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ocuments\mjp1g15 OneDrive\PhD\PhD Files from OneDrive 241009\To Be Uploaded\"/>
    </mc:Choice>
  </mc:AlternateContent>
  <xr:revisionPtr revIDLastSave="0" documentId="13_ncr:1_{5F2F6C21-A5E9-44F5-A609-9107D7CFE1B4}" xr6:coauthVersionLast="47" xr6:coauthVersionMax="47" xr10:uidLastSave="{00000000-0000-0000-0000-000000000000}"/>
  <bookViews>
    <workbookView xWindow="0" yWindow="0" windowWidth="10170" windowHeight="11370" firstSheet="2" activeTab="2" xr2:uid="{00000000-000D-0000-FFFF-FFFF00000000}"/>
  </bookViews>
  <sheets>
    <sheet name="Raw Data" sheetId="1" r:id="rId1"/>
    <sheet name="DFR Photocycles" sheetId="2" r:id="rId2"/>
    <sheet name="Analysis w eya2" sheetId="6" r:id="rId3"/>
    <sheet name="Sheet2" sheetId="7" r:id="rId4"/>
    <sheet name="Analysis" sheetId="3" r:id="rId5"/>
    <sheet name="Fisher Analysis" sheetId="5" r:id="rId6"/>
    <sheet name="AR Flies Removed" sheetId="4" r:id="rId7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1" i="7" l="1"/>
  <c r="X32" i="7"/>
  <c r="X33" i="7"/>
  <c r="X34" i="7"/>
  <c r="X35" i="7"/>
  <c r="X36" i="7"/>
  <c r="X37" i="7"/>
  <c r="X19" i="7"/>
  <c r="X20" i="7"/>
  <c r="X21" i="7"/>
  <c r="X22" i="7"/>
  <c r="X23" i="7"/>
  <c r="X24" i="7"/>
  <c r="X25" i="7"/>
  <c r="X26" i="7"/>
  <c r="X27" i="7"/>
  <c r="X28" i="7"/>
  <c r="X29" i="7"/>
  <c r="X30" i="7"/>
  <c r="X3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2" i="7"/>
  <c r="W26" i="7"/>
  <c r="W27" i="7"/>
  <c r="W28" i="7"/>
  <c r="W29" i="7"/>
  <c r="W30" i="7"/>
  <c r="W31" i="7"/>
  <c r="W32" i="7"/>
  <c r="W33" i="7"/>
  <c r="W34" i="7"/>
  <c r="W35" i="7"/>
  <c r="W36" i="7"/>
  <c r="W37" i="7"/>
  <c r="W23" i="7"/>
  <c r="W24" i="7"/>
  <c r="W25" i="7"/>
  <c r="W17" i="7"/>
  <c r="W18" i="7"/>
  <c r="W19" i="7"/>
  <c r="W20" i="7"/>
  <c r="W21" i="7"/>
  <c r="W22" i="7"/>
  <c r="W10" i="7"/>
  <c r="W11" i="7"/>
  <c r="W12" i="7"/>
  <c r="W13" i="7"/>
  <c r="W14" i="7"/>
  <c r="W15" i="7"/>
  <c r="W16" i="7"/>
  <c r="W6" i="7"/>
  <c r="W7" i="7"/>
  <c r="W8" i="7"/>
  <c r="W9" i="7"/>
  <c r="W3" i="7"/>
  <c r="W4" i="7"/>
  <c r="W5" i="7"/>
  <c r="W2" i="7"/>
  <c r="V37" i="7"/>
  <c r="V36" i="7"/>
  <c r="V35" i="7"/>
  <c r="V34" i="7"/>
  <c r="V33" i="7"/>
  <c r="V32" i="7"/>
  <c r="V31" i="7"/>
  <c r="V30" i="7"/>
  <c r="V29" i="7"/>
  <c r="V28" i="7"/>
  <c r="V20" i="7"/>
  <c r="V21" i="7"/>
  <c r="V22" i="7"/>
  <c r="V23" i="7"/>
  <c r="V24" i="7"/>
  <c r="V25" i="7"/>
  <c r="V26" i="7"/>
  <c r="V27" i="7"/>
  <c r="V11" i="7"/>
  <c r="V12" i="7"/>
  <c r="V13" i="7"/>
  <c r="V14" i="7"/>
  <c r="V15" i="7"/>
  <c r="V16" i="7"/>
  <c r="V17" i="7"/>
  <c r="V18" i="7"/>
  <c r="V19" i="7"/>
  <c r="V3" i="7"/>
  <c r="V4" i="7"/>
  <c r="V5" i="7"/>
  <c r="V6" i="7"/>
  <c r="V7" i="7"/>
  <c r="V8" i="7"/>
  <c r="V9" i="7"/>
  <c r="V10" i="7"/>
  <c r="V2" i="7"/>
  <c r="AA36" i="6"/>
  <c r="Z36" i="6"/>
  <c r="AA37" i="6"/>
  <c r="Z37" i="6"/>
  <c r="AA31" i="6"/>
  <c r="Z31" i="6"/>
  <c r="AA30" i="6"/>
  <c r="Z30" i="6"/>
  <c r="AA25" i="6"/>
  <c r="Z25" i="6"/>
  <c r="AA24" i="6"/>
  <c r="Z24" i="6"/>
  <c r="AA18" i="6"/>
  <c r="Z18" i="6"/>
  <c r="AA19" i="6"/>
  <c r="Z19" i="6"/>
  <c r="AA12" i="6"/>
  <c r="Z12" i="6"/>
  <c r="AA13" i="6"/>
  <c r="Z13" i="6"/>
  <c r="AA6" i="6"/>
  <c r="Z6" i="6"/>
  <c r="AA7" i="6"/>
  <c r="Z7" i="6"/>
  <c r="AD37" i="6"/>
  <c r="AC37" i="6"/>
  <c r="U37" i="6"/>
  <c r="AD36" i="6"/>
  <c r="AC36" i="6"/>
  <c r="V36" i="6"/>
  <c r="AD35" i="6"/>
  <c r="AC35" i="6"/>
  <c r="V35" i="6"/>
  <c r="AD34" i="6"/>
  <c r="AC34" i="6"/>
  <c r="V34" i="6"/>
  <c r="AD33" i="6"/>
  <c r="AC33" i="6"/>
  <c r="V33" i="6"/>
  <c r="AD32" i="6"/>
  <c r="AC32" i="6"/>
  <c r="U32" i="6"/>
  <c r="AD31" i="6"/>
  <c r="AC31" i="6"/>
  <c r="V31" i="6"/>
  <c r="AD30" i="6"/>
  <c r="AC30" i="6"/>
  <c r="V30" i="6"/>
  <c r="Y30" i="6"/>
  <c r="AD29" i="6"/>
  <c r="AC29" i="6"/>
  <c r="U29" i="6"/>
  <c r="AD28" i="6"/>
  <c r="AC28" i="6"/>
  <c r="V28" i="6"/>
  <c r="AD27" i="6"/>
  <c r="AC27" i="6"/>
  <c r="V27" i="6"/>
  <c r="AD26" i="6"/>
  <c r="AC26" i="6"/>
  <c r="V26" i="6"/>
  <c r="AD25" i="6"/>
  <c r="AC25" i="6"/>
  <c r="V25" i="6"/>
  <c r="AD24" i="6"/>
  <c r="AC24" i="6"/>
  <c r="V24" i="6"/>
  <c r="Y24" i="6"/>
  <c r="AD23" i="6"/>
  <c r="AC23" i="6"/>
  <c r="V23" i="6"/>
  <c r="AD22" i="6"/>
  <c r="AC22" i="6"/>
  <c r="V22" i="6"/>
  <c r="AD21" i="6"/>
  <c r="AC21" i="6"/>
  <c r="V21" i="6"/>
  <c r="AD20" i="6"/>
  <c r="AC20" i="6"/>
  <c r="V20" i="6"/>
  <c r="AD19" i="6"/>
  <c r="AC19" i="6"/>
  <c r="V19" i="6"/>
  <c r="AD18" i="6"/>
  <c r="AC18" i="6"/>
  <c r="V18" i="6"/>
  <c r="AD17" i="6"/>
  <c r="AC17" i="6"/>
  <c r="V17" i="6"/>
  <c r="AD16" i="6"/>
  <c r="AC16" i="6"/>
  <c r="V16" i="6"/>
  <c r="AD15" i="6"/>
  <c r="AC15" i="6"/>
  <c r="V15" i="6"/>
  <c r="AD14" i="6"/>
  <c r="AC14" i="6"/>
  <c r="V14" i="6"/>
  <c r="AD13" i="6"/>
  <c r="AC13" i="6"/>
  <c r="V13" i="6"/>
  <c r="AD12" i="6"/>
  <c r="AC12" i="6"/>
  <c r="V12" i="6"/>
  <c r="U36" i="6"/>
  <c r="V37" i="6"/>
  <c r="T37" i="6"/>
  <c r="S37" i="6"/>
  <c r="AH37" i="6"/>
  <c r="T36" i="6"/>
  <c r="S36" i="6"/>
  <c r="AH36" i="6"/>
  <c r="U30" i="6"/>
  <c r="U31" i="6"/>
  <c r="T31" i="6"/>
  <c r="S31" i="6"/>
  <c r="AH31" i="6"/>
  <c r="T30" i="6"/>
  <c r="S30" i="6"/>
  <c r="U24" i="6"/>
  <c r="U25" i="6"/>
  <c r="T25" i="6"/>
  <c r="S25" i="6"/>
  <c r="X25" i="6"/>
  <c r="T24" i="6"/>
  <c r="W24" i="6"/>
  <c r="S24" i="6"/>
  <c r="AI25" i="6"/>
  <c r="Y25" i="6"/>
  <c r="U19" i="6"/>
  <c r="T19" i="6"/>
  <c r="S19" i="6"/>
  <c r="AH19" i="6"/>
  <c r="U18" i="6"/>
  <c r="T18" i="6"/>
  <c r="S18" i="6"/>
  <c r="AH18" i="6"/>
  <c r="Z11" i="6"/>
  <c r="U13" i="6"/>
  <c r="Y13" i="6"/>
  <c r="T13" i="6"/>
  <c r="S13" i="6"/>
  <c r="U12" i="6"/>
  <c r="T12" i="6"/>
  <c r="S12" i="6"/>
  <c r="AI12" i="6"/>
  <c r="AD11" i="6"/>
  <c r="AC11" i="6"/>
  <c r="V11" i="6"/>
  <c r="AD10" i="6"/>
  <c r="AC10" i="6"/>
  <c r="V10" i="6"/>
  <c r="AD9" i="6"/>
  <c r="AC9" i="6"/>
  <c r="V9" i="6"/>
  <c r="AD8" i="6"/>
  <c r="AC8" i="6"/>
  <c r="V8" i="6"/>
  <c r="AD7" i="6"/>
  <c r="AC7" i="6"/>
  <c r="V7" i="6"/>
  <c r="AD6" i="6"/>
  <c r="AC6" i="6"/>
  <c r="V6" i="6"/>
  <c r="AD5" i="6"/>
  <c r="AC5" i="6"/>
  <c r="V5" i="6"/>
  <c r="AD4" i="6"/>
  <c r="AC4" i="6"/>
  <c r="V4" i="6"/>
  <c r="AD3" i="6"/>
  <c r="AC3" i="6"/>
  <c r="V3" i="6"/>
  <c r="AH30" i="6"/>
  <c r="AI30" i="6"/>
  <c r="AH32" i="6"/>
  <c r="AI32" i="6"/>
  <c r="AJ32" i="6"/>
  <c r="AH33" i="6"/>
  <c r="AI33" i="6"/>
  <c r="AJ33" i="6"/>
  <c r="AH34" i="6"/>
  <c r="AI34" i="6"/>
  <c r="AH35" i="6"/>
  <c r="AJ35" i="6"/>
  <c r="AI35" i="6"/>
  <c r="AH13" i="6"/>
  <c r="AI13" i="6"/>
  <c r="AH14" i="6"/>
  <c r="AI14" i="6"/>
  <c r="AJ14" i="6"/>
  <c r="AH15" i="6"/>
  <c r="AI15" i="6"/>
  <c r="AJ15" i="6"/>
  <c r="AH16" i="6"/>
  <c r="AJ16" i="6"/>
  <c r="AI16" i="6"/>
  <c r="AH17" i="6"/>
  <c r="AJ17" i="6"/>
  <c r="AI17" i="6"/>
  <c r="AH20" i="6"/>
  <c r="AI20" i="6"/>
  <c r="AJ20" i="6"/>
  <c r="AH21" i="6"/>
  <c r="AJ21" i="6"/>
  <c r="AI21" i="6"/>
  <c r="AH22" i="6"/>
  <c r="AI22" i="6"/>
  <c r="AJ22" i="6"/>
  <c r="AH23" i="6"/>
  <c r="AI23" i="6"/>
  <c r="AJ23" i="6"/>
  <c r="AI24" i="6"/>
  <c r="AH25" i="6"/>
  <c r="AH26" i="6"/>
  <c r="AJ26" i="6"/>
  <c r="AI26" i="6"/>
  <c r="AH27" i="6"/>
  <c r="AI27" i="6"/>
  <c r="AJ27" i="6"/>
  <c r="AH28" i="6"/>
  <c r="AI28" i="6"/>
  <c r="AH29" i="6"/>
  <c r="AJ29" i="6"/>
  <c r="AI29" i="6"/>
  <c r="AH6" i="6"/>
  <c r="AI6" i="6"/>
  <c r="AH7" i="6"/>
  <c r="AI7" i="6"/>
  <c r="AH8" i="6"/>
  <c r="AJ8" i="6"/>
  <c r="AI8" i="6"/>
  <c r="AH9" i="6"/>
  <c r="AJ9" i="6"/>
  <c r="AI9" i="6"/>
  <c r="AH10" i="6"/>
  <c r="AI10" i="6"/>
  <c r="AJ10" i="6"/>
  <c r="AH11" i="6"/>
  <c r="AJ11" i="6"/>
  <c r="AI11" i="6"/>
  <c r="AD2" i="6"/>
  <c r="AC2" i="6"/>
  <c r="V2" i="6"/>
  <c r="M722" i="6"/>
  <c r="L722" i="6"/>
  <c r="H722" i="6"/>
  <c r="N722" i="6"/>
  <c r="H721" i="6"/>
  <c r="M720" i="6"/>
  <c r="L720" i="6"/>
  <c r="H720" i="6"/>
  <c r="N720" i="6"/>
  <c r="L719" i="6"/>
  <c r="H719" i="6"/>
  <c r="M718" i="6"/>
  <c r="L718" i="6"/>
  <c r="H718" i="6"/>
  <c r="N718" i="6"/>
  <c r="H717" i="6"/>
  <c r="M716" i="6"/>
  <c r="L716" i="6"/>
  <c r="H716" i="6"/>
  <c r="N716" i="6"/>
  <c r="H715" i="6"/>
  <c r="M714" i="6"/>
  <c r="L714" i="6"/>
  <c r="H714" i="6"/>
  <c r="N714" i="6"/>
  <c r="L713" i="6"/>
  <c r="H713" i="6"/>
  <c r="M712" i="6"/>
  <c r="L712" i="6"/>
  <c r="H712" i="6"/>
  <c r="N712" i="6"/>
  <c r="L711" i="6"/>
  <c r="H711" i="6"/>
  <c r="M710" i="6"/>
  <c r="L710" i="6"/>
  <c r="H710" i="6"/>
  <c r="N710" i="6"/>
  <c r="H709" i="6"/>
  <c r="M708" i="6"/>
  <c r="L708" i="6"/>
  <c r="H708" i="6"/>
  <c r="N708" i="6"/>
  <c r="H707" i="6"/>
  <c r="M706" i="6"/>
  <c r="L706" i="6"/>
  <c r="H706" i="6"/>
  <c r="N706" i="6"/>
  <c r="H705" i="6"/>
  <c r="M704" i="6"/>
  <c r="L704" i="6"/>
  <c r="H704" i="6"/>
  <c r="N704" i="6"/>
  <c r="L703" i="6"/>
  <c r="H703" i="6"/>
  <c r="M702" i="6"/>
  <c r="L702" i="6"/>
  <c r="H702" i="6"/>
  <c r="N702" i="6"/>
  <c r="H701" i="6"/>
  <c r="M700" i="6"/>
  <c r="L700" i="6"/>
  <c r="H700" i="6"/>
  <c r="N700" i="6"/>
  <c r="H699" i="6"/>
  <c r="M698" i="6"/>
  <c r="L698" i="6"/>
  <c r="H698" i="6"/>
  <c r="N698" i="6"/>
  <c r="L697" i="6"/>
  <c r="H697" i="6"/>
  <c r="M696" i="6"/>
  <c r="L696" i="6"/>
  <c r="H696" i="6"/>
  <c r="N696" i="6"/>
  <c r="L695" i="6"/>
  <c r="H695" i="6"/>
  <c r="M694" i="6"/>
  <c r="L694" i="6"/>
  <c r="H694" i="6"/>
  <c r="N694" i="6"/>
  <c r="H693" i="6"/>
  <c r="M692" i="6"/>
  <c r="L692" i="6"/>
  <c r="H692" i="6"/>
  <c r="N692" i="6"/>
  <c r="H691" i="6"/>
  <c r="M690" i="6"/>
  <c r="L690" i="6"/>
  <c r="H690" i="6"/>
  <c r="N690" i="6"/>
  <c r="H689" i="6"/>
  <c r="M688" i="6"/>
  <c r="L688" i="6"/>
  <c r="H688" i="6"/>
  <c r="N688" i="6"/>
  <c r="L687" i="6"/>
  <c r="H687" i="6"/>
  <c r="M686" i="6"/>
  <c r="L686" i="6"/>
  <c r="H686" i="6"/>
  <c r="N686" i="6"/>
  <c r="H685" i="6"/>
  <c r="M684" i="6"/>
  <c r="L684" i="6"/>
  <c r="H684" i="6"/>
  <c r="N684" i="6"/>
  <c r="H683" i="6"/>
  <c r="M682" i="6"/>
  <c r="L682" i="6"/>
  <c r="H682" i="6"/>
  <c r="N682" i="6"/>
  <c r="L681" i="6"/>
  <c r="H681" i="6"/>
  <c r="M680" i="6"/>
  <c r="L680" i="6"/>
  <c r="H680" i="6"/>
  <c r="N680" i="6"/>
  <c r="L679" i="6"/>
  <c r="H679" i="6"/>
  <c r="M678" i="6"/>
  <c r="L678" i="6"/>
  <c r="H678" i="6"/>
  <c r="N678" i="6"/>
  <c r="L677" i="6"/>
  <c r="H677" i="6"/>
  <c r="M676" i="6"/>
  <c r="L676" i="6"/>
  <c r="H676" i="6"/>
  <c r="N676" i="6"/>
  <c r="H675" i="6"/>
  <c r="M674" i="6"/>
  <c r="L674" i="6"/>
  <c r="H674" i="6"/>
  <c r="N674" i="6"/>
  <c r="H673" i="6"/>
  <c r="M672" i="6"/>
  <c r="L672" i="6"/>
  <c r="H672" i="6"/>
  <c r="N672" i="6"/>
  <c r="L671" i="6"/>
  <c r="H671" i="6"/>
  <c r="M670" i="6"/>
  <c r="L670" i="6"/>
  <c r="H670" i="6"/>
  <c r="N670" i="6"/>
  <c r="H669" i="6"/>
  <c r="M668" i="6"/>
  <c r="L668" i="6"/>
  <c r="H668" i="6"/>
  <c r="N668" i="6"/>
  <c r="H667" i="6"/>
  <c r="M666" i="6"/>
  <c r="L666" i="6"/>
  <c r="H666" i="6"/>
  <c r="N666" i="6"/>
  <c r="H665" i="6"/>
  <c r="M664" i="6"/>
  <c r="L664" i="6"/>
  <c r="H664" i="6"/>
  <c r="N664" i="6"/>
  <c r="L663" i="6"/>
  <c r="H663" i="6"/>
  <c r="M662" i="6"/>
  <c r="L662" i="6"/>
  <c r="H662" i="6"/>
  <c r="N662" i="6"/>
  <c r="L661" i="6"/>
  <c r="H661" i="6"/>
  <c r="M660" i="6"/>
  <c r="L660" i="6"/>
  <c r="H660" i="6"/>
  <c r="N660" i="6"/>
  <c r="H659" i="6"/>
  <c r="M658" i="6"/>
  <c r="L658" i="6"/>
  <c r="H658" i="6"/>
  <c r="N658" i="6"/>
  <c r="H657" i="6"/>
  <c r="M656" i="6"/>
  <c r="L656" i="6"/>
  <c r="H656" i="6"/>
  <c r="N656" i="6"/>
  <c r="L655" i="6"/>
  <c r="H655" i="6"/>
  <c r="M654" i="6"/>
  <c r="L654" i="6"/>
  <c r="H654" i="6"/>
  <c r="N654" i="6"/>
  <c r="H653" i="6"/>
  <c r="M652" i="6"/>
  <c r="L652" i="6"/>
  <c r="H652" i="6"/>
  <c r="N652" i="6"/>
  <c r="H651" i="6"/>
  <c r="M650" i="6"/>
  <c r="L650" i="6"/>
  <c r="H650" i="6"/>
  <c r="N650" i="6"/>
  <c r="L649" i="6"/>
  <c r="H649" i="6"/>
  <c r="M648" i="6"/>
  <c r="L648" i="6"/>
  <c r="H648" i="6"/>
  <c r="N648" i="6"/>
  <c r="L647" i="6"/>
  <c r="H647" i="6"/>
  <c r="M646" i="6"/>
  <c r="L646" i="6"/>
  <c r="H646" i="6"/>
  <c r="N646" i="6"/>
  <c r="L645" i="6"/>
  <c r="H645" i="6"/>
  <c r="M644" i="6"/>
  <c r="L644" i="6"/>
  <c r="H644" i="6"/>
  <c r="N644" i="6"/>
  <c r="H643" i="6"/>
  <c r="M642" i="6"/>
  <c r="L642" i="6"/>
  <c r="H642" i="6"/>
  <c r="N642" i="6"/>
  <c r="H641" i="6"/>
  <c r="M640" i="6"/>
  <c r="L640" i="6"/>
  <c r="H640" i="6"/>
  <c r="N640" i="6"/>
  <c r="L639" i="6"/>
  <c r="H639" i="6"/>
  <c r="M638" i="6"/>
  <c r="L638" i="6"/>
  <c r="H638" i="6"/>
  <c r="N638" i="6"/>
  <c r="H637" i="6"/>
  <c r="M636" i="6"/>
  <c r="L636" i="6"/>
  <c r="H636" i="6"/>
  <c r="N636" i="6"/>
  <c r="H635" i="6"/>
  <c r="M634" i="6"/>
  <c r="L634" i="6"/>
  <c r="H634" i="6"/>
  <c r="N634" i="6"/>
  <c r="H633" i="6"/>
  <c r="M632" i="6"/>
  <c r="L632" i="6"/>
  <c r="H632" i="6"/>
  <c r="N632" i="6"/>
  <c r="L631" i="6"/>
  <c r="H631" i="6"/>
  <c r="M630" i="6"/>
  <c r="L630" i="6"/>
  <c r="H630" i="6"/>
  <c r="N630" i="6"/>
  <c r="L629" i="6"/>
  <c r="H629" i="6"/>
  <c r="M628" i="6"/>
  <c r="L628" i="6"/>
  <c r="H628" i="6"/>
  <c r="N628" i="6"/>
  <c r="H627" i="6"/>
  <c r="M626" i="6"/>
  <c r="L626" i="6"/>
  <c r="H626" i="6"/>
  <c r="N626" i="6"/>
  <c r="H625" i="6"/>
  <c r="M624" i="6"/>
  <c r="L624" i="6"/>
  <c r="H624" i="6"/>
  <c r="N624" i="6"/>
  <c r="L623" i="6"/>
  <c r="H623" i="6"/>
  <c r="M622" i="6"/>
  <c r="L622" i="6"/>
  <c r="H622" i="6"/>
  <c r="N622" i="6"/>
  <c r="H621" i="6"/>
  <c r="M620" i="6"/>
  <c r="L620" i="6"/>
  <c r="H620" i="6"/>
  <c r="N620" i="6"/>
  <c r="H619" i="6"/>
  <c r="M618" i="6"/>
  <c r="L618" i="6"/>
  <c r="H618" i="6"/>
  <c r="N618" i="6"/>
  <c r="L617" i="6"/>
  <c r="H617" i="6"/>
  <c r="M616" i="6"/>
  <c r="L616" i="6"/>
  <c r="H616" i="6"/>
  <c r="N616" i="6"/>
  <c r="L615" i="6"/>
  <c r="H615" i="6"/>
  <c r="M614" i="6"/>
  <c r="L614" i="6"/>
  <c r="H614" i="6"/>
  <c r="N614" i="6"/>
  <c r="L613" i="6"/>
  <c r="H613" i="6"/>
  <c r="M612" i="6"/>
  <c r="L612" i="6"/>
  <c r="H612" i="6"/>
  <c r="N612" i="6"/>
  <c r="H611" i="6"/>
  <c r="M610" i="6"/>
  <c r="L610" i="6"/>
  <c r="H610" i="6"/>
  <c r="N610" i="6"/>
  <c r="H609" i="6"/>
  <c r="M608" i="6"/>
  <c r="L608" i="6"/>
  <c r="H608" i="6"/>
  <c r="N608" i="6"/>
  <c r="L607" i="6"/>
  <c r="H607" i="6"/>
  <c r="M606" i="6"/>
  <c r="L606" i="6"/>
  <c r="H606" i="6"/>
  <c r="N606" i="6"/>
  <c r="H605" i="6"/>
  <c r="M604" i="6"/>
  <c r="L604" i="6"/>
  <c r="H604" i="6"/>
  <c r="N604" i="6"/>
  <c r="H603" i="6"/>
  <c r="M602" i="6"/>
  <c r="L602" i="6"/>
  <c r="H602" i="6"/>
  <c r="N602" i="6"/>
  <c r="H601" i="6"/>
  <c r="M600" i="6"/>
  <c r="L600" i="6"/>
  <c r="H600" i="6"/>
  <c r="N600" i="6"/>
  <c r="L599" i="6"/>
  <c r="H599" i="6"/>
  <c r="M598" i="6"/>
  <c r="L598" i="6"/>
  <c r="H598" i="6"/>
  <c r="N598" i="6"/>
  <c r="L597" i="6"/>
  <c r="H597" i="6"/>
  <c r="M596" i="6"/>
  <c r="L596" i="6"/>
  <c r="H596" i="6"/>
  <c r="N596" i="6"/>
  <c r="H595" i="6"/>
  <c r="M594" i="6"/>
  <c r="L594" i="6"/>
  <c r="H594" i="6"/>
  <c r="N594" i="6"/>
  <c r="H593" i="6"/>
  <c r="M592" i="6"/>
  <c r="L592" i="6"/>
  <c r="H592" i="6"/>
  <c r="N592" i="6"/>
  <c r="L591" i="6"/>
  <c r="H591" i="6"/>
  <c r="M590" i="6"/>
  <c r="L590" i="6"/>
  <c r="H590" i="6"/>
  <c r="N590" i="6"/>
  <c r="H589" i="6"/>
  <c r="M588" i="6"/>
  <c r="L588" i="6"/>
  <c r="H588" i="6"/>
  <c r="N588" i="6"/>
  <c r="H587" i="6"/>
  <c r="M586" i="6"/>
  <c r="L586" i="6"/>
  <c r="H586" i="6"/>
  <c r="N586" i="6"/>
  <c r="M585" i="6"/>
  <c r="L585" i="6"/>
  <c r="H585" i="6"/>
  <c r="N585" i="6"/>
  <c r="M584" i="6"/>
  <c r="L584" i="6"/>
  <c r="H584" i="6"/>
  <c r="N584" i="6"/>
  <c r="L583" i="6"/>
  <c r="H583" i="6"/>
  <c r="M582" i="6"/>
  <c r="L582" i="6"/>
  <c r="H582" i="6"/>
  <c r="N582" i="6"/>
  <c r="M581" i="6"/>
  <c r="H581" i="6"/>
  <c r="N581" i="6"/>
  <c r="M580" i="6"/>
  <c r="L580" i="6"/>
  <c r="H580" i="6"/>
  <c r="N580" i="6"/>
  <c r="H579" i="6"/>
  <c r="M578" i="6"/>
  <c r="L578" i="6"/>
  <c r="H578" i="6"/>
  <c r="N578" i="6"/>
  <c r="M577" i="6"/>
  <c r="L577" i="6"/>
  <c r="H577" i="6"/>
  <c r="N577" i="6"/>
  <c r="M576" i="6"/>
  <c r="L576" i="6"/>
  <c r="H576" i="6"/>
  <c r="N576" i="6"/>
  <c r="H575" i="6"/>
  <c r="M574" i="6"/>
  <c r="L574" i="6"/>
  <c r="H574" i="6"/>
  <c r="N574" i="6"/>
  <c r="M573" i="6"/>
  <c r="H573" i="6"/>
  <c r="N573" i="6"/>
  <c r="M572" i="6"/>
  <c r="L572" i="6"/>
  <c r="H572" i="6"/>
  <c r="N572" i="6"/>
  <c r="H571" i="6"/>
  <c r="M570" i="6"/>
  <c r="L570" i="6"/>
  <c r="H570" i="6"/>
  <c r="N570" i="6"/>
  <c r="M569" i="6"/>
  <c r="L569" i="6"/>
  <c r="H569" i="6"/>
  <c r="N569" i="6"/>
  <c r="M568" i="6"/>
  <c r="L568" i="6"/>
  <c r="H568" i="6"/>
  <c r="N568" i="6"/>
  <c r="L567" i="6"/>
  <c r="H567" i="6"/>
  <c r="M566" i="6"/>
  <c r="L566" i="6"/>
  <c r="H566" i="6"/>
  <c r="N566" i="6"/>
  <c r="M565" i="6"/>
  <c r="H565" i="6"/>
  <c r="N565" i="6"/>
  <c r="M564" i="6"/>
  <c r="L564" i="6"/>
  <c r="H564" i="6"/>
  <c r="N564" i="6"/>
  <c r="H563" i="6"/>
  <c r="M562" i="6"/>
  <c r="L562" i="6"/>
  <c r="H562" i="6"/>
  <c r="N562" i="6"/>
  <c r="M561" i="6"/>
  <c r="L561" i="6"/>
  <c r="H561" i="6"/>
  <c r="N561" i="6"/>
  <c r="M560" i="6"/>
  <c r="L560" i="6"/>
  <c r="H560" i="6"/>
  <c r="N560" i="6"/>
  <c r="H559" i="6"/>
  <c r="M558" i="6"/>
  <c r="L558" i="6"/>
  <c r="H558" i="6"/>
  <c r="N558" i="6"/>
  <c r="M557" i="6"/>
  <c r="H557" i="6"/>
  <c r="N557" i="6"/>
  <c r="M556" i="6"/>
  <c r="L556" i="6"/>
  <c r="H556" i="6"/>
  <c r="N556" i="6"/>
  <c r="H555" i="6"/>
  <c r="M554" i="6"/>
  <c r="L554" i="6"/>
  <c r="H554" i="6"/>
  <c r="N554" i="6"/>
  <c r="N553" i="6"/>
  <c r="H553" i="6"/>
  <c r="M553" i="6"/>
  <c r="N552" i="6"/>
  <c r="M552" i="6"/>
  <c r="L552" i="6"/>
  <c r="H552" i="6"/>
  <c r="N551" i="6"/>
  <c r="H551" i="6"/>
  <c r="M551" i="6"/>
  <c r="N550" i="6"/>
  <c r="H550" i="6"/>
  <c r="N549" i="6"/>
  <c r="H549" i="6"/>
  <c r="M549" i="6"/>
  <c r="H548" i="6"/>
  <c r="N547" i="6"/>
  <c r="H547" i="6"/>
  <c r="M547" i="6"/>
  <c r="N546" i="6"/>
  <c r="H546" i="6"/>
  <c r="N545" i="6"/>
  <c r="H545" i="6"/>
  <c r="M545" i="6"/>
  <c r="H544" i="6"/>
  <c r="N543" i="6"/>
  <c r="H543" i="6"/>
  <c r="M543" i="6"/>
  <c r="N542" i="6"/>
  <c r="H542" i="6"/>
  <c r="N541" i="6"/>
  <c r="H541" i="6"/>
  <c r="M541" i="6"/>
  <c r="H540" i="6"/>
  <c r="N539" i="6"/>
  <c r="H539" i="6"/>
  <c r="M539" i="6"/>
  <c r="N538" i="6"/>
  <c r="H538" i="6"/>
  <c r="N537" i="6"/>
  <c r="H537" i="6"/>
  <c r="M537" i="6"/>
  <c r="H536" i="6"/>
  <c r="N535" i="6"/>
  <c r="H535" i="6"/>
  <c r="M535" i="6"/>
  <c r="N534" i="6"/>
  <c r="H534" i="6"/>
  <c r="N533" i="6"/>
  <c r="H533" i="6"/>
  <c r="M533" i="6"/>
  <c r="H532" i="6"/>
  <c r="N531" i="6"/>
  <c r="H531" i="6"/>
  <c r="M531" i="6"/>
  <c r="N530" i="6"/>
  <c r="H530" i="6"/>
  <c r="N529" i="6"/>
  <c r="H529" i="6"/>
  <c r="M529" i="6"/>
  <c r="H528" i="6"/>
  <c r="N527" i="6"/>
  <c r="H527" i="6"/>
  <c r="M527" i="6"/>
  <c r="N526" i="6"/>
  <c r="H526" i="6"/>
  <c r="N525" i="6"/>
  <c r="H525" i="6"/>
  <c r="M525" i="6"/>
  <c r="H524" i="6"/>
  <c r="N523" i="6"/>
  <c r="H523" i="6"/>
  <c r="M523" i="6"/>
  <c r="N522" i="6"/>
  <c r="H522" i="6"/>
  <c r="N521" i="6"/>
  <c r="H521" i="6"/>
  <c r="M521" i="6"/>
  <c r="H520" i="6"/>
  <c r="N519" i="6"/>
  <c r="H519" i="6"/>
  <c r="M519" i="6"/>
  <c r="N518" i="6"/>
  <c r="H518" i="6"/>
  <c r="N517" i="6"/>
  <c r="H517" i="6"/>
  <c r="M517" i="6"/>
  <c r="H516" i="6"/>
  <c r="N515" i="6"/>
  <c r="H515" i="6"/>
  <c r="M515" i="6"/>
  <c r="N514" i="6"/>
  <c r="H514" i="6"/>
  <c r="N513" i="6"/>
  <c r="H513" i="6"/>
  <c r="M513" i="6"/>
  <c r="H512" i="6"/>
  <c r="N511" i="6"/>
  <c r="H511" i="6"/>
  <c r="M511" i="6"/>
  <c r="N510" i="6"/>
  <c r="H510" i="6"/>
  <c r="N509" i="6"/>
  <c r="H509" i="6"/>
  <c r="M509" i="6"/>
  <c r="H508" i="6"/>
  <c r="N507" i="6"/>
  <c r="H507" i="6"/>
  <c r="M507" i="6"/>
  <c r="N506" i="6"/>
  <c r="H506" i="6"/>
  <c r="N505" i="6"/>
  <c r="H505" i="6"/>
  <c r="M505" i="6"/>
  <c r="H504" i="6"/>
  <c r="N503" i="6"/>
  <c r="H503" i="6"/>
  <c r="M503" i="6"/>
  <c r="N502" i="6"/>
  <c r="H502" i="6"/>
  <c r="N501" i="6"/>
  <c r="H501" i="6"/>
  <c r="M501" i="6"/>
  <c r="H500" i="6"/>
  <c r="N499" i="6"/>
  <c r="H499" i="6"/>
  <c r="M499" i="6"/>
  <c r="N498" i="6"/>
  <c r="H498" i="6"/>
  <c r="N497" i="6"/>
  <c r="H497" i="6"/>
  <c r="M497" i="6"/>
  <c r="H496" i="6"/>
  <c r="N495" i="6"/>
  <c r="H495" i="6"/>
  <c r="M495" i="6"/>
  <c r="N494" i="6"/>
  <c r="H494" i="6"/>
  <c r="N493" i="6"/>
  <c r="H493" i="6"/>
  <c r="M493" i="6"/>
  <c r="H492" i="6"/>
  <c r="N491" i="6"/>
  <c r="H491" i="6"/>
  <c r="N490" i="6"/>
  <c r="H490" i="6"/>
  <c r="H489" i="6"/>
  <c r="H488" i="6"/>
  <c r="N487" i="6"/>
  <c r="H487" i="6"/>
  <c r="N486" i="6"/>
  <c r="H486" i="6"/>
  <c r="H485" i="6"/>
  <c r="H484" i="6"/>
  <c r="N483" i="6"/>
  <c r="H483" i="6"/>
  <c r="N482" i="6"/>
  <c r="H482" i="6"/>
  <c r="H481" i="6"/>
  <c r="H480" i="6"/>
  <c r="N479" i="6"/>
  <c r="H479" i="6"/>
  <c r="N478" i="6"/>
  <c r="H478" i="6"/>
  <c r="H477" i="6"/>
  <c r="H476" i="6"/>
  <c r="N475" i="6"/>
  <c r="H475" i="6"/>
  <c r="N474" i="6"/>
  <c r="H474" i="6"/>
  <c r="H473" i="6"/>
  <c r="H472" i="6"/>
  <c r="N471" i="6"/>
  <c r="H471" i="6"/>
  <c r="N470" i="6"/>
  <c r="H470" i="6"/>
  <c r="H469" i="6"/>
  <c r="H468" i="6"/>
  <c r="N467" i="6"/>
  <c r="H467" i="6"/>
  <c r="N466" i="6"/>
  <c r="H466" i="6"/>
  <c r="H465" i="6"/>
  <c r="H464" i="6"/>
  <c r="N463" i="6"/>
  <c r="H463" i="6"/>
  <c r="N462" i="6"/>
  <c r="H462" i="6"/>
  <c r="H461" i="6"/>
  <c r="H460" i="6"/>
  <c r="N459" i="6"/>
  <c r="H459" i="6"/>
  <c r="N458" i="6"/>
  <c r="H458" i="6"/>
  <c r="H457" i="6"/>
  <c r="H456" i="6"/>
  <c r="N455" i="6"/>
  <c r="H455" i="6"/>
  <c r="N454" i="6"/>
  <c r="H454" i="6"/>
  <c r="H453" i="6"/>
  <c r="H452" i="6"/>
  <c r="N451" i="6"/>
  <c r="H451" i="6"/>
  <c r="N450" i="6"/>
  <c r="H450" i="6"/>
  <c r="H449" i="6"/>
  <c r="H448" i="6"/>
  <c r="N447" i="6"/>
  <c r="H447" i="6"/>
  <c r="N446" i="6"/>
  <c r="H446" i="6"/>
  <c r="H445" i="6"/>
  <c r="H444" i="6"/>
  <c r="N443" i="6"/>
  <c r="H443" i="6"/>
  <c r="N442" i="6"/>
  <c r="H442" i="6"/>
  <c r="H441" i="6"/>
  <c r="H440" i="6"/>
  <c r="N439" i="6"/>
  <c r="H439" i="6"/>
  <c r="N438" i="6"/>
  <c r="L438" i="6"/>
  <c r="H438" i="6"/>
  <c r="M438" i="6"/>
  <c r="N437" i="6"/>
  <c r="H437" i="6"/>
  <c r="N436" i="6"/>
  <c r="H436" i="6"/>
  <c r="H435" i="6"/>
  <c r="L434" i="6"/>
  <c r="H434" i="6"/>
  <c r="M433" i="6"/>
  <c r="H433" i="6"/>
  <c r="L433" i="6"/>
  <c r="L432" i="6"/>
  <c r="H432" i="6"/>
  <c r="M432" i="6"/>
  <c r="N431" i="6"/>
  <c r="M431" i="6"/>
  <c r="H431" i="6"/>
  <c r="L431" i="6"/>
  <c r="N430" i="6"/>
  <c r="L430" i="6"/>
  <c r="H430" i="6"/>
  <c r="M430" i="6"/>
  <c r="N429" i="6"/>
  <c r="H429" i="6"/>
  <c r="H428" i="6"/>
  <c r="H427" i="6"/>
  <c r="H426" i="6"/>
  <c r="M425" i="6"/>
  <c r="H425" i="6"/>
  <c r="L425" i="6"/>
  <c r="L424" i="6"/>
  <c r="H424" i="6"/>
  <c r="M424" i="6"/>
  <c r="N423" i="6"/>
  <c r="M423" i="6"/>
  <c r="H423" i="6"/>
  <c r="L423" i="6"/>
  <c r="N422" i="6"/>
  <c r="L422" i="6"/>
  <c r="H422" i="6"/>
  <c r="M422" i="6"/>
  <c r="N421" i="6"/>
  <c r="H421" i="6"/>
  <c r="H420" i="6"/>
  <c r="H419" i="6"/>
  <c r="H418" i="6"/>
  <c r="M417" i="6"/>
  <c r="H417" i="6"/>
  <c r="L417" i="6"/>
  <c r="L416" i="6"/>
  <c r="H416" i="6"/>
  <c r="M416" i="6"/>
  <c r="N415" i="6"/>
  <c r="H415" i="6"/>
  <c r="L415" i="6"/>
  <c r="L414" i="6"/>
  <c r="H414" i="6"/>
  <c r="N414" i="6"/>
  <c r="N413" i="6"/>
  <c r="H413" i="6"/>
  <c r="L412" i="6"/>
  <c r="H412" i="6"/>
  <c r="N412" i="6"/>
  <c r="H411" i="6"/>
  <c r="L410" i="6"/>
  <c r="H410" i="6"/>
  <c r="N410" i="6"/>
  <c r="N409" i="6"/>
  <c r="M409" i="6"/>
  <c r="H409" i="6"/>
  <c r="L409" i="6"/>
  <c r="L408" i="6"/>
  <c r="H408" i="6"/>
  <c r="N408" i="6"/>
  <c r="N407" i="6"/>
  <c r="M407" i="6"/>
  <c r="H407" i="6"/>
  <c r="L407" i="6"/>
  <c r="L406" i="6"/>
  <c r="H406" i="6"/>
  <c r="N406" i="6"/>
  <c r="H405" i="6"/>
  <c r="L404" i="6"/>
  <c r="H404" i="6"/>
  <c r="N404" i="6"/>
  <c r="M403" i="6"/>
  <c r="H403" i="6"/>
  <c r="L402" i="6"/>
  <c r="H402" i="6"/>
  <c r="N402" i="6"/>
  <c r="M401" i="6"/>
  <c r="H401" i="6"/>
  <c r="L400" i="6"/>
  <c r="H400" i="6"/>
  <c r="N400" i="6"/>
  <c r="N399" i="6"/>
  <c r="H399" i="6"/>
  <c r="L399" i="6"/>
  <c r="L398" i="6"/>
  <c r="H398" i="6"/>
  <c r="N398" i="6"/>
  <c r="N397" i="6"/>
  <c r="H397" i="6"/>
  <c r="L396" i="6"/>
  <c r="H396" i="6"/>
  <c r="N396" i="6"/>
  <c r="M395" i="6"/>
  <c r="H395" i="6"/>
  <c r="L394" i="6"/>
  <c r="H394" i="6"/>
  <c r="N394" i="6"/>
  <c r="N393" i="6"/>
  <c r="M393" i="6"/>
  <c r="H393" i="6"/>
  <c r="L393" i="6"/>
  <c r="L392" i="6"/>
  <c r="H392" i="6"/>
  <c r="N392" i="6"/>
  <c r="N391" i="6"/>
  <c r="M391" i="6"/>
  <c r="H391" i="6"/>
  <c r="L391" i="6"/>
  <c r="L390" i="6"/>
  <c r="H390" i="6"/>
  <c r="N390" i="6"/>
  <c r="H389" i="6"/>
  <c r="L388" i="6"/>
  <c r="H388" i="6"/>
  <c r="N388" i="6"/>
  <c r="M387" i="6"/>
  <c r="H387" i="6"/>
  <c r="L386" i="6"/>
  <c r="H386" i="6"/>
  <c r="N386" i="6"/>
  <c r="N385" i="6"/>
  <c r="H385" i="6"/>
  <c r="L384" i="6"/>
  <c r="H384" i="6"/>
  <c r="N384" i="6"/>
  <c r="N383" i="6"/>
  <c r="H383" i="6"/>
  <c r="L383" i="6"/>
  <c r="L382" i="6"/>
  <c r="H382" i="6"/>
  <c r="N382" i="6"/>
  <c r="H381" i="6"/>
  <c r="L380" i="6"/>
  <c r="H380" i="6"/>
  <c r="N380" i="6"/>
  <c r="M379" i="6"/>
  <c r="H379" i="6"/>
  <c r="L378" i="6"/>
  <c r="H378" i="6"/>
  <c r="N378" i="6"/>
  <c r="N377" i="6"/>
  <c r="M377" i="6"/>
  <c r="H377" i="6"/>
  <c r="L377" i="6"/>
  <c r="L376" i="6"/>
  <c r="H376" i="6"/>
  <c r="N376" i="6"/>
  <c r="N375" i="6"/>
  <c r="M375" i="6"/>
  <c r="H375" i="6"/>
  <c r="L375" i="6"/>
  <c r="L374" i="6"/>
  <c r="H374" i="6"/>
  <c r="N374" i="6"/>
  <c r="H373" i="6"/>
  <c r="L372" i="6"/>
  <c r="H372" i="6"/>
  <c r="N372" i="6"/>
  <c r="H371" i="6"/>
  <c r="H370" i="6"/>
  <c r="H369" i="6"/>
  <c r="H368" i="6"/>
  <c r="N367" i="6"/>
  <c r="H367" i="6"/>
  <c r="L367" i="6"/>
  <c r="L366" i="6"/>
  <c r="H366" i="6"/>
  <c r="H365" i="6"/>
  <c r="L364" i="6"/>
  <c r="H364" i="6"/>
  <c r="M363" i="6"/>
  <c r="H363" i="6"/>
  <c r="L362" i="6"/>
  <c r="H362" i="6"/>
  <c r="N361" i="6"/>
  <c r="M361" i="6"/>
  <c r="H361" i="6"/>
  <c r="L361" i="6"/>
  <c r="H360" i="6"/>
  <c r="N359" i="6"/>
  <c r="M359" i="6"/>
  <c r="H359" i="6"/>
  <c r="L359" i="6"/>
  <c r="L358" i="6"/>
  <c r="H358" i="6"/>
  <c r="H357" i="6"/>
  <c r="H356" i="6"/>
  <c r="M355" i="6"/>
  <c r="H355" i="6"/>
  <c r="H354" i="6"/>
  <c r="N353" i="6"/>
  <c r="H353" i="6"/>
  <c r="H352" i="6"/>
  <c r="N351" i="6"/>
  <c r="H351" i="6"/>
  <c r="L351" i="6"/>
  <c r="H350" i="6"/>
  <c r="N349" i="6"/>
  <c r="H349" i="6"/>
  <c r="L348" i="6"/>
  <c r="H348" i="6"/>
  <c r="M347" i="6"/>
  <c r="H347" i="6"/>
  <c r="L346" i="6"/>
  <c r="H346" i="6"/>
  <c r="N345" i="6"/>
  <c r="M345" i="6"/>
  <c r="H345" i="6"/>
  <c r="L345" i="6"/>
  <c r="H344" i="6"/>
  <c r="N343" i="6"/>
  <c r="M343" i="6"/>
  <c r="H343" i="6"/>
  <c r="L343" i="6"/>
  <c r="L342" i="6"/>
  <c r="H342" i="6"/>
  <c r="H341" i="6"/>
  <c r="L340" i="6"/>
  <c r="H340" i="6"/>
  <c r="M339" i="6"/>
  <c r="H339" i="6"/>
  <c r="H338" i="6"/>
  <c r="N337" i="6"/>
  <c r="M337" i="6"/>
  <c r="H337" i="6"/>
  <c r="L337" i="6"/>
  <c r="H336" i="6"/>
  <c r="N335" i="6"/>
  <c r="H335" i="6"/>
  <c r="L335" i="6"/>
  <c r="L334" i="6"/>
  <c r="H334" i="6"/>
  <c r="N333" i="6"/>
  <c r="H333" i="6"/>
  <c r="L332" i="6"/>
  <c r="H332" i="6"/>
  <c r="H331" i="6"/>
  <c r="L330" i="6"/>
  <c r="H330" i="6"/>
  <c r="N329" i="6"/>
  <c r="M329" i="6"/>
  <c r="H329" i="6"/>
  <c r="L329" i="6"/>
  <c r="H328" i="6"/>
  <c r="N327" i="6"/>
  <c r="M327" i="6"/>
  <c r="H327" i="6"/>
  <c r="L327" i="6"/>
  <c r="H326" i="6"/>
  <c r="H325" i="6"/>
  <c r="H324" i="6"/>
  <c r="M323" i="6"/>
  <c r="H323" i="6"/>
  <c r="H322" i="6"/>
  <c r="M321" i="6"/>
  <c r="H321" i="6"/>
  <c r="H320" i="6"/>
  <c r="N319" i="6"/>
  <c r="H319" i="6"/>
  <c r="L319" i="6"/>
  <c r="L318" i="6"/>
  <c r="H318" i="6"/>
  <c r="H317" i="6"/>
  <c r="N316" i="6"/>
  <c r="H316" i="6"/>
  <c r="M316" i="6"/>
  <c r="N315" i="6"/>
  <c r="M315" i="6"/>
  <c r="H315" i="6"/>
  <c r="L315" i="6"/>
  <c r="L314" i="6"/>
  <c r="H314" i="6"/>
  <c r="H313" i="6"/>
  <c r="N312" i="6"/>
  <c r="L312" i="6"/>
  <c r="H312" i="6"/>
  <c r="M312" i="6"/>
  <c r="N311" i="6"/>
  <c r="M311" i="6"/>
  <c r="H311" i="6"/>
  <c r="L311" i="6"/>
  <c r="H310" i="6"/>
  <c r="N309" i="6"/>
  <c r="H309" i="6"/>
  <c r="N308" i="6"/>
  <c r="H308" i="6"/>
  <c r="M308" i="6"/>
  <c r="N307" i="6"/>
  <c r="M307" i="6"/>
  <c r="H307" i="6"/>
  <c r="L307" i="6"/>
  <c r="L306" i="6"/>
  <c r="H306" i="6"/>
  <c r="H305" i="6"/>
  <c r="N304" i="6"/>
  <c r="L304" i="6"/>
  <c r="H304" i="6"/>
  <c r="M304" i="6"/>
  <c r="N303" i="6"/>
  <c r="M303" i="6"/>
  <c r="H303" i="6"/>
  <c r="L303" i="6"/>
  <c r="L302" i="6"/>
  <c r="H302" i="6"/>
  <c r="H301" i="6"/>
  <c r="N300" i="6"/>
  <c r="H300" i="6"/>
  <c r="M300" i="6"/>
  <c r="M299" i="6"/>
  <c r="H299" i="6"/>
  <c r="H298" i="6"/>
  <c r="H297" i="6"/>
  <c r="N296" i="6"/>
  <c r="L296" i="6"/>
  <c r="H296" i="6"/>
  <c r="M296" i="6"/>
  <c r="N295" i="6"/>
  <c r="M295" i="6"/>
  <c r="H295" i="6"/>
  <c r="L295" i="6"/>
  <c r="H294" i="6"/>
  <c r="N293" i="6"/>
  <c r="H293" i="6"/>
  <c r="N292" i="6"/>
  <c r="H292" i="6"/>
  <c r="M292" i="6"/>
  <c r="N291" i="6"/>
  <c r="H291" i="6"/>
  <c r="H290" i="6"/>
  <c r="H289" i="6"/>
  <c r="N288" i="6"/>
  <c r="L288" i="6"/>
  <c r="H288" i="6"/>
  <c r="M288" i="6"/>
  <c r="N287" i="6"/>
  <c r="M287" i="6"/>
  <c r="H287" i="6"/>
  <c r="L287" i="6"/>
  <c r="M286" i="6"/>
  <c r="L286" i="6"/>
  <c r="H286" i="6"/>
  <c r="N286" i="6"/>
  <c r="M285" i="6"/>
  <c r="H285" i="6"/>
  <c r="H284" i="6"/>
  <c r="N283" i="6"/>
  <c r="L283" i="6"/>
  <c r="H283" i="6"/>
  <c r="M283" i="6"/>
  <c r="H282" i="6"/>
  <c r="N281" i="6"/>
  <c r="H281" i="6"/>
  <c r="H280" i="6"/>
  <c r="H279" i="6"/>
  <c r="L278" i="6"/>
  <c r="H278" i="6"/>
  <c r="L277" i="6"/>
  <c r="H277" i="6"/>
  <c r="M277" i="6"/>
  <c r="L276" i="6"/>
  <c r="H276" i="6"/>
  <c r="N275" i="6"/>
  <c r="L275" i="6"/>
  <c r="H275" i="6"/>
  <c r="M275" i="6"/>
  <c r="H274" i="6"/>
  <c r="N273" i="6"/>
  <c r="L273" i="6"/>
  <c r="H273" i="6"/>
  <c r="M273" i="6"/>
  <c r="L272" i="6"/>
  <c r="H272" i="6"/>
  <c r="L271" i="6"/>
  <c r="H271" i="6"/>
  <c r="L270" i="6"/>
  <c r="H270" i="6"/>
  <c r="H269" i="6"/>
  <c r="H268" i="6"/>
  <c r="N267" i="6"/>
  <c r="L267" i="6"/>
  <c r="H267" i="6"/>
  <c r="M267" i="6"/>
  <c r="H266" i="6"/>
  <c r="N265" i="6"/>
  <c r="H265" i="6"/>
  <c r="L264" i="6"/>
  <c r="H264" i="6"/>
  <c r="H263" i="6"/>
  <c r="L262" i="6"/>
  <c r="H262" i="6"/>
  <c r="N261" i="6"/>
  <c r="L261" i="6"/>
  <c r="H261" i="6"/>
  <c r="M261" i="6"/>
  <c r="L260" i="6"/>
  <c r="H260" i="6"/>
  <c r="N259" i="6"/>
  <c r="L259" i="6"/>
  <c r="H259" i="6"/>
  <c r="M259" i="6"/>
  <c r="L258" i="6"/>
  <c r="H258" i="6"/>
  <c r="N257" i="6"/>
  <c r="L257" i="6"/>
  <c r="H257" i="6"/>
  <c r="M257" i="6"/>
  <c r="H256" i="6"/>
  <c r="H255" i="6"/>
  <c r="L254" i="6"/>
  <c r="H254" i="6"/>
  <c r="L253" i="6"/>
  <c r="H253" i="6"/>
  <c r="H252" i="6"/>
  <c r="N251" i="6"/>
  <c r="L251" i="6"/>
  <c r="H251" i="6"/>
  <c r="M251" i="6"/>
  <c r="H250" i="6"/>
  <c r="H249" i="6"/>
  <c r="L248" i="6"/>
  <c r="H248" i="6"/>
  <c r="H247" i="6"/>
  <c r="L246" i="6"/>
  <c r="H246" i="6"/>
  <c r="H245" i="6"/>
  <c r="M245" i="6"/>
  <c r="L244" i="6"/>
  <c r="H244" i="6"/>
  <c r="N243" i="6"/>
  <c r="L243" i="6"/>
  <c r="H243" i="6"/>
  <c r="M243" i="6"/>
  <c r="L242" i="6"/>
  <c r="H242" i="6"/>
  <c r="N241" i="6"/>
  <c r="L241" i="6"/>
  <c r="H241" i="6"/>
  <c r="M241" i="6"/>
  <c r="L240" i="6"/>
  <c r="H240" i="6"/>
  <c r="L239" i="6"/>
  <c r="H239" i="6"/>
  <c r="L238" i="6"/>
  <c r="H238" i="6"/>
  <c r="L237" i="6"/>
  <c r="H237" i="6"/>
  <c r="H236" i="6"/>
  <c r="N235" i="6"/>
  <c r="L235" i="6"/>
  <c r="H235" i="6"/>
  <c r="M235" i="6"/>
  <c r="H234" i="6"/>
  <c r="N233" i="6"/>
  <c r="H233" i="6"/>
  <c r="H232" i="6"/>
  <c r="H231" i="6"/>
  <c r="L230" i="6"/>
  <c r="H230" i="6"/>
  <c r="L229" i="6"/>
  <c r="H229" i="6"/>
  <c r="M229" i="6"/>
  <c r="L228" i="6"/>
  <c r="H228" i="6"/>
  <c r="N227" i="6"/>
  <c r="L227" i="6"/>
  <c r="H227" i="6"/>
  <c r="M227" i="6"/>
  <c r="H226" i="6"/>
  <c r="N225" i="6"/>
  <c r="L225" i="6"/>
  <c r="H225" i="6"/>
  <c r="M225" i="6"/>
  <c r="H224" i="6"/>
  <c r="L223" i="6"/>
  <c r="H223" i="6"/>
  <c r="L222" i="6"/>
  <c r="H222" i="6"/>
  <c r="H221" i="6"/>
  <c r="H220" i="6"/>
  <c r="N219" i="6"/>
  <c r="L219" i="6"/>
  <c r="H219" i="6"/>
  <c r="M219" i="6"/>
  <c r="H218" i="6"/>
  <c r="N217" i="6"/>
  <c r="H217" i="6"/>
  <c r="L216" i="6"/>
  <c r="H216" i="6"/>
  <c r="H215" i="6"/>
  <c r="L214" i="6"/>
  <c r="H214" i="6"/>
  <c r="N213" i="6"/>
  <c r="L213" i="6"/>
  <c r="H213" i="6"/>
  <c r="M213" i="6"/>
  <c r="L212" i="6"/>
  <c r="H212" i="6"/>
  <c r="N211" i="6"/>
  <c r="L211" i="6"/>
  <c r="H211" i="6"/>
  <c r="M211" i="6"/>
  <c r="L210" i="6"/>
  <c r="H210" i="6"/>
  <c r="N209" i="6"/>
  <c r="L209" i="6"/>
  <c r="H209" i="6"/>
  <c r="M209" i="6"/>
  <c r="L208" i="6"/>
  <c r="H208" i="6"/>
  <c r="H207" i="6"/>
  <c r="L206" i="6"/>
  <c r="H206" i="6"/>
  <c r="L205" i="6"/>
  <c r="H205" i="6"/>
  <c r="H204" i="6"/>
  <c r="N203" i="6"/>
  <c r="L203" i="6"/>
  <c r="H203" i="6"/>
  <c r="M203" i="6"/>
  <c r="H202" i="6"/>
  <c r="H201" i="6"/>
  <c r="H200" i="6"/>
  <c r="H199" i="6"/>
  <c r="L198" i="6"/>
  <c r="H198" i="6"/>
  <c r="N197" i="6"/>
  <c r="H197" i="6"/>
  <c r="M197" i="6"/>
  <c r="L196" i="6"/>
  <c r="H196" i="6"/>
  <c r="N195" i="6"/>
  <c r="L195" i="6"/>
  <c r="H195" i="6"/>
  <c r="M195" i="6"/>
  <c r="L194" i="6"/>
  <c r="H194" i="6"/>
  <c r="N193" i="6"/>
  <c r="L193" i="6"/>
  <c r="H193" i="6"/>
  <c r="M193" i="6"/>
  <c r="L192" i="6"/>
  <c r="H192" i="6"/>
  <c r="L191" i="6"/>
  <c r="H191" i="6"/>
  <c r="L190" i="6"/>
  <c r="H190" i="6"/>
  <c r="H189" i="6"/>
  <c r="H188" i="6"/>
  <c r="N187" i="6"/>
  <c r="L187" i="6"/>
  <c r="H187" i="6"/>
  <c r="M187" i="6"/>
  <c r="H186" i="6"/>
  <c r="N185" i="6"/>
  <c r="H185" i="6"/>
  <c r="L184" i="6"/>
  <c r="H184" i="6"/>
  <c r="H183" i="6"/>
  <c r="L182" i="6"/>
  <c r="H182" i="6"/>
  <c r="N181" i="6"/>
  <c r="H181" i="6"/>
  <c r="M181" i="6"/>
  <c r="L180" i="6"/>
  <c r="H180" i="6"/>
  <c r="N179" i="6"/>
  <c r="L179" i="6"/>
  <c r="H179" i="6"/>
  <c r="M179" i="6"/>
  <c r="L178" i="6"/>
  <c r="H178" i="6"/>
  <c r="N177" i="6"/>
  <c r="L177" i="6"/>
  <c r="H177" i="6"/>
  <c r="M177" i="6"/>
  <c r="L176" i="6"/>
  <c r="H176" i="6"/>
  <c r="H175" i="6"/>
  <c r="N174" i="6"/>
  <c r="L174" i="6"/>
  <c r="H174" i="6"/>
  <c r="M174" i="6"/>
  <c r="N173" i="6"/>
  <c r="L173" i="6"/>
  <c r="H173" i="6"/>
  <c r="M173" i="6"/>
  <c r="L172" i="6"/>
  <c r="H172" i="6"/>
  <c r="M172" i="6"/>
  <c r="N171" i="6"/>
  <c r="H171" i="6"/>
  <c r="L170" i="6"/>
  <c r="H170" i="6"/>
  <c r="M170" i="6"/>
  <c r="M169" i="6"/>
  <c r="H169" i="6"/>
  <c r="L169" i="6"/>
  <c r="N168" i="6"/>
  <c r="L168" i="6"/>
  <c r="H168" i="6"/>
  <c r="M168" i="6"/>
  <c r="N167" i="6"/>
  <c r="M167" i="6"/>
  <c r="H167" i="6"/>
  <c r="L167" i="6"/>
  <c r="N166" i="6"/>
  <c r="H166" i="6"/>
  <c r="M166" i="6"/>
  <c r="H165" i="6"/>
  <c r="L165" i="6"/>
  <c r="N164" i="6"/>
  <c r="H164" i="6"/>
  <c r="M164" i="6"/>
  <c r="N163" i="6"/>
  <c r="M163" i="6"/>
  <c r="H163" i="6"/>
  <c r="L163" i="6"/>
  <c r="L162" i="6"/>
  <c r="H162" i="6"/>
  <c r="M162" i="6"/>
  <c r="M161" i="6"/>
  <c r="H161" i="6"/>
  <c r="L161" i="6"/>
  <c r="N160" i="6"/>
  <c r="L160" i="6"/>
  <c r="H160" i="6"/>
  <c r="M160" i="6"/>
  <c r="N159" i="6"/>
  <c r="M159" i="6"/>
  <c r="H159" i="6"/>
  <c r="L159" i="6"/>
  <c r="N158" i="6"/>
  <c r="H158" i="6"/>
  <c r="M158" i="6"/>
  <c r="H157" i="6"/>
  <c r="L157" i="6"/>
  <c r="N156" i="6"/>
  <c r="H156" i="6"/>
  <c r="M156" i="6"/>
  <c r="M155" i="6"/>
  <c r="H155" i="6"/>
  <c r="L155" i="6"/>
  <c r="L154" i="6"/>
  <c r="H154" i="6"/>
  <c r="M154" i="6"/>
  <c r="M153" i="6"/>
  <c r="H153" i="6"/>
  <c r="L153" i="6"/>
  <c r="N152" i="6"/>
  <c r="L152" i="6"/>
  <c r="H152" i="6"/>
  <c r="M152" i="6"/>
  <c r="N151" i="6"/>
  <c r="M151" i="6"/>
  <c r="H151" i="6"/>
  <c r="L151" i="6"/>
  <c r="N150" i="6"/>
  <c r="H150" i="6"/>
  <c r="M150" i="6"/>
  <c r="H149" i="6"/>
  <c r="L149" i="6"/>
  <c r="N148" i="6"/>
  <c r="H148" i="6"/>
  <c r="M148" i="6"/>
  <c r="M147" i="6"/>
  <c r="H147" i="6"/>
  <c r="L147" i="6"/>
  <c r="L146" i="6"/>
  <c r="H146" i="6"/>
  <c r="M146" i="6"/>
  <c r="M145" i="6"/>
  <c r="H145" i="6"/>
  <c r="L145" i="6"/>
  <c r="N144" i="6"/>
  <c r="L144" i="6"/>
  <c r="H144" i="6"/>
  <c r="M144" i="6"/>
  <c r="N143" i="6"/>
  <c r="M143" i="6"/>
  <c r="H143" i="6"/>
  <c r="L143" i="6"/>
  <c r="N142" i="6"/>
  <c r="H142" i="6"/>
  <c r="M142" i="6"/>
  <c r="H141" i="6"/>
  <c r="L141" i="6"/>
  <c r="N140" i="6"/>
  <c r="H140" i="6"/>
  <c r="M140" i="6"/>
  <c r="M139" i="6"/>
  <c r="H139" i="6"/>
  <c r="L139" i="6"/>
  <c r="L138" i="6"/>
  <c r="H138" i="6"/>
  <c r="M138" i="6"/>
  <c r="M137" i="6"/>
  <c r="H137" i="6"/>
  <c r="L137" i="6"/>
  <c r="N136" i="6"/>
  <c r="L136" i="6"/>
  <c r="H136" i="6"/>
  <c r="M136" i="6"/>
  <c r="N135" i="6"/>
  <c r="M135" i="6"/>
  <c r="H135" i="6"/>
  <c r="L135" i="6"/>
  <c r="N134" i="6"/>
  <c r="H134" i="6"/>
  <c r="M134" i="6"/>
  <c r="H133" i="6"/>
  <c r="L133" i="6"/>
  <c r="N132" i="6"/>
  <c r="H132" i="6"/>
  <c r="M132" i="6"/>
  <c r="M131" i="6"/>
  <c r="H131" i="6"/>
  <c r="L131" i="6"/>
  <c r="L130" i="6"/>
  <c r="H130" i="6"/>
  <c r="M130" i="6"/>
  <c r="M129" i="6"/>
  <c r="H129" i="6"/>
  <c r="L129" i="6"/>
  <c r="N128" i="6"/>
  <c r="L128" i="6"/>
  <c r="H128" i="6"/>
  <c r="M128" i="6"/>
  <c r="N127" i="6"/>
  <c r="M127" i="6"/>
  <c r="H127" i="6"/>
  <c r="L127" i="6"/>
  <c r="N126" i="6"/>
  <c r="H126" i="6"/>
  <c r="M126" i="6"/>
  <c r="H125" i="6"/>
  <c r="L125" i="6"/>
  <c r="N124" i="6"/>
  <c r="H124" i="6"/>
  <c r="M124" i="6"/>
  <c r="M123" i="6"/>
  <c r="H123" i="6"/>
  <c r="L123" i="6"/>
  <c r="L122" i="6"/>
  <c r="H122" i="6"/>
  <c r="M122" i="6"/>
  <c r="M121" i="6"/>
  <c r="H121" i="6"/>
  <c r="L121" i="6"/>
  <c r="N120" i="6"/>
  <c r="L120" i="6"/>
  <c r="H120" i="6"/>
  <c r="M120" i="6"/>
  <c r="N119" i="6"/>
  <c r="M119" i="6"/>
  <c r="H119" i="6"/>
  <c r="L119" i="6"/>
  <c r="N118" i="6"/>
  <c r="H118" i="6"/>
  <c r="M118" i="6"/>
  <c r="H117" i="6"/>
  <c r="L117" i="6"/>
  <c r="N116" i="6"/>
  <c r="H116" i="6"/>
  <c r="M116" i="6"/>
  <c r="M115" i="6"/>
  <c r="H115" i="6"/>
  <c r="L115" i="6"/>
  <c r="L114" i="6"/>
  <c r="H114" i="6"/>
  <c r="M114" i="6"/>
  <c r="M113" i="6"/>
  <c r="H113" i="6"/>
  <c r="L113" i="6"/>
  <c r="N112" i="6"/>
  <c r="L112" i="6"/>
  <c r="H112" i="6"/>
  <c r="M112" i="6"/>
  <c r="N111" i="6"/>
  <c r="M111" i="6"/>
  <c r="H111" i="6"/>
  <c r="L111" i="6"/>
  <c r="N110" i="6"/>
  <c r="H110" i="6"/>
  <c r="M110" i="6"/>
  <c r="H109" i="6"/>
  <c r="L109" i="6"/>
  <c r="N108" i="6"/>
  <c r="H108" i="6"/>
  <c r="M108" i="6"/>
  <c r="M107" i="6"/>
  <c r="H107" i="6"/>
  <c r="L107" i="6"/>
  <c r="L106" i="6"/>
  <c r="H106" i="6"/>
  <c r="M106" i="6"/>
  <c r="M105" i="6"/>
  <c r="H105" i="6"/>
  <c r="L105" i="6"/>
  <c r="N104" i="6"/>
  <c r="L104" i="6"/>
  <c r="H104" i="6"/>
  <c r="M104" i="6"/>
  <c r="N103" i="6"/>
  <c r="M103" i="6"/>
  <c r="H103" i="6"/>
  <c r="L103" i="6"/>
  <c r="N102" i="6"/>
  <c r="H102" i="6"/>
  <c r="M102" i="6"/>
  <c r="H101" i="6"/>
  <c r="L101" i="6"/>
  <c r="N100" i="6"/>
  <c r="H100" i="6"/>
  <c r="M100" i="6"/>
  <c r="M99" i="6"/>
  <c r="H99" i="6"/>
  <c r="L99" i="6"/>
  <c r="L98" i="6"/>
  <c r="H98" i="6"/>
  <c r="M98" i="6"/>
  <c r="M97" i="6"/>
  <c r="H97" i="6"/>
  <c r="L97" i="6"/>
  <c r="N96" i="6"/>
  <c r="L96" i="6"/>
  <c r="H96" i="6"/>
  <c r="M96" i="6"/>
  <c r="N95" i="6"/>
  <c r="M95" i="6"/>
  <c r="H95" i="6"/>
  <c r="L95" i="6"/>
  <c r="N94" i="6"/>
  <c r="H94" i="6"/>
  <c r="M94" i="6"/>
  <c r="H93" i="6"/>
  <c r="L93" i="6"/>
  <c r="N92" i="6"/>
  <c r="H92" i="6"/>
  <c r="M92" i="6"/>
  <c r="M91" i="6"/>
  <c r="H91" i="6"/>
  <c r="L91" i="6"/>
  <c r="L90" i="6"/>
  <c r="H90" i="6"/>
  <c r="M90" i="6"/>
  <c r="M89" i="6"/>
  <c r="H89" i="6"/>
  <c r="L89" i="6"/>
  <c r="N88" i="6"/>
  <c r="L88" i="6"/>
  <c r="H88" i="6"/>
  <c r="M88" i="6"/>
  <c r="N87" i="6"/>
  <c r="M87" i="6"/>
  <c r="H87" i="6"/>
  <c r="L87" i="6"/>
  <c r="N86" i="6"/>
  <c r="H86" i="6"/>
  <c r="M86" i="6"/>
  <c r="H85" i="6"/>
  <c r="L85" i="6"/>
  <c r="N84" i="6"/>
  <c r="H84" i="6"/>
  <c r="M84" i="6"/>
  <c r="M83" i="6"/>
  <c r="H83" i="6"/>
  <c r="L83" i="6"/>
  <c r="L82" i="6"/>
  <c r="H82" i="6"/>
  <c r="M82" i="6"/>
  <c r="M81" i="6"/>
  <c r="H81" i="6"/>
  <c r="L81" i="6"/>
  <c r="N80" i="6"/>
  <c r="L80" i="6"/>
  <c r="H80" i="6"/>
  <c r="M80" i="6"/>
  <c r="N79" i="6"/>
  <c r="M79" i="6"/>
  <c r="H79" i="6"/>
  <c r="L79" i="6"/>
  <c r="N78" i="6"/>
  <c r="H78" i="6"/>
  <c r="M78" i="6"/>
  <c r="H77" i="6"/>
  <c r="L77" i="6"/>
  <c r="N76" i="6"/>
  <c r="L76" i="6"/>
  <c r="H76" i="6"/>
  <c r="M76" i="6"/>
  <c r="N75" i="6"/>
  <c r="M75" i="6"/>
  <c r="H75" i="6"/>
  <c r="L75" i="6"/>
  <c r="N74" i="6"/>
  <c r="M74" i="6"/>
  <c r="H74" i="6"/>
  <c r="L74" i="6"/>
  <c r="N73" i="6"/>
  <c r="M73" i="6"/>
  <c r="L73" i="6"/>
  <c r="H73" i="6"/>
  <c r="N72" i="6"/>
  <c r="M72" i="6"/>
  <c r="H72" i="6"/>
  <c r="L72" i="6"/>
  <c r="N71" i="6"/>
  <c r="M71" i="6"/>
  <c r="L71" i="6"/>
  <c r="H71" i="6"/>
  <c r="N70" i="6"/>
  <c r="M70" i="6"/>
  <c r="H70" i="6"/>
  <c r="L70" i="6"/>
  <c r="N69" i="6"/>
  <c r="M69" i="6"/>
  <c r="L69" i="6"/>
  <c r="H69" i="6"/>
  <c r="N68" i="6"/>
  <c r="M68" i="6"/>
  <c r="H68" i="6"/>
  <c r="L68" i="6"/>
  <c r="N67" i="6"/>
  <c r="M67" i="6"/>
  <c r="L67" i="6"/>
  <c r="H67" i="6"/>
  <c r="N66" i="6"/>
  <c r="M66" i="6"/>
  <c r="H66" i="6"/>
  <c r="L66" i="6"/>
  <c r="N65" i="6"/>
  <c r="M65" i="6"/>
  <c r="L65" i="6"/>
  <c r="H65" i="6"/>
  <c r="N64" i="6"/>
  <c r="M64" i="6"/>
  <c r="H64" i="6"/>
  <c r="L64" i="6"/>
  <c r="N63" i="6"/>
  <c r="M63" i="6"/>
  <c r="L63" i="6"/>
  <c r="H63" i="6"/>
  <c r="N62" i="6"/>
  <c r="M62" i="6"/>
  <c r="H62" i="6"/>
  <c r="L62" i="6"/>
  <c r="N61" i="6"/>
  <c r="M61" i="6"/>
  <c r="L61" i="6"/>
  <c r="H61" i="6"/>
  <c r="N60" i="6"/>
  <c r="M60" i="6"/>
  <c r="H60" i="6"/>
  <c r="L60" i="6"/>
  <c r="N59" i="6"/>
  <c r="M59" i="6"/>
  <c r="L59" i="6"/>
  <c r="H59" i="6"/>
  <c r="N58" i="6"/>
  <c r="M58" i="6"/>
  <c r="H58" i="6"/>
  <c r="L58" i="6"/>
  <c r="N57" i="6"/>
  <c r="M57" i="6"/>
  <c r="L57" i="6"/>
  <c r="H57" i="6"/>
  <c r="N56" i="6"/>
  <c r="M56" i="6"/>
  <c r="H56" i="6"/>
  <c r="L56" i="6"/>
  <c r="N55" i="6"/>
  <c r="M55" i="6"/>
  <c r="L55" i="6"/>
  <c r="H55" i="6"/>
  <c r="N54" i="6"/>
  <c r="M54" i="6"/>
  <c r="H54" i="6"/>
  <c r="L54" i="6"/>
  <c r="N53" i="6"/>
  <c r="M53" i="6"/>
  <c r="L53" i="6"/>
  <c r="H53" i="6"/>
  <c r="N52" i="6"/>
  <c r="M52" i="6"/>
  <c r="H52" i="6"/>
  <c r="L52" i="6"/>
  <c r="N51" i="6"/>
  <c r="M51" i="6"/>
  <c r="L51" i="6"/>
  <c r="H51" i="6"/>
  <c r="N50" i="6"/>
  <c r="M50" i="6"/>
  <c r="H50" i="6"/>
  <c r="L50" i="6"/>
  <c r="N49" i="6"/>
  <c r="M49" i="6"/>
  <c r="L49" i="6"/>
  <c r="H49" i="6"/>
  <c r="N48" i="6"/>
  <c r="M48" i="6"/>
  <c r="H48" i="6"/>
  <c r="L48" i="6"/>
  <c r="N47" i="6"/>
  <c r="M47" i="6"/>
  <c r="L47" i="6"/>
  <c r="H47" i="6"/>
  <c r="N46" i="6"/>
  <c r="M46" i="6"/>
  <c r="H46" i="6"/>
  <c r="L46" i="6"/>
  <c r="N45" i="6"/>
  <c r="M45" i="6"/>
  <c r="L45" i="6"/>
  <c r="H45" i="6"/>
  <c r="N44" i="6"/>
  <c r="M44" i="6"/>
  <c r="H44" i="6"/>
  <c r="L44" i="6"/>
  <c r="N43" i="6"/>
  <c r="M43" i="6"/>
  <c r="L43" i="6"/>
  <c r="H43" i="6"/>
  <c r="N42" i="6"/>
  <c r="M42" i="6"/>
  <c r="H42" i="6"/>
  <c r="L42" i="6"/>
  <c r="N41" i="6"/>
  <c r="M41" i="6"/>
  <c r="L41" i="6"/>
  <c r="H41" i="6"/>
  <c r="N40" i="6"/>
  <c r="M40" i="6"/>
  <c r="H40" i="6"/>
  <c r="L40" i="6"/>
  <c r="N39" i="6"/>
  <c r="M39" i="6"/>
  <c r="L39" i="6"/>
  <c r="H39" i="6"/>
  <c r="N38" i="6"/>
  <c r="M38" i="6"/>
  <c r="H38" i="6"/>
  <c r="L38" i="6"/>
  <c r="W37" i="6"/>
  <c r="N37" i="6"/>
  <c r="M37" i="6"/>
  <c r="L37" i="6"/>
  <c r="H37" i="6"/>
  <c r="X36" i="6"/>
  <c r="W36" i="6"/>
  <c r="L36" i="6"/>
  <c r="H36" i="6"/>
  <c r="N36" i="6"/>
  <c r="Z35" i="6"/>
  <c r="N35" i="6"/>
  <c r="M35" i="6"/>
  <c r="H35" i="6"/>
  <c r="L35" i="6"/>
  <c r="Z34" i="6"/>
  <c r="N34" i="6"/>
  <c r="M34" i="6"/>
  <c r="H34" i="6"/>
  <c r="L34" i="6"/>
  <c r="Z33" i="6"/>
  <c r="N33" i="6"/>
  <c r="M33" i="6"/>
  <c r="L33" i="6"/>
  <c r="H33" i="6"/>
  <c r="Z32" i="6"/>
  <c r="L32" i="6"/>
  <c r="H32" i="6"/>
  <c r="N32" i="6"/>
  <c r="X31" i="6"/>
  <c r="W31" i="6"/>
  <c r="H31" i="6"/>
  <c r="N31" i="6"/>
  <c r="N30" i="6"/>
  <c r="M30" i="6"/>
  <c r="L30" i="6"/>
  <c r="H30" i="6"/>
  <c r="Z29" i="6"/>
  <c r="L29" i="6"/>
  <c r="H29" i="6"/>
  <c r="N29" i="6"/>
  <c r="Z28" i="6"/>
  <c r="N28" i="6"/>
  <c r="M28" i="6"/>
  <c r="H28" i="6"/>
  <c r="L28" i="6"/>
  <c r="Z27" i="6"/>
  <c r="N27" i="6"/>
  <c r="M27" i="6"/>
  <c r="H27" i="6"/>
  <c r="L27" i="6"/>
  <c r="Z26" i="6"/>
  <c r="N26" i="6"/>
  <c r="M26" i="6"/>
  <c r="L26" i="6"/>
  <c r="H26" i="6"/>
  <c r="N25" i="6"/>
  <c r="M25" i="6"/>
  <c r="L25" i="6"/>
  <c r="H25" i="6"/>
  <c r="X24" i="6"/>
  <c r="N24" i="6"/>
  <c r="M24" i="6"/>
  <c r="H24" i="6"/>
  <c r="L24" i="6"/>
  <c r="Z23" i="6"/>
  <c r="N23" i="6"/>
  <c r="M23" i="6"/>
  <c r="L23" i="6"/>
  <c r="H23" i="6"/>
  <c r="Z22" i="6"/>
  <c r="L22" i="6"/>
  <c r="H22" i="6"/>
  <c r="N22" i="6"/>
  <c r="Z21" i="6"/>
  <c r="N21" i="6"/>
  <c r="H21" i="6"/>
  <c r="M21" i="6"/>
  <c r="Z20" i="6"/>
  <c r="N20" i="6"/>
  <c r="M20" i="6"/>
  <c r="H20" i="6"/>
  <c r="L20" i="6"/>
  <c r="Y19" i="6"/>
  <c r="N19" i="6"/>
  <c r="M19" i="6"/>
  <c r="L19" i="6"/>
  <c r="H19" i="6"/>
  <c r="X18" i="6"/>
  <c r="W18" i="6"/>
  <c r="N18" i="6"/>
  <c r="H18" i="6"/>
  <c r="M18" i="6"/>
  <c r="Z17" i="6"/>
  <c r="N17" i="6"/>
  <c r="M17" i="6"/>
  <c r="H17" i="6"/>
  <c r="L17" i="6"/>
  <c r="Z16" i="6"/>
  <c r="N16" i="6"/>
  <c r="M16" i="6"/>
  <c r="L16" i="6"/>
  <c r="H16" i="6"/>
  <c r="Z15" i="6"/>
  <c r="N15" i="6"/>
  <c r="L15" i="6"/>
  <c r="H15" i="6"/>
  <c r="M15" i="6"/>
  <c r="Z14" i="6"/>
  <c r="N14" i="6"/>
  <c r="H14" i="6"/>
  <c r="M14" i="6"/>
  <c r="M13" i="6"/>
  <c r="L13" i="6"/>
  <c r="H13" i="6"/>
  <c r="N13" i="6"/>
  <c r="Y12" i="6"/>
  <c r="X12" i="6"/>
  <c r="W12" i="6"/>
  <c r="N12" i="6"/>
  <c r="L12" i="6"/>
  <c r="H12" i="6"/>
  <c r="M12" i="6"/>
  <c r="N11" i="6"/>
  <c r="H11" i="6"/>
  <c r="M11" i="6"/>
  <c r="Z10" i="6"/>
  <c r="M10" i="6"/>
  <c r="H10" i="6"/>
  <c r="N10" i="6"/>
  <c r="Z9" i="6"/>
  <c r="N9" i="6"/>
  <c r="M9" i="6"/>
  <c r="L9" i="6"/>
  <c r="H9" i="6"/>
  <c r="Z8" i="6"/>
  <c r="N8" i="6"/>
  <c r="L8" i="6"/>
  <c r="H8" i="6"/>
  <c r="M8" i="6"/>
  <c r="N7" i="6"/>
  <c r="M7" i="6"/>
  <c r="L7" i="6"/>
  <c r="H7" i="6"/>
  <c r="N6" i="6"/>
  <c r="M6" i="6"/>
  <c r="L6" i="6"/>
  <c r="H6" i="6"/>
  <c r="Z5" i="6"/>
  <c r="N5" i="6"/>
  <c r="L5" i="6"/>
  <c r="H5" i="6"/>
  <c r="Z4" i="6"/>
  <c r="N4" i="6"/>
  <c r="H4" i="6"/>
  <c r="M4" i="6"/>
  <c r="Z3" i="6"/>
  <c r="M3" i="6"/>
  <c r="H3" i="6"/>
  <c r="N3" i="6"/>
  <c r="Z2" i="6"/>
  <c r="N2" i="6"/>
  <c r="M2" i="6"/>
  <c r="L2" i="6"/>
  <c r="H2" i="6"/>
  <c r="AC2" i="3"/>
  <c r="V2" i="3"/>
  <c r="W12" i="3"/>
  <c r="X12" i="3"/>
  <c r="Y12" i="3"/>
  <c r="W13" i="3"/>
  <c r="X13" i="3"/>
  <c r="Y13" i="3"/>
  <c r="W14" i="3"/>
  <c r="X14" i="3"/>
  <c r="Y14" i="3"/>
  <c r="W15" i="3"/>
  <c r="X15" i="3"/>
  <c r="Y15" i="3"/>
  <c r="W16" i="3"/>
  <c r="X16" i="3"/>
  <c r="Y16" i="3"/>
  <c r="W17" i="3"/>
  <c r="X17" i="3"/>
  <c r="Y17" i="3"/>
  <c r="W18" i="3"/>
  <c r="X18" i="3"/>
  <c r="Y18" i="3"/>
  <c r="W19" i="3"/>
  <c r="X19" i="3"/>
  <c r="Y19" i="3"/>
  <c r="W20" i="3"/>
  <c r="X20" i="3"/>
  <c r="Y20" i="3"/>
  <c r="W21" i="3"/>
  <c r="X21" i="3"/>
  <c r="Y21" i="3"/>
  <c r="W22" i="3"/>
  <c r="X22" i="3"/>
  <c r="Y22" i="3"/>
  <c r="W23" i="3"/>
  <c r="X23" i="3"/>
  <c r="Y23" i="3"/>
  <c r="W24" i="3"/>
  <c r="X24" i="3"/>
  <c r="Y24" i="3"/>
  <c r="W25" i="3"/>
  <c r="X25" i="3"/>
  <c r="Y25" i="3"/>
  <c r="W26" i="3"/>
  <c r="X26" i="3"/>
  <c r="Y26" i="3"/>
  <c r="W27" i="3"/>
  <c r="X27" i="3"/>
  <c r="Y27" i="3"/>
  <c r="W28" i="3"/>
  <c r="X28" i="3"/>
  <c r="Y28" i="3"/>
  <c r="W29" i="3"/>
  <c r="X29" i="3"/>
  <c r="Y29" i="3"/>
  <c r="W30" i="3"/>
  <c r="X30" i="3"/>
  <c r="Y30" i="3"/>
  <c r="W31" i="3"/>
  <c r="X31" i="3"/>
  <c r="Y31" i="3"/>
  <c r="W32" i="3"/>
  <c r="X32" i="3"/>
  <c r="Y32" i="3"/>
  <c r="W33" i="3"/>
  <c r="X33" i="3"/>
  <c r="Y33" i="3"/>
  <c r="W34" i="3"/>
  <c r="X34" i="3"/>
  <c r="Y34" i="3"/>
  <c r="W35" i="3"/>
  <c r="X35" i="3"/>
  <c r="Y35" i="3"/>
  <c r="W36" i="3"/>
  <c r="X36" i="3"/>
  <c r="Y36" i="3"/>
  <c r="W37" i="3"/>
  <c r="X37" i="3"/>
  <c r="Y37" i="3"/>
  <c r="W6" i="3"/>
  <c r="X6" i="3"/>
  <c r="Y6" i="3"/>
  <c r="W7" i="3"/>
  <c r="X7" i="3"/>
  <c r="Y7" i="3"/>
  <c r="U6" i="3"/>
  <c r="V6" i="3"/>
  <c r="U7" i="3"/>
  <c r="V7" i="3"/>
  <c r="T7" i="3"/>
  <c r="S7" i="3"/>
  <c r="T6" i="3"/>
  <c r="S6" i="3"/>
  <c r="L694" i="3"/>
  <c r="M694" i="3"/>
  <c r="N694" i="3"/>
  <c r="H707" i="3"/>
  <c r="N707" i="3"/>
  <c r="H706" i="3"/>
  <c r="N706" i="3"/>
  <c r="N705" i="3"/>
  <c r="H705" i="3"/>
  <c r="M705" i="3"/>
  <c r="H704" i="3"/>
  <c r="N704" i="3"/>
  <c r="H703" i="3"/>
  <c r="N703" i="3"/>
  <c r="H702" i="3"/>
  <c r="N702" i="3"/>
  <c r="L701" i="3"/>
  <c r="H701" i="3"/>
  <c r="N701" i="3"/>
  <c r="H700" i="3"/>
  <c r="N700" i="3"/>
  <c r="M699" i="3"/>
  <c r="H699" i="3"/>
  <c r="N699" i="3"/>
  <c r="H698" i="3"/>
  <c r="N698" i="3"/>
  <c r="H697" i="3"/>
  <c r="N697" i="3"/>
  <c r="H696" i="3"/>
  <c r="N696" i="3"/>
  <c r="H722" i="3"/>
  <c r="N722" i="3"/>
  <c r="H721" i="3"/>
  <c r="N721" i="3"/>
  <c r="N720" i="3"/>
  <c r="H720" i="3"/>
  <c r="M720" i="3"/>
  <c r="H719" i="3"/>
  <c r="N719" i="3"/>
  <c r="H718" i="3"/>
  <c r="N718" i="3"/>
  <c r="H717" i="3"/>
  <c r="N717" i="3"/>
  <c r="N716" i="3"/>
  <c r="L716" i="3"/>
  <c r="H716" i="3"/>
  <c r="M716" i="3"/>
  <c r="H715" i="3"/>
  <c r="N715" i="3"/>
  <c r="H714" i="3"/>
  <c r="N714" i="3"/>
  <c r="H713" i="3"/>
  <c r="N713" i="3"/>
  <c r="M712" i="3"/>
  <c r="H712" i="3"/>
  <c r="N712" i="3"/>
  <c r="H711" i="3"/>
  <c r="N711" i="3"/>
  <c r="H710" i="3"/>
  <c r="N710" i="3"/>
  <c r="H709" i="3"/>
  <c r="N709" i="3"/>
  <c r="H708" i="3"/>
  <c r="N708" i="3"/>
  <c r="H622" i="3"/>
  <c r="N622" i="3"/>
  <c r="M621" i="3"/>
  <c r="L621" i="3"/>
  <c r="H621" i="3"/>
  <c r="N621" i="3"/>
  <c r="H620" i="3"/>
  <c r="N620" i="3"/>
  <c r="M619" i="3"/>
  <c r="L619" i="3"/>
  <c r="H619" i="3"/>
  <c r="N619" i="3"/>
  <c r="H618" i="3"/>
  <c r="N618" i="3"/>
  <c r="H617" i="3"/>
  <c r="N617" i="3"/>
  <c r="H616" i="3"/>
  <c r="N616" i="3"/>
  <c r="N615" i="3"/>
  <c r="H615" i="3"/>
  <c r="M615" i="3"/>
  <c r="H614" i="3"/>
  <c r="N614" i="3"/>
  <c r="H613" i="3"/>
  <c r="N613" i="3"/>
  <c r="H612" i="3"/>
  <c r="N612" i="3"/>
  <c r="N611" i="3"/>
  <c r="L611" i="3"/>
  <c r="H611" i="3"/>
  <c r="M611" i="3"/>
  <c r="H610" i="3"/>
  <c r="N610" i="3"/>
  <c r="M609" i="3"/>
  <c r="H609" i="3"/>
  <c r="N609" i="3"/>
  <c r="H608" i="3"/>
  <c r="N608" i="3"/>
  <c r="L638" i="3"/>
  <c r="H638" i="3"/>
  <c r="N638" i="3"/>
  <c r="H637" i="3"/>
  <c r="N637" i="3"/>
  <c r="H636" i="3"/>
  <c r="N636" i="3"/>
  <c r="H635" i="3"/>
  <c r="N635" i="3"/>
  <c r="N634" i="3"/>
  <c r="H634" i="3"/>
  <c r="M634" i="3"/>
  <c r="H633" i="3"/>
  <c r="N633" i="3"/>
  <c r="H632" i="3"/>
  <c r="N632" i="3"/>
  <c r="H631" i="3"/>
  <c r="N631" i="3"/>
  <c r="L630" i="3"/>
  <c r="H630" i="3"/>
  <c r="M630" i="3"/>
  <c r="H629" i="3"/>
  <c r="N629" i="3"/>
  <c r="H628" i="3"/>
  <c r="N628" i="3"/>
  <c r="H627" i="3"/>
  <c r="N627" i="3"/>
  <c r="M626" i="3"/>
  <c r="H626" i="3"/>
  <c r="N626" i="3"/>
  <c r="H625" i="3"/>
  <c r="N625" i="3"/>
  <c r="H624" i="3"/>
  <c r="N624" i="3"/>
  <c r="H623" i="3"/>
  <c r="N623" i="3"/>
  <c r="H679" i="3"/>
  <c r="M679" i="3"/>
  <c r="H678" i="3"/>
  <c r="N678" i="3"/>
  <c r="H677" i="3"/>
  <c r="M677" i="3"/>
  <c r="H676" i="3"/>
  <c r="N676" i="3"/>
  <c r="H675" i="3"/>
  <c r="M675" i="3"/>
  <c r="H674" i="3"/>
  <c r="L674" i="3"/>
  <c r="H673" i="3"/>
  <c r="M673" i="3"/>
  <c r="H672" i="3"/>
  <c r="N672" i="3"/>
  <c r="H671" i="3"/>
  <c r="M671" i="3"/>
  <c r="H670" i="3"/>
  <c r="N670" i="3"/>
  <c r="H695" i="3"/>
  <c r="M695" i="3"/>
  <c r="H694" i="3"/>
  <c r="H693" i="3"/>
  <c r="M693" i="3"/>
  <c r="H692" i="3"/>
  <c r="N692" i="3"/>
  <c r="H691" i="3"/>
  <c r="M691" i="3"/>
  <c r="H690" i="3"/>
  <c r="N690" i="3"/>
  <c r="H689" i="3"/>
  <c r="M689" i="3"/>
  <c r="H688" i="3"/>
  <c r="N688" i="3"/>
  <c r="H687" i="3"/>
  <c r="M687" i="3"/>
  <c r="H686" i="3"/>
  <c r="N686" i="3"/>
  <c r="H685" i="3"/>
  <c r="M685" i="3"/>
  <c r="H684" i="3"/>
  <c r="L684" i="3"/>
  <c r="H683" i="3"/>
  <c r="M683" i="3"/>
  <c r="H682" i="3"/>
  <c r="N682" i="3"/>
  <c r="H681" i="3"/>
  <c r="M681" i="3"/>
  <c r="H680" i="3"/>
  <c r="N680" i="3"/>
  <c r="H592" i="3"/>
  <c r="M592" i="3"/>
  <c r="H591" i="3"/>
  <c r="N591" i="3"/>
  <c r="H590" i="3"/>
  <c r="M590" i="3"/>
  <c r="H589" i="3"/>
  <c r="N589" i="3"/>
  <c r="H588" i="3"/>
  <c r="M588" i="3"/>
  <c r="H587" i="3"/>
  <c r="L587" i="3"/>
  <c r="H586" i="3"/>
  <c r="M586" i="3"/>
  <c r="H585" i="3"/>
  <c r="N585" i="3"/>
  <c r="H584" i="3"/>
  <c r="M584" i="3"/>
  <c r="H583" i="3"/>
  <c r="N583" i="3"/>
  <c r="H582" i="3"/>
  <c r="M582" i="3"/>
  <c r="H581" i="3"/>
  <c r="N581" i="3"/>
  <c r="H580" i="3"/>
  <c r="M580" i="3"/>
  <c r="H579" i="3"/>
  <c r="L579" i="3"/>
  <c r="H578" i="3"/>
  <c r="M578" i="3"/>
  <c r="H577" i="3"/>
  <c r="N577" i="3"/>
  <c r="H607" i="3"/>
  <c r="M607" i="3"/>
  <c r="H606" i="3"/>
  <c r="N606" i="3"/>
  <c r="H605" i="3"/>
  <c r="M605" i="3"/>
  <c r="H604" i="3"/>
  <c r="L604" i="3"/>
  <c r="H603" i="3"/>
  <c r="M603" i="3"/>
  <c r="H602" i="3"/>
  <c r="N602" i="3"/>
  <c r="H601" i="3"/>
  <c r="M601" i="3"/>
  <c r="H600" i="3"/>
  <c r="N600" i="3"/>
  <c r="H599" i="3"/>
  <c r="M599" i="3"/>
  <c r="H598" i="3"/>
  <c r="N598" i="3"/>
  <c r="H597" i="3"/>
  <c r="M597" i="3"/>
  <c r="H596" i="3"/>
  <c r="L596" i="3"/>
  <c r="H595" i="3"/>
  <c r="M595" i="3"/>
  <c r="H594" i="3"/>
  <c r="N594" i="3"/>
  <c r="H593" i="3"/>
  <c r="M593" i="3"/>
  <c r="L654" i="3"/>
  <c r="H654" i="3"/>
  <c r="M654" i="3"/>
  <c r="H653" i="3"/>
  <c r="N653" i="3"/>
  <c r="N652" i="3"/>
  <c r="H652" i="3"/>
  <c r="M652" i="3"/>
  <c r="H651" i="3"/>
  <c r="N651" i="3"/>
  <c r="L650" i="3"/>
  <c r="H650" i="3"/>
  <c r="M650" i="3"/>
  <c r="H649" i="3"/>
  <c r="N649" i="3"/>
  <c r="N648" i="3"/>
  <c r="H648" i="3"/>
  <c r="M648" i="3"/>
  <c r="H647" i="3"/>
  <c r="N647" i="3"/>
  <c r="H646" i="3"/>
  <c r="M646" i="3"/>
  <c r="H645" i="3"/>
  <c r="N645" i="3"/>
  <c r="H644" i="3"/>
  <c r="M644" i="3"/>
  <c r="H643" i="3"/>
  <c r="N643" i="3"/>
  <c r="N642" i="3"/>
  <c r="L642" i="3"/>
  <c r="H642" i="3"/>
  <c r="M642" i="3"/>
  <c r="H641" i="3"/>
  <c r="N641" i="3"/>
  <c r="N640" i="3"/>
  <c r="H640" i="3"/>
  <c r="M640" i="3"/>
  <c r="H639" i="3"/>
  <c r="N639" i="3"/>
  <c r="H669" i="3"/>
  <c r="M669" i="3"/>
  <c r="H668" i="3"/>
  <c r="N668" i="3"/>
  <c r="N667" i="3"/>
  <c r="H667" i="3"/>
  <c r="M667" i="3"/>
  <c r="H666" i="3"/>
  <c r="N666" i="3"/>
  <c r="N665" i="3"/>
  <c r="H665" i="3"/>
  <c r="M665" i="3"/>
  <c r="H664" i="3"/>
  <c r="N664" i="3"/>
  <c r="H663" i="3"/>
  <c r="M663" i="3"/>
  <c r="H662" i="3"/>
  <c r="N662" i="3"/>
  <c r="L661" i="3"/>
  <c r="H661" i="3"/>
  <c r="M661" i="3"/>
  <c r="H660" i="3"/>
  <c r="N660" i="3"/>
  <c r="N659" i="3"/>
  <c r="H659" i="3"/>
  <c r="M659" i="3"/>
  <c r="H658" i="3"/>
  <c r="N658" i="3"/>
  <c r="H657" i="3"/>
  <c r="M657" i="3"/>
  <c r="H656" i="3"/>
  <c r="N656" i="3"/>
  <c r="H655" i="3"/>
  <c r="M655" i="3"/>
  <c r="H562" i="3"/>
  <c r="N562" i="3"/>
  <c r="N561" i="3"/>
  <c r="L561" i="3"/>
  <c r="H561" i="3"/>
  <c r="M561" i="3"/>
  <c r="H560" i="3"/>
  <c r="N560" i="3"/>
  <c r="H559" i="3"/>
  <c r="M559" i="3"/>
  <c r="H558" i="3"/>
  <c r="N558" i="3"/>
  <c r="L557" i="3"/>
  <c r="H557" i="3"/>
  <c r="M557" i="3"/>
  <c r="H556" i="3"/>
  <c r="N556" i="3"/>
  <c r="N555" i="3"/>
  <c r="H555" i="3"/>
  <c r="M555" i="3"/>
  <c r="H554" i="3"/>
  <c r="N554" i="3"/>
  <c r="H553" i="3"/>
  <c r="M553" i="3"/>
  <c r="H552" i="3"/>
  <c r="N552" i="3"/>
  <c r="H551" i="3"/>
  <c r="M551" i="3"/>
  <c r="H550" i="3"/>
  <c r="N550" i="3"/>
  <c r="N549" i="3"/>
  <c r="L549" i="3"/>
  <c r="H549" i="3"/>
  <c r="M549" i="3"/>
  <c r="H548" i="3"/>
  <c r="N548" i="3"/>
  <c r="N547" i="3"/>
  <c r="H547" i="3"/>
  <c r="M547" i="3"/>
  <c r="H576" i="3"/>
  <c r="N576" i="3"/>
  <c r="H575" i="3"/>
  <c r="M575" i="3"/>
  <c r="H574" i="3"/>
  <c r="N574" i="3"/>
  <c r="N573" i="3"/>
  <c r="H573" i="3"/>
  <c r="M573" i="3"/>
  <c r="H572" i="3"/>
  <c r="N572" i="3"/>
  <c r="H571" i="3"/>
  <c r="M571" i="3"/>
  <c r="H570" i="3"/>
  <c r="N570" i="3"/>
  <c r="H569" i="3"/>
  <c r="N569" i="3"/>
  <c r="H568" i="3"/>
  <c r="N568" i="3"/>
  <c r="N567" i="3"/>
  <c r="H567" i="3"/>
  <c r="M567" i="3"/>
  <c r="H566" i="3"/>
  <c r="N566" i="3"/>
  <c r="H565" i="3"/>
  <c r="M565" i="3"/>
  <c r="H564" i="3"/>
  <c r="N564" i="3"/>
  <c r="H563" i="3"/>
  <c r="N563" i="3"/>
  <c r="AC220" i="2"/>
  <c r="AI220" i="2"/>
  <c r="AC219" i="2"/>
  <c r="AH219" i="2"/>
  <c r="AC218" i="2"/>
  <c r="AI218" i="2"/>
  <c r="AC217" i="2"/>
  <c r="AI217" i="2"/>
  <c r="AC216" i="2"/>
  <c r="AI216" i="2"/>
  <c r="AC215" i="2"/>
  <c r="AH215" i="2"/>
  <c r="AC214" i="2"/>
  <c r="AI214" i="2"/>
  <c r="AH213" i="2"/>
  <c r="AC213" i="2"/>
  <c r="AI213" i="2"/>
  <c r="AC212" i="2"/>
  <c r="AI212" i="2"/>
  <c r="AH211" i="2"/>
  <c r="AC211" i="2"/>
  <c r="AI211" i="2"/>
  <c r="AI194" i="2"/>
  <c r="AH194" i="2"/>
  <c r="AG194" i="2"/>
  <c r="AC194" i="2"/>
  <c r="AC193" i="2"/>
  <c r="AI193" i="2"/>
  <c r="AI192" i="2"/>
  <c r="AH192" i="2"/>
  <c r="AG192" i="2"/>
  <c r="AC192" i="2"/>
  <c r="AC191" i="2"/>
  <c r="AI191" i="2"/>
  <c r="AI190" i="2"/>
  <c r="AH190" i="2"/>
  <c r="AG190" i="2"/>
  <c r="AC190" i="2"/>
  <c r="AC189" i="2"/>
  <c r="AI189" i="2"/>
  <c r="AI188" i="2"/>
  <c r="AH188" i="2"/>
  <c r="AG188" i="2"/>
  <c r="AC188" i="2"/>
  <c r="AC187" i="2"/>
  <c r="AI187" i="2"/>
  <c r="AI186" i="2"/>
  <c r="AH186" i="2"/>
  <c r="AG186" i="2"/>
  <c r="AC186" i="2"/>
  <c r="AC185" i="2"/>
  <c r="AI185" i="2"/>
  <c r="AI184" i="2"/>
  <c r="AH184" i="2"/>
  <c r="AG184" i="2"/>
  <c r="AC184" i="2"/>
  <c r="AC183" i="2"/>
  <c r="AI183" i="2"/>
  <c r="AI182" i="2"/>
  <c r="AH182" i="2"/>
  <c r="AG182" i="2"/>
  <c r="AC182" i="2"/>
  <c r="AC181" i="2"/>
  <c r="AI181" i="2"/>
  <c r="AI180" i="2"/>
  <c r="AH180" i="2"/>
  <c r="AG180" i="2"/>
  <c r="AC180" i="2"/>
  <c r="AC179" i="2"/>
  <c r="AI179" i="2"/>
  <c r="AC210" i="2"/>
  <c r="AH210" i="2"/>
  <c r="AC209" i="2"/>
  <c r="AH209" i="2"/>
  <c r="AC208" i="2"/>
  <c r="AH208" i="2"/>
  <c r="AC207" i="2"/>
  <c r="AH207" i="2"/>
  <c r="AC206" i="2"/>
  <c r="AH206" i="2"/>
  <c r="AC205" i="2"/>
  <c r="AH205" i="2"/>
  <c r="AI204" i="2"/>
  <c r="AC204" i="2"/>
  <c r="AH204" i="2"/>
  <c r="AC203" i="2"/>
  <c r="AI203" i="2"/>
  <c r="AC202" i="2"/>
  <c r="AH202" i="2"/>
  <c r="AC201" i="2"/>
  <c r="AI201" i="2"/>
  <c r="AC200" i="2"/>
  <c r="AH200" i="2"/>
  <c r="AC199" i="2"/>
  <c r="AH199" i="2"/>
  <c r="AC198" i="2"/>
  <c r="AH198" i="2"/>
  <c r="AC197" i="2"/>
  <c r="AH197" i="2"/>
  <c r="AC196" i="2"/>
  <c r="AH196" i="2"/>
  <c r="AC195" i="2"/>
  <c r="AH195" i="2"/>
  <c r="AI178" i="2"/>
  <c r="AH178" i="2"/>
  <c r="AC178" i="2"/>
  <c r="AG178" i="2"/>
  <c r="AI177" i="2"/>
  <c r="AH177" i="2"/>
  <c r="AC177" i="2"/>
  <c r="AG177" i="2"/>
  <c r="AI176" i="2"/>
  <c r="AH176" i="2"/>
  <c r="AC176" i="2"/>
  <c r="AG176" i="2"/>
  <c r="AI175" i="2"/>
  <c r="AH175" i="2"/>
  <c r="AC175" i="2"/>
  <c r="AG175" i="2"/>
  <c r="AI174" i="2"/>
  <c r="AH174" i="2"/>
  <c r="AC174" i="2"/>
  <c r="AG174" i="2"/>
  <c r="AI173" i="2"/>
  <c r="AH173" i="2"/>
  <c r="AC173" i="2"/>
  <c r="AG173" i="2"/>
  <c r="AI172" i="2"/>
  <c r="AH172" i="2"/>
  <c r="AC172" i="2"/>
  <c r="AG172" i="2"/>
  <c r="AI171" i="2"/>
  <c r="AH171" i="2"/>
  <c r="AC171" i="2"/>
  <c r="AG171" i="2"/>
  <c r="AI170" i="2"/>
  <c r="AH170" i="2"/>
  <c r="AC170" i="2"/>
  <c r="AG170" i="2"/>
  <c r="AI169" i="2"/>
  <c r="AH169" i="2"/>
  <c r="AC169" i="2"/>
  <c r="AG169" i="2"/>
  <c r="AI168" i="2"/>
  <c r="AH168" i="2"/>
  <c r="AC168" i="2"/>
  <c r="AG168" i="2"/>
  <c r="AI167" i="2"/>
  <c r="AH167" i="2"/>
  <c r="AC167" i="2"/>
  <c r="AG167" i="2"/>
  <c r="AI166" i="2"/>
  <c r="AH166" i="2"/>
  <c r="AC166" i="2"/>
  <c r="AG166" i="2"/>
  <c r="AI165" i="2"/>
  <c r="AH165" i="2"/>
  <c r="AC165" i="2"/>
  <c r="AG165" i="2"/>
  <c r="AI164" i="2"/>
  <c r="AH164" i="2"/>
  <c r="AC164" i="2"/>
  <c r="AG164" i="2"/>
  <c r="H275" i="2"/>
  <c r="N275" i="2"/>
  <c r="H274" i="2"/>
  <c r="N274" i="2"/>
  <c r="H273" i="2"/>
  <c r="N273" i="2"/>
  <c r="H272" i="2"/>
  <c r="N272" i="2"/>
  <c r="H271" i="2"/>
  <c r="N271" i="2"/>
  <c r="H270" i="2"/>
  <c r="N270" i="2"/>
  <c r="H269" i="2"/>
  <c r="N269" i="2"/>
  <c r="H268" i="2"/>
  <c r="N268" i="2"/>
  <c r="H267" i="2"/>
  <c r="N267" i="2"/>
  <c r="H266" i="2"/>
  <c r="N266" i="2"/>
  <c r="H265" i="2"/>
  <c r="N265" i="2"/>
  <c r="H264" i="2"/>
  <c r="N264" i="2"/>
  <c r="H263" i="2"/>
  <c r="N263" i="2"/>
  <c r="H262" i="2"/>
  <c r="N262" i="2"/>
  <c r="H261" i="2"/>
  <c r="N261" i="2"/>
  <c r="H260" i="2"/>
  <c r="N260" i="2"/>
  <c r="N259" i="2"/>
  <c r="M259" i="2"/>
  <c r="L259" i="2"/>
  <c r="H259" i="2"/>
  <c r="H258" i="2"/>
  <c r="N258" i="2"/>
  <c r="N257" i="2"/>
  <c r="M257" i="2"/>
  <c r="L257" i="2"/>
  <c r="H257" i="2"/>
  <c r="H256" i="2"/>
  <c r="N256" i="2"/>
  <c r="N255" i="2"/>
  <c r="M255" i="2"/>
  <c r="L255" i="2"/>
  <c r="H255" i="2"/>
  <c r="H254" i="2"/>
  <c r="N254" i="2"/>
  <c r="N253" i="2"/>
  <c r="M253" i="2"/>
  <c r="L253" i="2"/>
  <c r="H253" i="2"/>
  <c r="H252" i="2"/>
  <c r="N252" i="2"/>
  <c r="N251" i="2"/>
  <c r="M251" i="2"/>
  <c r="L251" i="2"/>
  <c r="H251" i="2"/>
  <c r="H250" i="2"/>
  <c r="N250" i="2"/>
  <c r="N249" i="2"/>
  <c r="M249" i="2"/>
  <c r="L249" i="2"/>
  <c r="H249" i="2"/>
  <c r="H248" i="2"/>
  <c r="N248" i="2"/>
  <c r="N247" i="2"/>
  <c r="M247" i="2"/>
  <c r="L247" i="2"/>
  <c r="H247" i="2"/>
  <c r="H246" i="2"/>
  <c r="N246" i="2"/>
  <c r="N245" i="2"/>
  <c r="M245" i="2"/>
  <c r="L245" i="2"/>
  <c r="H245" i="2"/>
  <c r="H244" i="2"/>
  <c r="N244" i="2"/>
  <c r="H243" i="2"/>
  <c r="M243" i="2"/>
  <c r="H242" i="2"/>
  <c r="N242" i="2"/>
  <c r="H241" i="2"/>
  <c r="M241" i="2"/>
  <c r="H240" i="2"/>
  <c r="N240" i="2"/>
  <c r="H239" i="2"/>
  <c r="M239" i="2"/>
  <c r="H238" i="2"/>
  <c r="N238" i="2"/>
  <c r="H237" i="2"/>
  <c r="M237" i="2"/>
  <c r="H236" i="2"/>
  <c r="N236" i="2"/>
  <c r="M235" i="2"/>
  <c r="H235" i="2"/>
  <c r="N235" i="2"/>
  <c r="H234" i="2"/>
  <c r="N234" i="2"/>
  <c r="H233" i="2"/>
  <c r="M233" i="2"/>
  <c r="H232" i="2"/>
  <c r="N232" i="2"/>
  <c r="H231" i="2"/>
  <c r="M231" i="2"/>
  <c r="H230" i="2"/>
  <c r="N230" i="2"/>
  <c r="H229" i="2"/>
  <c r="M229" i="2"/>
  <c r="H228" i="2"/>
  <c r="N228" i="2"/>
  <c r="H227" i="2"/>
  <c r="N227" i="2"/>
  <c r="H226" i="2"/>
  <c r="N226" i="2"/>
  <c r="H225" i="2"/>
  <c r="M225" i="2"/>
  <c r="H224" i="2"/>
  <c r="N224" i="2"/>
  <c r="H223" i="2"/>
  <c r="M223" i="2"/>
  <c r="H222" i="2"/>
  <c r="N222" i="2"/>
  <c r="H221" i="2"/>
  <c r="M221" i="2"/>
  <c r="H220" i="2"/>
  <c r="N220" i="2"/>
  <c r="H219" i="2"/>
  <c r="M219" i="2"/>
  <c r="H218" i="2"/>
  <c r="N218" i="2"/>
  <c r="H217" i="2"/>
  <c r="M217" i="2"/>
  <c r="H216" i="2"/>
  <c r="N216" i="2"/>
  <c r="H215" i="2"/>
  <c r="N215" i="2"/>
  <c r="AY229" i="2"/>
  <c r="BE229" i="2"/>
  <c r="AY228" i="2"/>
  <c r="BE228" i="2"/>
  <c r="AY227" i="2"/>
  <c r="BD227" i="2"/>
  <c r="AY226" i="2"/>
  <c r="BE226" i="2"/>
  <c r="AY225" i="2"/>
  <c r="BD225" i="2"/>
  <c r="AY224" i="2"/>
  <c r="BE224" i="2"/>
  <c r="AY223" i="2"/>
  <c r="BD223" i="2"/>
  <c r="AY222" i="2"/>
  <c r="BE222" i="2"/>
  <c r="AY221" i="2"/>
  <c r="BD221" i="2"/>
  <c r="AY220" i="2"/>
  <c r="BE220" i="2"/>
  <c r="AY219" i="2"/>
  <c r="BD219" i="2"/>
  <c r="AY218" i="2"/>
  <c r="BE218" i="2"/>
  <c r="BE202" i="2"/>
  <c r="BC202" i="2"/>
  <c r="AY202" i="2"/>
  <c r="BD202" i="2"/>
  <c r="AY201" i="2"/>
  <c r="BD201" i="2"/>
  <c r="BC200" i="2"/>
  <c r="AY200" i="2"/>
  <c r="BE200" i="2"/>
  <c r="AY199" i="2"/>
  <c r="BE199" i="2"/>
  <c r="BE198" i="2"/>
  <c r="BD198" i="2"/>
  <c r="BC198" i="2"/>
  <c r="AY198" i="2"/>
  <c r="AY197" i="2"/>
  <c r="BE197" i="2"/>
  <c r="AY196" i="2"/>
  <c r="BD196" i="2"/>
  <c r="AY195" i="2"/>
  <c r="BE195" i="2"/>
  <c r="AY194" i="2"/>
  <c r="BE194" i="2"/>
  <c r="AY193" i="2"/>
  <c r="BE193" i="2"/>
  <c r="BE192" i="2"/>
  <c r="BD192" i="2"/>
  <c r="AY192" i="2"/>
  <c r="BC192" i="2"/>
  <c r="AY191" i="2"/>
  <c r="BD191" i="2"/>
  <c r="BD190" i="2"/>
  <c r="AY190" i="2"/>
  <c r="BC190" i="2"/>
  <c r="AY189" i="2"/>
  <c r="BE189" i="2"/>
  <c r="BE188" i="2"/>
  <c r="BD188" i="2"/>
  <c r="AY188" i="2"/>
  <c r="BC188" i="2"/>
  <c r="BE217" i="2"/>
  <c r="AY217" i="2"/>
  <c r="BC217" i="2"/>
  <c r="AY216" i="2"/>
  <c r="BE216" i="2"/>
  <c r="BE215" i="2"/>
  <c r="BD215" i="2"/>
  <c r="AY215" i="2"/>
  <c r="BC215" i="2"/>
  <c r="AY214" i="2"/>
  <c r="BE214" i="2"/>
  <c r="AY213" i="2"/>
  <c r="BC213" i="2"/>
  <c r="AY212" i="2"/>
  <c r="BE212" i="2"/>
  <c r="AY211" i="2"/>
  <c r="BC211" i="2"/>
  <c r="AY210" i="2"/>
  <c r="BC210" i="2"/>
  <c r="BE209" i="2"/>
  <c r="BD209" i="2"/>
  <c r="AY209" i="2"/>
  <c r="BC209" i="2"/>
  <c r="BD208" i="2"/>
  <c r="AY208" i="2"/>
  <c r="BC208" i="2"/>
  <c r="BE207" i="2"/>
  <c r="BD207" i="2"/>
  <c r="AY207" i="2"/>
  <c r="BC207" i="2"/>
  <c r="BE206" i="2"/>
  <c r="AY206" i="2"/>
  <c r="BC206" i="2"/>
  <c r="BE205" i="2"/>
  <c r="AY205" i="2"/>
  <c r="BC205" i="2"/>
  <c r="BE204" i="2"/>
  <c r="AY204" i="2"/>
  <c r="BC204" i="2"/>
  <c r="AY203" i="2"/>
  <c r="BC203" i="2"/>
  <c r="AY187" i="2"/>
  <c r="BC187" i="2"/>
  <c r="BE186" i="2"/>
  <c r="BD186" i="2"/>
  <c r="AY186" i="2"/>
  <c r="BC186" i="2"/>
  <c r="BD185" i="2"/>
  <c r="AY185" i="2"/>
  <c r="BC185" i="2"/>
  <c r="BE184" i="2"/>
  <c r="BD184" i="2"/>
  <c r="BC184" i="2"/>
  <c r="AY184" i="2"/>
  <c r="BD183" i="2"/>
  <c r="AY183" i="2"/>
  <c r="BC183" i="2"/>
  <c r="BE182" i="2"/>
  <c r="BD182" i="2"/>
  <c r="BC182" i="2"/>
  <c r="AY182" i="2"/>
  <c r="BD181" i="2"/>
  <c r="AY181" i="2"/>
  <c r="BC181" i="2"/>
  <c r="BE180" i="2"/>
  <c r="BD180" i="2"/>
  <c r="BC180" i="2"/>
  <c r="AY180" i="2"/>
  <c r="BD179" i="2"/>
  <c r="AY179" i="2"/>
  <c r="BC179" i="2"/>
  <c r="BE178" i="2"/>
  <c r="BD178" i="2"/>
  <c r="BC178" i="2"/>
  <c r="AY178" i="2"/>
  <c r="BD177" i="2"/>
  <c r="AY177" i="2"/>
  <c r="BC177" i="2"/>
  <c r="BE176" i="2"/>
  <c r="BD176" i="2"/>
  <c r="BC176" i="2"/>
  <c r="AY176" i="2"/>
  <c r="BD175" i="2"/>
  <c r="AY175" i="2"/>
  <c r="BC175" i="2"/>
  <c r="BE174" i="2"/>
  <c r="BD174" i="2"/>
  <c r="BC174" i="2"/>
  <c r="AY174" i="2"/>
  <c r="BD173" i="2"/>
  <c r="AY173" i="2"/>
  <c r="BC173" i="2"/>
  <c r="BE172" i="2"/>
  <c r="BD172" i="2"/>
  <c r="BC172" i="2"/>
  <c r="AY172" i="2"/>
  <c r="AJ28" i="6"/>
  <c r="AJ34" i="6"/>
  <c r="AJ7" i="6"/>
  <c r="AJ6" i="6"/>
  <c r="X37" i="6"/>
  <c r="AI37" i="6"/>
  <c r="AJ37" i="6"/>
  <c r="Y37" i="6"/>
  <c r="Y36" i="6"/>
  <c r="AI36" i="6"/>
  <c r="AJ36" i="6"/>
  <c r="Y31" i="6"/>
  <c r="AJ30" i="6"/>
  <c r="W30" i="6"/>
  <c r="X30" i="6"/>
  <c r="AI31" i="6"/>
  <c r="AJ31" i="6"/>
  <c r="W25" i="6"/>
  <c r="AH24" i="6"/>
  <c r="AJ24" i="6"/>
  <c r="AJ25" i="6"/>
  <c r="X19" i="6"/>
  <c r="W19" i="6"/>
  <c r="AI19" i="6"/>
  <c r="AJ19" i="6"/>
  <c r="Y18" i="6"/>
  <c r="AI18" i="6"/>
  <c r="AJ18" i="6"/>
  <c r="AJ13" i="6"/>
  <c r="W13" i="6"/>
  <c r="X13" i="6"/>
  <c r="AH12" i="6"/>
  <c r="AJ12" i="6"/>
  <c r="U3" i="6"/>
  <c r="M183" i="6"/>
  <c r="L183" i="6"/>
  <c r="M207" i="6"/>
  <c r="N207" i="6"/>
  <c r="N218" i="6"/>
  <c r="M218" i="6"/>
  <c r="L218" i="6"/>
  <c r="N226" i="6"/>
  <c r="M226" i="6"/>
  <c r="M249" i="6"/>
  <c r="L249" i="6"/>
  <c r="M269" i="6"/>
  <c r="N269" i="6"/>
  <c r="N280" i="6"/>
  <c r="M280" i="6"/>
  <c r="N284" i="6"/>
  <c r="M284" i="6"/>
  <c r="L284" i="6"/>
  <c r="M452" i="6"/>
  <c r="L452" i="6"/>
  <c r="N452" i="6"/>
  <c r="M468" i="6"/>
  <c r="L468" i="6"/>
  <c r="N468" i="6"/>
  <c r="M484" i="6"/>
  <c r="L484" i="6"/>
  <c r="N484" i="6"/>
  <c r="M508" i="6"/>
  <c r="L508" i="6"/>
  <c r="N508" i="6"/>
  <c r="M540" i="6"/>
  <c r="L540" i="6"/>
  <c r="N540" i="6"/>
  <c r="M5" i="6"/>
  <c r="U2" i="6"/>
  <c r="M22" i="6"/>
  <c r="M29" i="6"/>
  <c r="U4" i="6"/>
  <c r="L31" i="6"/>
  <c r="T4" i="6"/>
  <c r="M32" i="6"/>
  <c r="M36" i="6"/>
  <c r="M77" i="6"/>
  <c r="S3" i="6"/>
  <c r="N82" i="6"/>
  <c r="M85" i="6"/>
  <c r="N90" i="6"/>
  <c r="M93" i="6"/>
  <c r="N98" i="6"/>
  <c r="M101" i="6"/>
  <c r="N106" i="6"/>
  <c r="M109" i="6"/>
  <c r="N114" i="6"/>
  <c r="M117" i="6"/>
  <c r="N122" i="6"/>
  <c r="M125" i="6"/>
  <c r="N130" i="6"/>
  <c r="M133" i="6"/>
  <c r="U8" i="6"/>
  <c r="N138" i="6"/>
  <c r="M141" i="6"/>
  <c r="N146" i="6"/>
  <c r="M149" i="6"/>
  <c r="N154" i="6"/>
  <c r="M157" i="6"/>
  <c r="S10" i="6"/>
  <c r="N162" i="6"/>
  <c r="M165" i="6"/>
  <c r="N170" i="6"/>
  <c r="N183" i="6"/>
  <c r="N192" i="6"/>
  <c r="M192" i="6"/>
  <c r="L207" i="6"/>
  <c r="M223" i="6"/>
  <c r="N223" i="6"/>
  <c r="L226" i="6"/>
  <c r="N229" i="6"/>
  <c r="N234" i="6"/>
  <c r="M234" i="6"/>
  <c r="L234" i="6"/>
  <c r="N242" i="6"/>
  <c r="M242" i="6"/>
  <c r="L245" i="6"/>
  <c r="N249" i="6"/>
  <c r="M265" i="6"/>
  <c r="L265" i="6"/>
  <c r="L269" i="6"/>
  <c r="L280" i="6"/>
  <c r="L285" i="6"/>
  <c r="N285" i="6"/>
  <c r="N324" i="6"/>
  <c r="M324" i="6"/>
  <c r="L324" i="6"/>
  <c r="L333" i="6"/>
  <c r="M333" i="6"/>
  <c r="N342" i="6"/>
  <c r="M342" i="6"/>
  <c r="L373" i="6"/>
  <c r="N373" i="6"/>
  <c r="M373" i="6"/>
  <c r="L385" i="6"/>
  <c r="M385" i="6"/>
  <c r="M31" i="6"/>
  <c r="N77" i="6"/>
  <c r="N85" i="6"/>
  <c r="N93" i="6"/>
  <c r="N101" i="6"/>
  <c r="N109" i="6"/>
  <c r="N117" i="6"/>
  <c r="N125" i="6"/>
  <c r="N133" i="6"/>
  <c r="N141" i="6"/>
  <c r="N149" i="6"/>
  <c r="N157" i="6"/>
  <c r="N165" i="6"/>
  <c r="M171" i="6"/>
  <c r="L171" i="6"/>
  <c r="N184" i="6"/>
  <c r="M184" i="6"/>
  <c r="N188" i="6"/>
  <c r="M188" i="6"/>
  <c r="L188" i="6"/>
  <c r="M199" i="6"/>
  <c r="N199" i="6"/>
  <c r="L199" i="6"/>
  <c r="N208" i="6"/>
  <c r="M208" i="6"/>
  <c r="M239" i="6"/>
  <c r="N239" i="6"/>
  <c r="N245" i="6"/>
  <c r="N250" i="6"/>
  <c r="M250" i="6"/>
  <c r="L250" i="6"/>
  <c r="N258" i="6"/>
  <c r="M258" i="6"/>
  <c r="M281" i="6"/>
  <c r="L281" i="6"/>
  <c r="L325" i="6"/>
  <c r="N325" i="6"/>
  <c r="M325" i="6"/>
  <c r="N350" i="6"/>
  <c r="M350" i="6"/>
  <c r="L350" i="6"/>
  <c r="N368" i="6"/>
  <c r="M368" i="6"/>
  <c r="L368" i="6"/>
  <c r="L381" i="6"/>
  <c r="M381" i="6"/>
  <c r="N381" i="6"/>
  <c r="L397" i="6"/>
  <c r="M397" i="6"/>
  <c r="L401" i="6"/>
  <c r="N401" i="6"/>
  <c r="L405" i="6"/>
  <c r="N405" i="6"/>
  <c r="M405" i="6"/>
  <c r="M189" i="6"/>
  <c r="N189" i="6"/>
  <c r="N200" i="6"/>
  <c r="M200" i="6"/>
  <c r="N204" i="6"/>
  <c r="M204" i="6"/>
  <c r="L204" i="6"/>
  <c r="M215" i="6"/>
  <c r="N215" i="6"/>
  <c r="L215" i="6"/>
  <c r="N224" i="6"/>
  <c r="M224" i="6"/>
  <c r="M255" i="6"/>
  <c r="N255" i="6"/>
  <c r="N266" i="6"/>
  <c r="M266" i="6"/>
  <c r="L266" i="6"/>
  <c r="N274" i="6"/>
  <c r="M274" i="6"/>
  <c r="L301" i="6"/>
  <c r="M301" i="6"/>
  <c r="N326" i="6"/>
  <c r="M326" i="6"/>
  <c r="L326" i="6"/>
  <c r="N356" i="6"/>
  <c r="M356" i="6"/>
  <c r="N360" i="6"/>
  <c r="M360" i="6"/>
  <c r="L360" i="6"/>
  <c r="L369" i="6"/>
  <c r="N369" i="6"/>
  <c r="M449" i="6"/>
  <c r="L449" i="6"/>
  <c r="N449" i="6"/>
  <c r="M465" i="6"/>
  <c r="L465" i="6"/>
  <c r="N465" i="6"/>
  <c r="M481" i="6"/>
  <c r="L481" i="6"/>
  <c r="N481" i="6"/>
  <c r="M496" i="6"/>
  <c r="L496" i="6"/>
  <c r="N496" i="6"/>
  <c r="M528" i="6"/>
  <c r="L528" i="6"/>
  <c r="N528" i="6"/>
  <c r="N601" i="6"/>
  <c r="M601" i="6"/>
  <c r="L601" i="6"/>
  <c r="N641" i="6"/>
  <c r="M641" i="6"/>
  <c r="L641" i="6"/>
  <c r="L3" i="6"/>
  <c r="L10" i="6"/>
  <c r="L78" i="6"/>
  <c r="T3" i="6"/>
  <c r="N83" i="6"/>
  <c r="L86" i="6"/>
  <c r="N91" i="6"/>
  <c r="S5" i="6"/>
  <c r="L94" i="6"/>
  <c r="N99" i="6"/>
  <c r="L102" i="6"/>
  <c r="N107" i="6"/>
  <c r="L110" i="6"/>
  <c r="N115" i="6"/>
  <c r="L118" i="6"/>
  <c r="N123" i="6"/>
  <c r="L126" i="6"/>
  <c r="N131" i="6"/>
  <c r="L134" i="6"/>
  <c r="N139" i="6"/>
  <c r="L142" i="6"/>
  <c r="N147" i="6"/>
  <c r="L150" i="6"/>
  <c r="N155" i="6"/>
  <c r="L158" i="6"/>
  <c r="T10" i="6"/>
  <c r="L166" i="6"/>
  <c r="N178" i="6"/>
  <c r="M178" i="6"/>
  <c r="L181" i="6"/>
  <c r="M185" i="6"/>
  <c r="L185" i="6"/>
  <c r="L189" i="6"/>
  <c r="L200" i="6"/>
  <c r="M205" i="6"/>
  <c r="N205" i="6"/>
  <c r="N216" i="6"/>
  <c r="M216" i="6"/>
  <c r="N220" i="6"/>
  <c r="M220" i="6"/>
  <c r="L220" i="6"/>
  <c r="L224" i="6"/>
  <c r="M231" i="6"/>
  <c r="N231" i="6"/>
  <c r="L231" i="6"/>
  <c r="N240" i="6"/>
  <c r="M240" i="6"/>
  <c r="L255" i="6"/>
  <c r="M271" i="6"/>
  <c r="N271" i="6"/>
  <c r="L274" i="6"/>
  <c r="N277" i="6"/>
  <c r="N282" i="6"/>
  <c r="M282" i="6"/>
  <c r="L282" i="6"/>
  <c r="N301" i="6"/>
  <c r="L321" i="6"/>
  <c r="N321" i="6"/>
  <c r="L356" i="6"/>
  <c r="M369" i="6"/>
  <c r="M418" i="6"/>
  <c r="N418" i="6"/>
  <c r="L418" i="6"/>
  <c r="L427" i="6"/>
  <c r="N427" i="6"/>
  <c r="M427" i="6"/>
  <c r="L435" i="6"/>
  <c r="N435" i="6"/>
  <c r="M435" i="6"/>
  <c r="M444" i="6"/>
  <c r="L444" i="6"/>
  <c r="N444" i="6"/>
  <c r="M460" i="6"/>
  <c r="L460" i="6"/>
  <c r="N460" i="6"/>
  <c r="M476" i="6"/>
  <c r="L476" i="6"/>
  <c r="N476" i="6"/>
  <c r="M492" i="6"/>
  <c r="L492" i="6"/>
  <c r="N492" i="6"/>
  <c r="M524" i="6"/>
  <c r="L524" i="6"/>
  <c r="N524" i="6"/>
  <c r="N609" i="6"/>
  <c r="M609" i="6"/>
  <c r="L609" i="6"/>
  <c r="M175" i="6"/>
  <c r="N175" i="6"/>
  <c r="M201" i="6"/>
  <c r="L201" i="6"/>
  <c r="M221" i="6"/>
  <c r="N221" i="6"/>
  <c r="N232" i="6"/>
  <c r="M232" i="6"/>
  <c r="N236" i="6"/>
  <c r="M236" i="6"/>
  <c r="L236" i="6"/>
  <c r="M247" i="6"/>
  <c r="N247" i="6"/>
  <c r="L247" i="6"/>
  <c r="N256" i="6"/>
  <c r="M256" i="6"/>
  <c r="M290" i="6"/>
  <c r="N290" i="6"/>
  <c r="M294" i="6"/>
  <c r="N294" i="6"/>
  <c r="L297" i="6"/>
  <c r="N297" i="6"/>
  <c r="M297" i="6"/>
  <c r="L331" i="6"/>
  <c r="N331" i="6"/>
  <c r="N352" i="6"/>
  <c r="M352" i="6"/>
  <c r="L352" i="6"/>
  <c r="L357" i="6"/>
  <c r="N357" i="6"/>
  <c r="M357" i="6"/>
  <c r="L365" i="6"/>
  <c r="M365" i="6"/>
  <c r="N365" i="6"/>
  <c r="M428" i="6"/>
  <c r="L428" i="6"/>
  <c r="N428" i="6"/>
  <c r="L4" i="6"/>
  <c r="L11" i="6"/>
  <c r="L14" i="6"/>
  <c r="L18" i="6"/>
  <c r="L21" i="6"/>
  <c r="N81" i="6"/>
  <c r="L84" i="6"/>
  <c r="N89" i="6"/>
  <c r="L92" i="6"/>
  <c r="T5" i="6"/>
  <c r="N97" i="6"/>
  <c r="L100" i="6"/>
  <c r="N105" i="6"/>
  <c r="L108" i="6"/>
  <c r="N113" i="6"/>
  <c r="L116" i="6"/>
  <c r="N121" i="6"/>
  <c r="L124" i="6"/>
  <c r="N129" i="6"/>
  <c r="L132" i="6"/>
  <c r="S8" i="6"/>
  <c r="N137" i="6"/>
  <c r="L140" i="6"/>
  <c r="N145" i="6"/>
  <c r="L148" i="6"/>
  <c r="N153" i="6"/>
  <c r="L156" i="6"/>
  <c r="N161" i="6"/>
  <c r="L164" i="6"/>
  <c r="N169" i="6"/>
  <c r="N172" i="6"/>
  <c r="L175" i="6"/>
  <c r="T9" i="6"/>
  <c r="N186" i="6"/>
  <c r="M186" i="6"/>
  <c r="L186" i="6"/>
  <c r="N194" i="6"/>
  <c r="M194" i="6"/>
  <c r="L197" i="6"/>
  <c r="N201" i="6"/>
  <c r="M217" i="6"/>
  <c r="L217" i="6"/>
  <c r="L221" i="6"/>
  <c r="L232" i="6"/>
  <c r="T16" i="6"/>
  <c r="M237" i="6"/>
  <c r="N237" i="6"/>
  <c r="N248" i="6"/>
  <c r="M248" i="6"/>
  <c r="N252" i="6"/>
  <c r="M252" i="6"/>
  <c r="L252" i="6"/>
  <c r="L256" i="6"/>
  <c r="M263" i="6"/>
  <c r="N263" i="6"/>
  <c r="L263" i="6"/>
  <c r="N272" i="6"/>
  <c r="M272" i="6"/>
  <c r="L290" i="6"/>
  <c r="L294" i="6"/>
  <c r="M298" i="6"/>
  <c r="N298" i="6"/>
  <c r="L298" i="6"/>
  <c r="M306" i="6"/>
  <c r="N306" i="6"/>
  <c r="L313" i="6"/>
  <c r="N313" i="6"/>
  <c r="M313" i="6"/>
  <c r="L317" i="6"/>
  <c r="M317" i="6"/>
  <c r="N317" i="6"/>
  <c r="M331" i="6"/>
  <c r="N340" i="6"/>
  <c r="M340" i="6"/>
  <c r="N344" i="6"/>
  <c r="M344" i="6"/>
  <c r="L344" i="6"/>
  <c r="L353" i="6"/>
  <c r="M353" i="6"/>
  <c r="N366" i="6"/>
  <c r="M366" i="6"/>
  <c r="L371" i="6"/>
  <c r="N371" i="6"/>
  <c r="M371" i="6"/>
  <c r="L395" i="6"/>
  <c r="N395" i="6"/>
  <c r="L403" i="6"/>
  <c r="N403" i="6"/>
  <c r="M420" i="6"/>
  <c r="L420" i="6"/>
  <c r="N420" i="6"/>
  <c r="N176" i="6"/>
  <c r="M176" i="6"/>
  <c r="M191" i="6"/>
  <c r="N191" i="6"/>
  <c r="N202" i="6"/>
  <c r="M202" i="6"/>
  <c r="L202" i="6"/>
  <c r="N210" i="6"/>
  <c r="M210" i="6"/>
  <c r="M233" i="6"/>
  <c r="L233" i="6"/>
  <c r="M253" i="6"/>
  <c r="N253" i="6"/>
  <c r="N264" i="6"/>
  <c r="M264" i="6"/>
  <c r="N268" i="6"/>
  <c r="M268" i="6"/>
  <c r="L268" i="6"/>
  <c r="M279" i="6"/>
  <c r="N279" i="6"/>
  <c r="L279" i="6"/>
  <c r="L291" i="6"/>
  <c r="M291" i="6"/>
  <c r="U20" i="6"/>
  <c r="L299" i="6"/>
  <c r="N299" i="6"/>
  <c r="M310" i="6"/>
  <c r="N310" i="6"/>
  <c r="L310" i="6"/>
  <c r="L323" i="6"/>
  <c r="N323" i="6"/>
  <c r="N328" i="6"/>
  <c r="M328" i="6"/>
  <c r="L328" i="6"/>
  <c r="N336" i="6"/>
  <c r="M336" i="6"/>
  <c r="L336" i="6"/>
  <c r="L411" i="6"/>
  <c r="N411" i="6"/>
  <c r="M411" i="6"/>
  <c r="L437" i="6"/>
  <c r="M437" i="6"/>
  <c r="M441" i="6"/>
  <c r="L441" i="6"/>
  <c r="N441" i="6"/>
  <c r="M457" i="6"/>
  <c r="L457" i="6"/>
  <c r="N457" i="6"/>
  <c r="M473" i="6"/>
  <c r="L473" i="6"/>
  <c r="N473" i="6"/>
  <c r="M489" i="6"/>
  <c r="L489" i="6"/>
  <c r="N489" i="6"/>
  <c r="M512" i="6"/>
  <c r="L512" i="6"/>
  <c r="N512" i="6"/>
  <c r="M544" i="6"/>
  <c r="L544" i="6"/>
  <c r="N544" i="6"/>
  <c r="N180" i="6"/>
  <c r="M180" i="6"/>
  <c r="N196" i="6"/>
  <c r="M196" i="6"/>
  <c r="N212" i="6"/>
  <c r="M212" i="6"/>
  <c r="N228" i="6"/>
  <c r="M228" i="6"/>
  <c r="N244" i="6"/>
  <c r="M244" i="6"/>
  <c r="N260" i="6"/>
  <c r="M260" i="6"/>
  <c r="N276" i="6"/>
  <c r="M276" i="6"/>
  <c r="M314" i="6"/>
  <c r="N314" i="6"/>
  <c r="N334" i="6"/>
  <c r="M334" i="6"/>
  <c r="L355" i="6"/>
  <c r="N355" i="6"/>
  <c r="L363" i="6"/>
  <c r="N363" i="6"/>
  <c r="L379" i="6"/>
  <c r="N379" i="6"/>
  <c r="L413" i="6"/>
  <c r="M413" i="6"/>
  <c r="N190" i="6"/>
  <c r="M190" i="6"/>
  <c r="N206" i="6"/>
  <c r="M206" i="6"/>
  <c r="N222" i="6"/>
  <c r="M222" i="6"/>
  <c r="N238" i="6"/>
  <c r="M238" i="6"/>
  <c r="N254" i="6"/>
  <c r="M254" i="6"/>
  <c r="N270" i="6"/>
  <c r="M270" i="6"/>
  <c r="L289" i="6"/>
  <c r="N289" i="6"/>
  <c r="M289" i="6"/>
  <c r="L293" i="6"/>
  <c r="M293" i="6"/>
  <c r="N318" i="6"/>
  <c r="M318" i="6"/>
  <c r="L339" i="6"/>
  <c r="N339" i="6"/>
  <c r="L347" i="6"/>
  <c r="N347" i="6"/>
  <c r="L387" i="6"/>
  <c r="N387" i="6"/>
  <c r="N182" i="6"/>
  <c r="M182" i="6"/>
  <c r="N198" i="6"/>
  <c r="M198" i="6"/>
  <c r="N214" i="6"/>
  <c r="M214" i="6"/>
  <c r="N230" i="6"/>
  <c r="M230" i="6"/>
  <c r="N246" i="6"/>
  <c r="M246" i="6"/>
  <c r="N262" i="6"/>
  <c r="M262" i="6"/>
  <c r="N278" i="6"/>
  <c r="M278" i="6"/>
  <c r="M302" i="6"/>
  <c r="N302" i="6"/>
  <c r="L305" i="6"/>
  <c r="N305" i="6"/>
  <c r="M305" i="6"/>
  <c r="L309" i="6"/>
  <c r="M309" i="6"/>
  <c r="N320" i="6"/>
  <c r="M320" i="6"/>
  <c r="L320" i="6"/>
  <c r="L341" i="6"/>
  <c r="N341" i="6"/>
  <c r="M341" i="6"/>
  <c r="L349" i="6"/>
  <c r="M349" i="6"/>
  <c r="N358" i="6"/>
  <c r="M358" i="6"/>
  <c r="L389" i="6"/>
  <c r="N389" i="6"/>
  <c r="M389" i="6"/>
  <c r="L429" i="6"/>
  <c r="M429" i="6"/>
  <c r="M440" i="6"/>
  <c r="L440" i="6"/>
  <c r="N440" i="6"/>
  <c r="M456" i="6"/>
  <c r="L456" i="6"/>
  <c r="N456" i="6"/>
  <c r="M472" i="6"/>
  <c r="L472" i="6"/>
  <c r="N472" i="6"/>
  <c r="M488" i="6"/>
  <c r="L488" i="6"/>
  <c r="N488" i="6"/>
  <c r="M516" i="6"/>
  <c r="L516" i="6"/>
  <c r="N516" i="6"/>
  <c r="M548" i="6"/>
  <c r="L548" i="6"/>
  <c r="N548" i="6"/>
  <c r="N322" i="6"/>
  <c r="M322" i="6"/>
  <c r="N338" i="6"/>
  <c r="M338" i="6"/>
  <c r="N354" i="6"/>
  <c r="M354" i="6"/>
  <c r="N370" i="6"/>
  <c r="M370" i="6"/>
  <c r="M426" i="6"/>
  <c r="N426" i="6"/>
  <c r="M453" i="6"/>
  <c r="L453" i="6"/>
  <c r="N453" i="6"/>
  <c r="M469" i="6"/>
  <c r="L469" i="6"/>
  <c r="N469" i="6"/>
  <c r="M485" i="6"/>
  <c r="L485" i="6"/>
  <c r="N485" i="6"/>
  <c r="M504" i="6"/>
  <c r="L504" i="6"/>
  <c r="N504" i="6"/>
  <c r="M536" i="6"/>
  <c r="L536" i="6"/>
  <c r="N536" i="6"/>
  <c r="N665" i="6"/>
  <c r="M665" i="6"/>
  <c r="L665" i="6"/>
  <c r="L292" i="6"/>
  <c r="L300" i="6"/>
  <c r="L308" i="6"/>
  <c r="L316" i="6"/>
  <c r="M319" i="6"/>
  <c r="L322" i="6"/>
  <c r="N332" i="6"/>
  <c r="M332" i="6"/>
  <c r="M335" i="6"/>
  <c r="L338" i="6"/>
  <c r="N348" i="6"/>
  <c r="M348" i="6"/>
  <c r="M351" i="6"/>
  <c r="L354" i="6"/>
  <c r="N364" i="6"/>
  <c r="M364" i="6"/>
  <c r="M367" i="6"/>
  <c r="L370" i="6"/>
  <c r="M383" i="6"/>
  <c r="M399" i="6"/>
  <c r="M415" i="6"/>
  <c r="L419" i="6"/>
  <c r="N419" i="6"/>
  <c r="M419" i="6"/>
  <c r="L426" i="6"/>
  <c r="M434" i="6"/>
  <c r="N434" i="6"/>
  <c r="M448" i="6"/>
  <c r="L448" i="6"/>
  <c r="N448" i="6"/>
  <c r="M464" i="6"/>
  <c r="L464" i="6"/>
  <c r="N464" i="6"/>
  <c r="M480" i="6"/>
  <c r="L480" i="6"/>
  <c r="N480" i="6"/>
  <c r="M500" i="6"/>
  <c r="L500" i="6"/>
  <c r="N500" i="6"/>
  <c r="M532" i="6"/>
  <c r="L532" i="6"/>
  <c r="N532" i="6"/>
  <c r="N633" i="6"/>
  <c r="M633" i="6"/>
  <c r="L633" i="6"/>
  <c r="N673" i="6"/>
  <c r="M673" i="6"/>
  <c r="L673" i="6"/>
  <c r="N691" i="6"/>
  <c r="M691" i="6"/>
  <c r="L691" i="6"/>
  <c r="N659" i="6"/>
  <c r="M659" i="6"/>
  <c r="L659" i="6"/>
  <c r="N627" i="6"/>
  <c r="M627" i="6"/>
  <c r="L627" i="6"/>
  <c r="N330" i="6"/>
  <c r="M330" i="6"/>
  <c r="N346" i="6"/>
  <c r="M346" i="6"/>
  <c r="N362" i="6"/>
  <c r="M362" i="6"/>
  <c r="L421" i="6"/>
  <c r="M421" i="6"/>
  <c r="M436" i="6"/>
  <c r="L436" i="6"/>
  <c r="M445" i="6"/>
  <c r="L445" i="6"/>
  <c r="N445" i="6"/>
  <c r="M461" i="6"/>
  <c r="L461" i="6"/>
  <c r="N461" i="6"/>
  <c r="M477" i="6"/>
  <c r="L477" i="6"/>
  <c r="N477" i="6"/>
  <c r="M520" i="6"/>
  <c r="L520" i="6"/>
  <c r="N520" i="6"/>
  <c r="V32" i="6"/>
  <c r="N595" i="6"/>
  <c r="M595" i="6"/>
  <c r="L595" i="6"/>
  <c r="N575" i="6"/>
  <c r="M575" i="6"/>
  <c r="L575" i="6"/>
  <c r="N559" i="6"/>
  <c r="M559" i="6"/>
  <c r="L559" i="6"/>
  <c r="N555" i="6"/>
  <c r="M555" i="6"/>
  <c r="L555" i="6"/>
  <c r="N571" i="6"/>
  <c r="M571" i="6"/>
  <c r="L571" i="6"/>
  <c r="N587" i="6"/>
  <c r="M587" i="6"/>
  <c r="L587" i="6"/>
  <c r="M372" i="6"/>
  <c r="M374" i="6"/>
  <c r="M376" i="6"/>
  <c r="M378" i="6"/>
  <c r="M380" i="6"/>
  <c r="M382" i="6"/>
  <c r="M384" i="6"/>
  <c r="M386" i="6"/>
  <c r="M388" i="6"/>
  <c r="M390" i="6"/>
  <c r="M392" i="6"/>
  <c r="M394" i="6"/>
  <c r="M396" i="6"/>
  <c r="M398" i="6"/>
  <c r="M400" i="6"/>
  <c r="M402" i="6"/>
  <c r="M404" i="6"/>
  <c r="M406" i="6"/>
  <c r="M408" i="6"/>
  <c r="M410" i="6"/>
  <c r="M412" i="6"/>
  <c r="M414" i="6"/>
  <c r="N416" i="6"/>
  <c r="N424" i="6"/>
  <c r="N432" i="6"/>
  <c r="M442" i="6"/>
  <c r="L442" i="6"/>
  <c r="M446" i="6"/>
  <c r="L446" i="6"/>
  <c r="M450" i="6"/>
  <c r="L450" i="6"/>
  <c r="M454" i="6"/>
  <c r="L454" i="6"/>
  <c r="M458" i="6"/>
  <c r="L458" i="6"/>
  <c r="M462" i="6"/>
  <c r="L462" i="6"/>
  <c r="M466" i="6"/>
  <c r="L466" i="6"/>
  <c r="M470" i="6"/>
  <c r="L470" i="6"/>
  <c r="M474" i="6"/>
  <c r="L474" i="6"/>
  <c r="M478" i="6"/>
  <c r="L478" i="6"/>
  <c r="M482" i="6"/>
  <c r="L482" i="6"/>
  <c r="M486" i="6"/>
  <c r="L486" i="6"/>
  <c r="M490" i="6"/>
  <c r="L490" i="6"/>
  <c r="M494" i="6"/>
  <c r="L494" i="6"/>
  <c r="M498" i="6"/>
  <c r="L498" i="6"/>
  <c r="M502" i="6"/>
  <c r="L502" i="6"/>
  <c r="M506" i="6"/>
  <c r="L506" i="6"/>
  <c r="M510" i="6"/>
  <c r="L510" i="6"/>
  <c r="M514" i="6"/>
  <c r="L514" i="6"/>
  <c r="M518" i="6"/>
  <c r="L518" i="6"/>
  <c r="M522" i="6"/>
  <c r="L522" i="6"/>
  <c r="M526" i="6"/>
  <c r="L526" i="6"/>
  <c r="M530" i="6"/>
  <c r="L530" i="6"/>
  <c r="M534" i="6"/>
  <c r="L534" i="6"/>
  <c r="M538" i="6"/>
  <c r="L538" i="6"/>
  <c r="M542" i="6"/>
  <c r="L542" i="6"/>
  <c r="M546" i="6"/>
  <c r="L546" i="6"/>
  <c r="M550" i="6"/>
  <c r="L550" i="6"/>
  <c r="N617" i="6"/>
  <c r="M617" i="6"/>
  <c r="N649" i="6"/>
  <c r="M649" i="6"/>
  <c r="N681" i="6"/>
  <c r="M681" i="6"/>
  <c r="N563" i="6"/>
  <c r="M563" i="6"/>
  <c r="L563" i="6"/>
  <c r="N579" i="6"/>
  <c r="M579" i="6"/>
  <c r="L579" i="6"/>
  <c r="N707" i="6"/>
  <c r="M707" i="6"/>
  <c r="L707" i="6"/>
  <c r="N417" i="6"/>
  <c r="N425" i="6"/>
  <c r="N433" i="6"/>
  <c r="M439" i="6"/>
  <c r="L439" i="6"/>
  <c r="M443" i="6"/>
  <c r="L443" i="6"/>
  <c r="M447" i="6"/>
  <c r="L447" i="6"/>
  <c r="M451" i="6"/>
  <c r="L451" i="6"/>
  <c r="M455" i="6"/>
  <c r="L455" i="6"/>
  <c r="M459" i="6"/>
  <c r="L459" i="6"/>
  <c r="M463" i="6"/>
  <c r="L463" i="6"/>
  <c r="M467" i="6"/>
  <c r="L467" i="6"/>
  <c r="M471" i="6"/>
  <c r="L471" i="6"/>
  <c r="M475" i="6"/>
  <c r="L475" i="6"/>
  <c r="M479" i="6"/>
  <c r="L479" i="6"/>
  <c r="M483" i="6"/>
  <c r="L483" i="6"/>
  <c r="M487" i="6"/>
  <c r="L487" i="6"/>
  <c r="M491" i="6"/>
  <c r="L491" i="6"/>
  <c r="N567" i="6"/>
  <c r="M567" i="6"/>
  <c r="N583" i="6"/>
  <c r="M583" i="6"/>
  <c r="N593" i="6"/>
  <c r="M593" i="6"/>
  <c r="L593" i="6"/>
  <c r="N611" i="6"/>
  <c r="M611" i="6"/>
  <c r="L611" i="6"/>
  <c r="N625" i="6"/>
  <c r="M625" i="6"/>
  <c r="L625" i="6"/>
  <c r="N643" i="6"/>
  <c r="M643" i="6"/>
  <c r="L643" i="6"/>
  <c r="N657" i="6"/>
  <c r="M657" i="6"/>
  <c r="L657" i="6"/>
  <c r="N675" i="6"/>
  <c r="M675" i="6"/>
  <c r="L675" i="6"/>
  <c r="N689" i="6"/>
  <c r="M689" i="6"/>
  <c r="L689" i="6"/>
  <c r="N589" i="6"/>
  <c r="M589" i="6"/>
  <c r="N605" i="6"/>
  <c r="M605" i="6"/>
  <c r="N621" i="6"/>
  <c r="M621" i="6"/>
  <c r="N637" i="6"/>
  <c r="M637" i="6"/>
  <c r="N653" i="6"/>
  <c r="M653" i="6"/>
  <c r="N669" i="6"/>
  <c r="M669" i="6"/>
  <c r="N685" i="6"/>
  <c r="M685" i="6"/>
  <c r="N701" i="6"/>
  <c r="M701" i="6"/>
  <c r="N717" i="6"/>
  <c r="M717" i="6"/>
  <c r="L557" i="6"/>
  <c r="L565" i="6"/>
  <c r="L573" i="6"/>
  <c r="L581" i="6"/>
  <c r="L589" i="6"/>
  <c r="N599" i="6"/>
  <c r="M599" i="6"/>
  <c r="L605" i="6"/>
  <c r="N615" i="6"/>
  <c r="M615" i="6"/>
  <c r="L621" i="6"/>
  <c r="N631" i="6"/>
  <c r="M631" i="6"/>
  <c r="L637" i="6"/>
  <c r="N647" i="6"/>
  <c r="M647" i="6"/>
  <c r="L653" i="6"/>
  <c r="N663" i="6"/>
  <c r="M663" i="6"/>
  <c r="L669" i="6"/>
  <c r="N679" i="6"/>
  <c r="M679" i="6"/>
  <c r="L685" i="6"/>
  <c r="N695" i="6"/>
  <c r="M695" i="6"/>
  <c r="L701" i="6"/>
  <c r="N711" i="6"/>
  <c r="M711" i="6"/>
  <c r="L717" i="6"/>
  <c r="N705" i="6"/>
  <c r="M705" i="6"/>
  <c r="N721" i="6"/>
  <c r="M721" i="6"/>
  <c r="N603" i="6"/>
  <c r="M603" i="6"/>
  <c r="N619" i="6"/>
  <c r="M619" i="6"/>
  <c r="N635" i="6"/>
  <c r="M635" i="6"/>
  <c r="N651" i="6"/>
  <c r="M651" i="6"/>
  <c r="N667" i="6"/>
  <c r="M667" i="6"/>
  <c r="N683" i="6"/>
  <c r="M683" i="6"/>
  <c r="N699" i="6"/>
  <c r="M699" i="6"/>
  <c r="L705" i="6"/>
  <c r="N715" i="6"/>
  <c r="M715" i="6"/>
  <c r="L721" i="6"/>
  <c r="L493" i="6"/>
  <c r="L495" i="6"/>
  <c r="L497" i="6"/>
  <c r="L499" i="6"/>
  <c r="L501" i="6"/>
  <c r="L503" i="6"/>
  <c r="L505" i="6"/>
  <c r="L507" i="6"/>
  <c r="L509" i="6"/>
  <c r="L511" i="6"/>
  <c r="L513" i="6"/>
  <c r="L515" i="6"/>
  <c r="L517" i="6"/>
  <c r="L519" i="6"/>
  <c r="L521" i="6"/>
  <c r="L523" i="6"/>
  <c r="L525" i="6"/>
  <c r="L527" i="6"/>
  <c r="L529" i="6"/>
  <c r="L531" i="6"/>
  <c r="L533" i="6"/>
  <c r="L535" i="6"/>
  <c r="L537" i="6"/>
  <c r="L539" i="6"/>
  <c r="L541" i="6"/>
  <c r="L543" i="6"/>
  <c r="L545" i="6"/>
  <c r="L547" i="6"/>
  <c r="L549" i="6"/>
  <c r="L551" i="6"/>
  <c r="L553" i="6"/>
  <c r="N597" i="6"/>
  <c r="M597" i="6"/>
  <c r="L603" i="6"/>
  <c r="N613" i="6"/>
  <c r="M613" i="6"/>
  <c r="L619" i="6"/>
  <c r="N629" i="6"/>
  <c r="M629" i="6"/>
  <c r="L635" i="6"/>
  <c r="N645" i="6"/>
  <c r="M645" i="6"/>
  <c r="L651" i="6"/>
  <c r="N661" i="6"/>
  <c r="M661" i="6"/>
  <c r="L667" i="6"/>
  <c r="N677" i="6"/>
  <c r="M677" i="6"/>
  <c r="L683" i="6"/>
  <c r="N693" i="6"/>
  <c r="M693" i="6"/>
  <c r="L699" i="6"/>
  <c r="N709" i="6"/>
  <c r="M709" i="6"/>
  <c r="L715" i="6"/>
  <c r="N591" i="6"/>
  <c r="M591" i="6"/>
  <c r="N607" i="6"/>
  <c r="M607" i="6"/>
  <c r="N623" i="6"/>
  <c r="M623" i="6"/>
  <c r="N639" i="6"/>
  <c r="M639" i="6"/>
  <c r="N655" i="6"/>
  <c r="M655" i="6"/>
  <c r="N671" i="6"/>
  <c r="M671" i="6"/>
  <c r="N687" i="6"/>
  <c r="M687" i="6"/>
  <c r="L693" i="6"/>
  <c r="N703" i="6"/>
  <c r="M703" i="6"/>
  <c r="L709" i="6"/>
  <c r="N719" i="6"/>
  <c r="M719" i="6"/>
  <c r="N697" i="6"/>
  <c r="M697" i="6"/>
  <c r="N713" i="6"/>
  <c r="M713" i="6"/>
  <c r="L565" i="3"/>
  <c r="L553" i="3"/>
  <c r="N557" i="3"/>
  <c r="N663" i="3"/>
  <c r="L646" i="3"/>
  <c r="N650" i="3"/>
  <c r="N654" i="3"/>
  <c r="N677" i="3"/>
  <c r="L626" i="3"/>
  <c r="N630" i="3"/>
  <c r="L712" i="3"/>
  <c r="N565" i="3"/>
  <c r="L569" i="3"/>
  <c r="L575" i="3"/>
  <c r="N655" i="3"/>
  <c r="L669" i="3"/>
  <c r="L636" i="3"/>
  <c r="L708" i="3"/>
  <c r="L722" i="3"/>
  <c r="N553" i="3"/>
  <c r="N575" i="3"/>
  <c r="N559" i="3"/>
  <c r="L665" i="3"/>
  <c r="N669" i="3"/>
  <c r="L652" i="3"/>
  <c r="M636" i="3"/>
  <c r="L615" i="3"/>
  <c r="M722" i="3"/>
  <c r="L705" i="3"/>
  <c r="L567" i="3"/>
  <c r="N551" i="3"/>
  <c r="L657" i="3"/>
  <c r="N661" i="3"/>
  <c r="N644" i="3"/>
  <c r="M624" i="3"/>
  <c r="L634" i="3"/>
  <c r="M710" i="3"/>
  <c r="L720" i="3"/>
  <c r="M701" i="3"/>
  <c r="N646" i="3"/>
  <c r="N657" i="3"/>
  <c r="L697" i="3"/>
  <c r="L571" i="3"/>
  <c r="L595" i="3"/>
  <c r="L599" i="3"/>
  <c r="L603" i="3"/>
  <c r="L607" i="3"/>
  <c r="L580" i="3"/>
  <c r="L584" i="3"/>
  <c r="L588" i="3"/>
  <c r="L592" i="3"/>
  <c r="L683" i="3"/>
  <c r="L687" i="3"/>
  <c r="L691" i="3"/>
  <c r="L695" i="3"/>
  <c r="L673" i="3"/>
  <c r="L677" i="3"/>
  <c r="L624" i="3"/>
  <c r="L609" i="3"/>
  <c r="L710" i="3"/>
  <c r="L699" i="3"/>
  <c r="N571" i="3"/>
  <c r="L628" i="3"/>
  <c r="L613" i="3"/>
  <c r="L714" i="3"/>
  <c r="L703" i="3"/>
  <c r="N599" i="3"/>
  <c r="N607" i="3"/>
  <c r="N584" i="3"/>
  <c r="N592" i="3"/>
  <c r="N683" i="3"/>
  <c r="N687" i="3"/>
  <c r="N695" i="3"/>
  <c r="N673" i="3"/>
  <c r="M628" i="3"/>
  <c r="M613" i="3"/>
  <c r="M714" i="3"/>
  <c r="M703" i="3"/>
  <c r="M569" i="3"/>
  <c r="L593" i="3"/>
  <c r="L597" i="3"/>
  <c r="L601" i="3"/>
  <c r="L605" i="3"/>
  <c r="L578" i="3"/>
  <c r="L582" i="3"/>
  <c r="L586" i="3"/>
  <c r="L590" i="3"/>
  <c r="L681" i="3"/>
  <c r="L685" i="3"/>
  <c r="L689" i="3"/>
  <c r="L693" i="3"/>
  <c r="L671" i="3"/>
  <c r="L675" i="3"/>
  <c r="L679" i="3"/>
  <c r="L632" i="3"/>
  <c r="M638" i="3"/>
  <c r="L617" i="3"/>
  <c r="M708" i="3"/>
  <c r="L718" i="3"/>
  <c r="M697" i="3"/>
  <c r="L707" i="3"/>
  <c r="N595" i="3"/>
  <c r="N603" i="3"/>
  <c r="N580" i="3"/>
  <c r="N588" i="3"/>
  <c r="N691" i="3"/>
  <c r="L563" i="3"/>
  <c r="M563" i="3"/>
  <c r="L573" i="3"/>
  <c r="L547" i="3"/>
  <c r="L551" i="3"/>
  <c r="L555" i="3"/>
  <c r="L559" i="3"/>
  <c r="L655" i="3"/>
  <c r="L659" i="3"/>
  <c r="L663" i="3"/>
  <c r="L667" i="3"/>
  <c r="L640" i="3"/>
  <c r="L644" i="3"/>
  <c r="L648" i="3"/>
  <c r="N593" i="3"/>
  <c r="N597" i="3"/>
  <c r="N601" i="3"/>
  <c r="N605" i="3"/>
  <c r="N578" i="3"/>
  <c r="N582" i="3"/>
  <c r="N586" i="3"/>
  <c r="N590" i="3"/>
  <c r="N681" i="3"/>
  <c r="N685" i="3"/>
  <c r="N689" i="3"/>
  <c r="N693" i="3"/>
  <c r="N671" i="3"/>
  <c r="N675" i="3"/>
  <c r="N679" i="3"/>
  <c r="M632" i="3"/>
  <c r="M617" i="3"/>
  <c r="M718" i="3"/>
  <c r="M707" i="3"/>
  <c r="L623" i="3"/>
  <c r="L625" i="3"/>
  <c r="L627" i="3"/>
  <c r="L629" i="3"/>
  <c r="L631" i="3"/>
  <c r="L633" i="3"/>
  <c r="L635" i="3"/>
  <c r="L637" i="3"/>
  <c r="L608" i="3"/>
  <c r="L610" i="3"/>
  <c r="L612" i="3"/>
  <c r="L614" i="3"/>
  <c r="L616" i="3"/>
  <c r="L618" i="3"/>
  <c r="L620" i="3"/>
  <c r="L622" i="3"/>
  <c r="L709" i="3"/>
  <c r="L711" i="3"/>
  <c r="L713" i="3"/>
  <c r="L715" i="3"/>
  <c r="L717" i="3"/>
  <c r="L719" i="3"/>
  <c r="L721" i="3"/>
  <c r="L696" i="3"/>
  <c r="L698" i="3"/>
  <c r="L700" i="3"/>
  <c r="L702" i="3"/>
  <c r="L704" i="3"/>
  <c r="L706" i="3"/>
  <c r="M623" i="3"/>
  <c r="M625" i="3"/>
  <c r="M627" i="3"/>
  <c r="M629" i="3"/>
  <c r="M631" i="3"/>
  <c r="M633" i="3"/>
  <c r="M635" i="3"/>
  <c r="M637" i="3"/>
  <c r="M608" i="3"/>
  <c r="M610" i="3"/>
  <c r="M612" i="3"/>
  <c r="M614" i="3"/>
  <c r="M616" i="3"/>
  <c r="M618" i="3"/>
  <c r="M620" i="3"/>
  <c r="M622" i="3"/>
  <c r="M709" i="3"/>
  <c r="M711" i="3"/>
  <c r="M713" i="3"/>
  <c r="M715" i="3"/>
  <c r="M717" i="3"/>
  <c r="M719" i="3"/>
  <c r="M721" i="3"/>
  <c r="M696" i="3"/>
  <c r="M698" i="3"/>
  <c r="M700" i="3"/>
  <c r="M702" i="3"/>
  <c r="M704" i="3"/>
  <c r="M706" i="3"/>
  <c r="L600" i="3"/>
  <c r="L577" i="3"/>
  <c r="L583" i="3"/>
  <c r="L589" i="3"/>
  <c r="L682" i="3"/>
  <c r="L688" i="3"/>
  <c r="L678" i="3"/>
  <c r="M594" i="3"/>
  <c r="M596" i="3"/>
  <c r="M598" i="3"/>
  <c r="M600" i="3"/>
  <c r="M602" i="3"/>
  <c r="M604" i="3"/>
  <c r="M606" i="3"/>
  <c r="M577" i="3"/>
  <c r="M579" i="3"/>
  <c r="M581" i="3"/>
  <c r="M583" i="3"/>
  <c r="M585" i="3"/>
  <c r="M587" i="3"/>
  <c r="M589" i="3"/>
  <c r="M591" i="3"/>
  <c r="M680" i="3"/>
  <c r="M682" i="3"/>
  <c r="M684" i="3"/>
  <c r="M686" i="3"/>
  <c r="M688" i="3"/>
  <c r="M690" i="3"/>
  <c r="M692" i="3"/>
  <c r="M670" i="3"/>
  <c r="M672" i="3"/>
  <c r="M674" i="3"/>
  <c r="M676" i="3"/>
  <c r="M678" i="3"/>
  <c r="L594" i="3"/>
  <c r="L598" i="3"/>
  <c r="L602" i="3"/>
  <c r="L606" i="3"/>
  <c r="L581" i="3"/>
  <c r="L585" i="3"/>
  <c r="L591" i="3"/>
  <c r="L680" i="3"/>
  <c r="L686" i="3"/>
  <c r="L690" i="3"/>
  <c r="L692" i="3"/>
  <c r="L670" i="3"/>
  <c r="L672" i="3"/>
  <c r="L676" i="3"/>
  <c r="N596" i="3"/>
  <c r="N604" i="3"/>
  <c r="N579" i="3"/>
  <c r="N587" i="3"/>
  <c r="N684" i="3"/>
  <c r="N674" i="3"/>
  <c r="L564" i="3"/>
  <c r="L566" i="3"/>
  <c r="L568" i="3"/>
  <c r="L570" i="3"/>
  <c r="L572" i="3"/>
  <c r="L574" i="3"/>
  <c r="L576" i="3"/>
  <c r="L548" i="3"/>
  <c r="L550" i="3"/>
  <c r="L552" i="3"/>
  <c r="L554" i="3"/>
  <c r="L556" i="3"/>
  <c r="L558" i="3"/>
  <c r="L560" i="3"/>
  <c r="L562" i="3"/>
  <c r="L656" i="3"/>
  <c r="L658" i="3"/>
  <c r="L660" i="3"/>
  <c r="L662" i="3"/>
  <c r="L664" i="3"/>
  <c r="L666" i="3"/>
  <c r="L668" i="3"/>
  <c r="L639" i="3"/>
  <c r="L641" i="3"/>
  <c r="L643" i="3"/>
  <c r="L645" i="3"/>
  <c r="L647" i="3"/>
  <c r="L649" i="3"/>
  <c r="L651" i="3"/>
  <c r="L653" i="3"/>
  <c r="M564" i="3"/>
  <c r="M566" i="3"/>
  <c r="M568" i="3"/>
  <c r="M570" i="3"/>
  <c r="M572" i="3"/>
  <c r="M574" i="3"/>
  <c r="M576" i="3"/>
  <c r="M548" i="3"/>
  <c r="M550" i="3"/>
  <c r="M552" i="3"/>
  <c r="M554" i="3"/>
  <c r="M556" i="3"/>
  <c r="M558" i="3"/>
  <c r="M560" i="3"/>
  <c r="M562" i="3"/>
  <c r="M656" i="3"/>
  <c r="M658" i="3"/>
  <c r="M660" i="3"/>
  <c r="M662" i="3"/>
  <c r="M664" i="3"/>
  <c r="M666" i="3"/>
  <c r="M668" i="3"/>
  <c r="M639" i="3"/>
  <c r="M641" i="3"/>
  <c r="M643" i="3"/>
  <c r="M645" i="3"/>
  <c r="M647" i="3"/>
  <c r="M649" i="3"/>
  <c r="M651" i="3"/>
  <c r="M653" i="3"/>
  <c r="AG211" i="2"/>
  <c r="AG213" i="2"/>
  <c r="AG215" i="2"/>
  <c r="AG217" i="2"/>
  <c r="AG219" i="2"/>
  <c r="AH217" i="2"/>
  <c r="AI215" i="2"/>
  <c r="AI219" i="2"/>
  <c r="AG212" i="2"/>
  <c r="AG214" i="2"/>
  <c r="AG216" i="2"/>
  <c r="AG218" i="2"/>
  <c r="AG220" i="2"/>
  <c r="AH212" i="2"/>
  <c r="AH214" i="2"/>
  <c r="AH216" i="2"/>
  <c r="AH218" i="2"/>
  <c r="AH220" i="2"/>
  <c r="AI199" i="2"/>
  <c r="AI195" i="2"/>
  <c r="AI202" i="2"/>
  <c r="AI208" i="2"/>
  <c r="AG179" i="2"/>
  <c r="AG181" i="2"/>
  <c r="AG183" i="2"/>
  <c r="AG185" i="2"/>
  <c r="AG187" i="2"/>
  <c r="AG189" i="2"/>
  <c r="AG191" i="2"/>
  <c r="AG193" i="2"/>
  <c r="AH179" i="2"/>
  <c r="AH181" i="2"/>
  <c r="AH183" i="2"/>
  <c r="AH185" i="2"/>
  <c r="AH187" i="2"/>
  <c r="AH189" i="2"/>
  <c r="AH191" i="2"/>
  <c r="AH193" i="2"/>
  <c r="AI198" i="2"/>
  <c r="AI196" i="2"/>
  <c r="AI200" i="2"/>
  <c r="AI205" i="2"/>
  <c r="AI209" i="2"/>
  <c r="AI207" i="2"/>
  <c r="AI197" i="2"/>
  <c r="AI206" i="2"/>
  <c r="AI210" i="2"/>
  <c r="AG195" i="2"/>
  <c r="AG197" i="2"/>
  <c r="AG199" i="2"/>
  <c r="AG201" i="2"/>
  <c r="AG203" i="2"/>
  <c r="AG205" i="2"/>
  <c r="AG207" i="2"/>
  <c r="AG209" i="2"/>
  <c r="AH201" i="2"/>
  <c r="AH203" i="2"/>
  <c r="AG196" i="2"/>
  <c r="AG198" i="2"/>
  <c r="AG200" i="2"/>
  <c r="AG202" i="2"/>
  <c r="AG204" i="2"/>
  <c r="AG206" i="2"/>
  <c r="AG208" i="2"/>
  <c r="AG210" i="2"/>
  <c r="L260" i="2"/>
  <c r="L262" i="2"/>
  <c r="L264" i="2"/>
  <c r="L266" i="2"/>
  <c r="L268" i="2"/>
  <c r="L270" i="2"/>
  <c r="L272" i="2"/>
  <c r="L274" i="2"/>
  <c r="M260" i="2"/>
  <c r="M262" i="2"/>
  <c r="M264" i="2"/>
  <c r="M266" i="2"/>
  <c r="M268" i="2"/>
  <c r="M270" i="2"/>
  <c r="M272" i="2"/>
  <c r="M274" i="2"/>
  <c r="L261" i="2"/>
  <c r="L263" i="2"/>
  <c r="L265" i="2"/>
  <c r="L267" i="2"/>
  <c r="L269" i="2"/>
  <c r="L271" i="2"/>
  <c r="L273" i="2"/>
  <c r="L275" i="2"/>
  <c r="M261" i="2"/>
  <c r="M263" i="2"/>
  <c r="M265" i="2"/>
  <c r="M267" i="2"/>
  <c r="M269" i="2"/>
  <c r="M271" i="2"/>
  <c r="M273" i="2"/>
  <c r="M275" i="2"/>
  <c r="L246" i="2"/>
  <c r="L248" i="2"/>
  <c r="L250" i="2"/>
  <c r="L252" i="2"/>
  <c r="L254" i="2"/>
  <c r="L256" i="2"/>
  <c r="L258" i="2"/>
  <c r="M246" i="2"/>
  <c r="M248" i="2"/>
  <c r="M250" i="2"/>
  <c r="M252" i="2"/>
  <c r="M254" i="2"/>
  <c r="M256" i="2"/>
  <c r="M258" i="2"/>
  <c r="L229" i="2"/>
  <c r="L231" i="2"/>
  <c r="L233" i="2"/>
  <c r="L235" i="2"/>
  <c r="L237" i="2"/>
  <c r="L239" i="2"/>
  <c r="L241" i="2"/>
  <c r="L243" i="2"/>
  <c r="N229" i="2"/>
  <c r="N231" i="2"/>
  <c r="N233" i="2"/>
  <c r="N237" i="2"/>
  <c r="N239" i="2"/>
  <c r="N241" i="2"/>
  <c r="N243" i="2"/>
  <c r="L230" i="2"/>
  <c r="L232" i="2"/>
  <c r="L234" i="2"/>
  <c r="L236" i="2"/>
  <c r="L238" i="2"/>
  <c r="L240" i="2"/>
  <c r="L242" i="2"/>
  <c r="L244" i="2"/>
  <c r="M230" i="2"/>
  <c r="M232" i="2"/>
  <c r="M234" i="2"/>
  <c r="M236" i="2"/>
  <c r="M238" i="2"/>
  <c r="M240" i="2"/>
  <c r="M242" i="2"/>
  <c r="M244" i="2"/>
  <c r="L215" i="2"/>
  <c r="L217" i="2"/>
  <c r="L219" i="2"/>
  <c r="L221" i="2"/>
  <c r="L223" i="2"/>
  <c r="L225" i="2"/>
  <c r="L227" i="2"/>
  <c r="M215" i="2"/>
  <c r="M227" i="2"/>
  <c r="N217" i="2"/>
  <c r="N219" i="2"/>
  <c r="N221" i="2"/>
  <c r="N223" i="2"/>
  <c r="N225" i="2"/>
  <c r="L216" i="2"/>
  <c r="L218" i="2"/>
  <c r="L220" i="2"/>
  <c r="L222" i="2"/>
  <c r="L224" i="2"/>
  <c r="L226" i="2"/>
  <c r="L228" i="2"/>
  <c r="M216" i="2"/>
  <c r="M218" i="2"/>
  <c r="M220" i="2"/>
  <c r="M222" i="2"/>
  <c r="M224" i="2"/>
  <c r="M226" i="2"/>
  <c r="M228" i="2"/>
  <c r="BE173" i="2"/>
  <c r="BE175" i="2"/>
  <c r="BE177" i="2"/>
  <c r="BE179" i="2"/>
  <c r="BE181" i="2"/>
  <c r="BE183" i="2"/>
  <c r="BE185" i="2"/>
  <c r="BD203" i="2"/>
  <c r="BE208" i="2"/>
  <c r="BD211" i="2"/>
  <c r="BD214" i="2"/>
  <c r="BE190" i="2"/>
  <c r="BC194" i="2"/>
  <c r="BD200" i="2"/>
  <c r="BE219" i="2"/>
  <c r="BE196" i="2"/>
  <c r="BE203" i="2"/>
  <c r="BD206" i="2"/>
  <c r="BE211" i="2"/>
  <c r="BD194" i="2"/>
  <c r="BE225" i="2"/>
  <c r="BD204" i="2"/>
  <c r="BD212" i="2"/>
  <c r="BE221" i="2"/>
  <c r="BE227" i="2"/>
  <c r="BD187" i="2"/>
  <c r="BD210" i="2"/>
  <c r="BD213" i="2"/>
  <c r="BC196" i="2"/>
  <c r="BE187" i="2"/>
  <c r="BD205" i="2"/>
  <c r="BE210" i="2"/>
  <c r="BE213" i="2"/>
  <c r="BD217" i="2"/>
  <c r="BE223" i="2"/>
  <c r="BC218" i="2"/>
  <c r="BC220" i="2"/>
  <c r="BC222" i="2"/>
  <c r="BC224" i="2"/>
  <c r="BC226" i="2"/>
  <c r="BC228" i="2"/>
  <c r="BD218" i="2"/>
  <c r="BD220" i="2"/>
  <c r="BD222" i="2"/>
  <c r="BD224" i="2"/>
  <c r="BD226" i="2"/>
  <c r="BD228" i="2"/>
  <c r="BC219" i="2"/>
  <c r="BC221" i="2"/>
  <c r="BC223" i="2"/>
  <c r="BC225" i="2"/>
  <c r="BC227" i="2"/>
  <c r="BC229" i="2"/>
  <c r="BD229" i="2"/>
  <c r="BC189" i="2"/>
  <c r="BC191" i="2"/>
  <c r="BC193" i="2"/>
  <c r="BC195" i="2"/>
  <c r="BC197" i="2"/>
  <c r="BC199" i="2"/>
  <c r="BC201" i="2"/>
  <c r="BD189" i="2"/>
  <c r="BD193" i="2"/>
  <c r="BD195" i="2"/>
  <c r="BD197" i="2"/>
  <c r="BD199" i="2"/>
  <c r="BE191" i="2"/>
  <c r="BE201" i="2"/>
  <c r="BC212" i="2"/>
  <c r="BC214" i="2"/>
  <c r="BC216" i="2"/>
  <c r="BD216" i="2"/>
  <c r="AA16" i="6"/>
  <c r="AI5" i="6"/>
  <c r="AH5" i="6"/>
  <c r="AJ5" i="6"/>
  <c r="W4" i="6"/>
  <c r="AA4" i="6"/>
  <c r="AI3" i="6"/>
  <c r="AH3" i="6"/>
  <c r="AJ3" i="6"/>
  <c r="Y8" i="6"/>
  <c r="W5" i="6"/>
  <c r="Y3" i="6"/>
  <c r="AA3" i="6"/>
  <c r="W3" i="6"/>
  <c r="AA9" i="6"/>
  <c r="T11" i="6"/>
  <c r="S11" i="6"/>
  <c r="Y35" i="6"/>
  <c r="S34" i="6"/>
  <c r="T34" i="6"/>
  <c r="T28" i="6"/>
  <c r="S28" i="6"/>
  <c r="U17" i="6"/>
  <c r="X17" i="6"/>
  <c r="T15" i="6"/>
  <c r="S15" i="6"/>
  <c r="T8" i="6"/>
  <c r="S16" i="6"/>
  <c r="U34" i="6"/>
  <c r="X34" i="6"/>
  <c r="U21" i="6"/>
  <c r="X21" i="6"/>
  <c r="S21" i="6"/>
  <c r="U28" i="6"/>
  <c r="Y17" i="6"/>
  <c r="U9" i="6"/>
  <c r="U15" i="6"/>
  <c r="T21" i="6"/>
  <c r="S4" i="6"/>
  <c r="Y21" i="6"/>
  <c r="V29" i="6"/>
  <c r="S20" i="6"/>
  <c r="T20" i="6"/>
  <c r="T35" i="6"/>
  <c r="S35" i="6"/>
  <c r="U11" i="6"/>
  <c r="X11" i="6"/>
  <c r="Y10" i="6"/>
  <c r="X8" i="6"/>
  <c r="X3" i="6"/>
  <c r="S2" i="6"/>
  <c r="X2" i="6"/>
  <c r="S27" i="6"/>
  <c r="U27" i="6"/>
  <c r="Y33" i="6"/>
  <c r="T29" i="6"/>
  <c r="U35" i="6"/>
  <c r="X35" i="6"/>
  <c r="Y11" i="6"/>
  <c r="U16" i="6"/>
  <c r="X16" i="6"/>
  <c r="S29" i="6"/>
  <c r="U23" i="6"/>
  <c r="X23" i="6"/>
  <c r="T26" i="6"/>
  <c r="S26" i="6"/>
  <c r="T14" i="6"/>
  <c r="S14" i="6"/>
  <c r="U10" i="6"/>
  <c r="X10" i="6"/>
  <c r="U5" i="6"/>
  <c r="X5" i="6"/>
  <c r="T2" i="6"/>
  <c r="T32" i="6"/>
  <c r="S32" i="6"/>
  <c r="T6" i="6"/>
  <c r="S6" i="6"/>
  <c r="T33" i="6"/>
  <c r="S33" i="6"/>
  <c r="T22" i="6"/>
  <c r="T23" i="6"/>
  <c r="S23" i="6"/>
  <c r="Y27" i="6"/>
  <c r="Y9" i="6"/>
  <c r="S9" i="6"/>
  <c r="U26" i="6"/>
  <c r="X26" i="6"/>
  <c r="Y14" i="6"/>
  <c r="Y5" i="6"/>
  <c r="W10" i="6"/>
  <c r="T7" i="6"/>
  <c r="S7" i="6"/>
  <c r="U6" i="6"/>
  <c r="U33" i="6"/>
  <c r="X33" i="6"/>
  <c r="Y34" i="6"/>
  <c r="U7" i="6"/>
  <c r="X7" i="6"/>
  <c r="T27" i="6"/>
  <c r="S17" i="6"/>
  <c r="T17" i="6"/>
  <c r="U22" i="6"/>
  <c r="S22" i="6"/>
  <c r="U14" i="6"/>
  <c r="X14" i="6"/>
  <c r="AA10" i="6"/>
  <c r="W32" i="6"/>
  <c r="AA32" i="6"/>
  <c r="Y23" i="6"/>
  <c r="Y29" i="6"/>
  <c r="X28" i="6"/>
  <c r="AA5" i="6"/>
  <c r="AA27" i="6"/>
  <c r="W27" i="6"/>
  <c r="AA26" i="6"/>
  <c r="W26" i="6"/>
  <c r="Y32" i="6"/>
  <c r="W8" i="6"/>
  <c r="AA8" i="6"/>
  <c r="X32" i="6"/>
  <c r="Y28" i="6"/>
  <c r="AA23" i="6"/>
  <c r="W23" i="6"/>
  <c r="AA2" i="6"/>
  <c r="W2" i="6"/>
  <c r="Y7" i="6"/>
  <c r="Y26" i="6"/>
  <c r="Y16" i="6"/>
  <c r="W15" i="6"/>
  <c r="AA15" i="6"/>
  <c r="W29" i="6"/>
  <c r="AA29" i="6"/>
  <c r="W11" i="6"/>
  <c r="AA11" i="6"/>
  <c r="AI4" i="6"/>
  <c r="AH4" i="6"/>
  <c r="AJ4" i="6"/>
  <c r="Y4" i="6"/>
  <c r="Y20" i="6"/>
  <c r="X4" i="6"/>
  <c r="X22" i="6"/>
  <c r="X6" i="6"/>
  <c r="AA33" i="6"/>
  <c r="W33" i="6"/>
  <c r="X29" i="6"/>
  <c r="X27" i="6"/>
  <c r="W21" i="6"/>
  <c r="AA21" i="6"/>
  <c r="Y6" i="6"/>
  <c r="W28" i="6"/>
  <c r="AA28" i="6"/>
  <c r="W22" i="6"/>
  <c r="AA22" i="6"/>
  <c r="AA17" i="6"/>
  <c r="W17" i="6"/>
  <c r="W14" i="6"/>
  <c r="AA14" i="6"/>
  <c r="W35" i="6"/>
  <c r="AA35" i="6"/>
  <c r="X15" i="6"/>
  <c r="Y15" i="6"/>
  <c r="AA34" i="6"/>
  <c r="W34" i="6"/>
  <c r="W7" i="6"/>
  <c r="Y22" i="6"/>
  <c r="W6" i="6"/>
  <c r="X20" i="6"/>
  <c r="AH2" i="6"/>
  <c r="AJ2" i="6"/>
  <c r="AI2" i="6"/>
  <c r="Y2" i="6"/>
  <c r="AA20" i="6"/>
  <c r="W20" i="6"/>
  <c r="X9" i="6"/>
  <c r="W9" i="6"/>
  <c r="W16" i="6"/>
  <c r="H200" i="2"/>
  <c r="Z34" i="3"/>
  <c r="Z26" i="3"/>
  <c r="Z32" i="3"/>
  <c r="Z28" i="3"/>
  <c r="H546" i="3"/>
  <c r="N546" i="3"/>
  <c r="H545" i="3"/>
  <c r="N545" i="3"/>
  <c r="H544" i="3"/>
  <c r="N544" i="3"/>
  <c r="H543" i="3"/>
  <c r="N543" i="3"/>
  <c r="H542" i="3"/>
  <c r="N542" i="3"/>
  <c r="H541" i="3"/>
  <c r="N541" i="3"/>
  <c r="H540" i="3"/>
  <c r="N540" i="3"/>
  <c r="H539" i="3"/>
  <c r="N539" i="3"/>
  <c r="H538" i="3"/>
  <c r="N538" i="3"/>
  <c r="H537" i="3"/>
  <c r="N537" i="3"/>
  <c r="H536" i="3"/>
  <c r="N536" i="3"/>
  <c r="H535" i="3"/>
  <c r="N535" i="3"/>
  <c r="H534" i="3"/>
  <c r="N534" i="3"/>
  <c r="H533" i="3"/>
  <c r="N533" i="3"/>
  <c r="H532" i="3"/>
  <c r="N532" i="3"/>
  <c r="H531" i="3"/>
  <c r="N531" i="3"/>
  <c r="H530" i="3"/>
  <c r="N530" i="3"/>
  <c r="H529" i="3"/>
  <c r="N529" i="3"/>
  <c r="H528" i="3"/>
  <c r="N528" i="3"/>
  <c r="H527" i="3"/>
  <c r="N527" i="3"/>
  <c r="H526" i="3"/>
  <c r="N526" i="3"/>
  <c r="H525" i="3"/>
  <c r="N525" i="3"/>
  <c r="H524" i="3"/>
  <c r="N524" i="3"/>
  <c r="H523" i="3"/>
  <c r="N523" i="3"/>
  <c r="H522" i="3"/>
  <c r="N522" i="3"/>
  <c r="H521" i="3"/>
  <c r="N521" i="3"/>
  <c r="H520" i="3"/>
  <c r="N520" i="3"/>
  <c r="H519" i="3"/>
  <c r="N519" i="3"/>
  <c r="H518" i="3"/>
  <c r="N518" i="3"/>
  <c r="H517" i="3"/>
  <c r="N517" i="3"/>
  <c r="H516" i="3"/>
  <c r="N516" i="3"/>
  <c r="H515" i="3"/>
  <c r="N515" i="3"/>
  <c r="H514" i="3"/>
  <c r="N514" i="3"/>
  <c r="H513" i="3"/>
  <c r="N513" i="3"/>
  <c r="H512" i="3"/>
  <c r="N512" i="3"/>
  <c r="H511" i="3"/>
  <c r="N511" i="3"/>
  <c r="H510" i="3"/>
  <c r="N510" i="3"/>
  <c r="H509" i="3"/>
  <c r="N509" i="3"/>
  <c r="H508" i="3"/>
  <c r="N508" i="3"/>
  <c r="H507" i="3"/>
  <c r="N507" i="3"/>
  <c r="H506" i="3"/>
  <c r="N506" i="3"/>
  <c r="H505" i="3"/>
  <c r="N505" i="3"/>
  <c r="H504" i="3"/>
  <c r="N504" i="3"/>
  <c r="H503" i="3"/>
  <c r="N503" i="3"/>
  <c r="H502" i="3"/>
  <c r="N502" i="3"/>
  <c r="H501" i="3"/>
  <c r="N501" i="3"/>
  <c r="H500" i="3"/>
  <c r="N500" i="3"/>
  <c r="H499" i="3"/>
  <c r="N499" i="3"/>
  <c r="H498" i="3"/>
  <c r="N498" i="3"/>
  <c r="H497" i="3"/>
  <c r="N497" i="3"/>
  <c r="H496" i="3"/>
  <c r="N496" i="3"/>
  <c r="BI3" i="2"/>
  <c r="BJ3" i="2"/>
  <c r="BI4" i="2"/>
  <c r="BJ4" i="2"/>
  <c r="BI5" i="2"/>
  <c r="BJ5" i="2"/>
  <c r="BI6" i="2"/>
  <c r="BJ6" i="2"/>
  <c r="BI13" i="2"/>
  <c r="BJ13" i="2"/>
  <c r="BI15" i="2"/>
  <c r="BJ15" i="2"/>
  <c r="BH5" i="2"/>
  <c r="BH3" i="2"/>
  <c r="AY171" i="2"/>
  <c r="AY170" i="2"/>
  <c r="AY169" i="2"/>
  <c r="AY168" i="2"/>
  <c r="AY167" i="2"/>
  <c r="AY166" i="2"/>
  <c r="AY165" i="2"/>
  <c r="AY164" i="2"/>
  <c r="AY163" i="2"/>
  <c r="AY162" i="2"/>
  <c r="AY161" i="2"/>
  <c r="AY160" i="2"/>
  <c r="AY159" i="2"/>
  <c r="AY158" i="2"/>
  <c r="AY157" i="2"/>
  <c r="AY141" i="2"/>
  <c r="AY140" i="2"/>
  <c r="AY139" i="2"/>
  <c r="AY138" i="2"/>
  <c r="AY137" i="2"/>
  <c r="AY136" i="2"/>
  <c r="AY135" i="2"/>
  <c r="AY134" i="2"/>
  <c r="AY133" i="2"/>
  <c r="AY132" i="2"/>
  <c r="AY131" i="2"/>
  <c r="AY130" i="2"/>
  <c r="AY129" i="2"/>
  <c r="AY156" i="2"/>
  <c r="AY155" i="2"/>
  <c r="AY154" i="2"/>
  <c r="AY153" i="2"/>
  <c r="AY152" i="2"/>
  <c r="AY151" i="2"/>
  <c r="AY150" i="2"/>
  <c r="AY149" i="2"/>
  <c r="BC149" i="2"/>
  <c r="AY148" i="2"/>
  <c r="AY147" i="2"/>
  <c r="AY146" i="2"/>
  <c r="AY145" i="2"/>
  <c r="AY144" i="2"/>
  <c r="AY143" i="2"/>
  <c r="AY142" i="2"/>
  <c r="AY128" i="2"/>
  <c r="AY127" i="2"/>
  <c r="AY126" i="2"/>
  <c r="AY125" i="2"/>
  <c r="AY124" i="2"/>
  <c r="AY123" i="2"/>
  <c r="AY122" i="2"/>
  <c r="AY121" i="2"/>
  <c r="V32" i="3"/>
  <c r="V26" i="3"/>
  <c r="V28" i="3"/>
  <c r="V34" i="3"/>
  <c r="AC28" i="3"/>
  <c r="AC34" i="3"/>
  <c r="AC26" i="3"/>
  <c r="AC32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BE121" i="2"/>
  <c r="BD121" i="2"/>
  <c r="BE122" i="2"/>
  <c r="BD122" i="2"/>
  <c r="BE123" i="2"/>
  <c r="BD123" i="2"/>
  <c r="BE124" i="2"/>
  <c r="BD124" i="2"/>
  <c r="BE125" i="2"/>
  <c r="BD125" i="2"/>
  <c r="BE127" i="2"/>
  <c r="BD127" i="2"/>
  <c r="BE143" i="2"/>
  <c r="BD143" i="2"/>
  <c r="BE145" i="2"/>
  <c r="BD145" i="2"/>
  <c r="BE147" i="2"/>
  <c r="BD147" i="2"/>
  <c r="BC121" i="2"/>
  <c r="BC122" i="2"/>
  <c r="BC123" i="2"/>
  <c r="BC124" i="2"/>
  <c r="BC125" i="2"/>
  <c r="BC127" i="2"/>
  <c r="BC143" i="2"/>
  <c r="BC145" i="2"/>
  <c r="BC147" i="2"/>
  <c r="BE150" i="2"/>
  <c r="BD150" i="2"/>
  <c r="BC150" i="2"/>
  <c r="BE154" i="2"/>
  <c r="BD154" i="2"/>
  <c r="BC154" i="2"/>
  <c r="BE129" i="2"/>
  <c r="BD129" i="2"/>
  <c r="BC129" i="2"/>
  <c r="BE135" i="2"/>
  <c r="BD135" i="2"/>
  <c r="BC135" i="2"/>
  <c r="BE157" i="2"/>
  <c r="BC157" i="2"/>
  <c r="BD157" i="2"/>
  <c r="BE161" i="2"/>
  <c r="BD161" i="2"/>
  <c r="BC161" i="2"/>
  <c r="BE164" i="2"/>
  <c r="BC164" i="2"/>
  <c r="BD164" i="2"/>
  <c r="BE168" i="2"/>
  <c r="BC168" i="2"/>
  <c r="BD168" i="2"/>
  <c r="BE126" i="2"/>
  <c r="BD126" i="2"/>
  <c r="BE128" i="2"/>
  <c r="BD128" i="2"/>
  <c r="BE142" i="2"/>
  <c r="BD142" i="2"/>
  <c r="BE144" i="2"/>
  <c r="BD144" i="2"/>
  <c r="BE146" i="2"/>
  <c r="BD146" i="2"/>
  <c r="BE148" i="2"/>
  <c r="BD148" i="2"/>
  <c r="BC148" i="2"/>
  <c r="BE151" i="2"/>
  <c r="BD151" i="2"/>
  <c r="BC151" i="2"/>
  <c r="BE155" i="2"/>
  <c r="BD155" i="2"/>
  <c r="BC155" i="2"/>
  <c r="BE130" i="2"/>
  <c r="BC130" i="2"/>
  <c r="BD130" i="2"/>
  <c r="BE136" i="2"/>
  <c r="BC136" i="2"/>
  <c r="BD136" i="2"/>
  <c r="BE139" i="2"/>
  <c r="BD139" i="2"/>
  <c r="BC139" i="2"/>
  <c r="BE158" i="2"/>
  <c r="BD158" i="2"/>
  <c r="BC158" i="2"/>
  <c r="BE162" i="2"/>
  <c r="BC162" i="2"/>
  <c r="BD162" i="2"/>
  <c r="BE165" i="2"/>
  <c r="BC165" i="2"/>
  <c r="BD165" i="2"/>
  <c r="BE169" i="2"/>
  <c r="BC169" i="2"/>
  <c r="BD169" i="2"/>
  <c r="BC126" i="2"/>
  <c r="BC128" i="2"/>
  <c r="BC142" i="2"/>
  <c r="BC144" i="2"/>
  <c r="BC146" i="2"/>
  <c r="BE149" i="2"/>
  <c r="BD149" i="2"/>
  <c r="BE152" i="2"/>
  <c r="BD152" i="2"/>
  <c r="BC152" i="2"/>
  <c r="BE131" i="2"/>
  <c r="BD131" i="2"/>
  <c r="BC131" i="2"/>
  <c r="BE133" i="2"/>
  <c r="BD133" i="2"/>
  <c r="BC133" i="2"/>
  <c r="BE137" i="2"/>
  <c r="BD137" i="2"/>
  <c r="BC137" i="2"/>
  <c r="BE140" i="2"/>
  <c r="BC140" i="2"/>
  <c r="BD140" i="2"/>
  <c r="BE159" i="2"/>
  <c r="BC159" i="2"/>
  <c r="BD159" i="2"/>
  <c r="BE163" i="2"/>
  <c r="BC163" i="2"/>
  <c r="BD163" i="2"/>
  <c r="BE166" i="2"/>
  <c r="BC166" i="2"/>
  <c r="BD166" i="2"/>
  <c r="BE170" i="2"/>
  <c r="BC170" i="2"/>
  <c r="BD170" i="2"/>
  <c r="BE153" i="2"/>
  <c r="BC153" i="2"/>
  <c r="BD153" i="2"/>
  <c r="BE156" i="2"/>
  <c r="BD156" i="2"/>
  <c r="BC156" i="2"/>
  <c r="BE132" i="2"/>
  <c r="BD132" i="2"/>
  <c r="BC132" i="2"/>
  <c r="BE134" i="2"/>
  <c r="BC134" i="2"/>
  <c r="BD134" i="2"/>
  <c r="BE138" i="2"/>
  <c r="BD138" i="2"/>
  <c r="BC138" i="2"/>
  <c r="BE141" i="2"/>
  <c r="BD141" i="2"/>
  <c r="BC141" i="2"/>
  <c r="BE160" i="2"/>
  <c r="BC160" i="2"/>
  <c r="BD160" i="2"/>
  <c r="BE167" i="2"/>
  <c r="BC167" i="2"/>
  <c r="BD167" i="2"/>
  <c r="BE171" i="2"/>
  <c r="BD171" i="2"/>
  <c r="BC171" i="2"/>
  <c r="AJ65" i="1"/>
  <c r="AP65" i="1"/>
  <c r="AJ64" i="1"/>
  <c r="AP64" i="1"/>
  <c r="AJ63" i="1"/>
  <c r="AP63" i="1"/>
  <c r="AJ62" i="1"/>
  <c r="AP62" i="1"/>
  <c r="AJ61" i="1"/>
  <c r="AP61" i="1"/>
  <c r="AJ60" i="1"/>
  <c r="AP60" i="1"/>
  <c r="AJ59" i="1"/>
  <c r="AP59" i="1"/>
  <c r="AJ58" i="1"/>
  <c r="AP58" i="1"/>
  <c r="AJ57" i="1"/>
  <c r="AP57" i="1"/>
  <c r="AJ56" i="1"/>
  <c r="AP56" i="1"/>
  <c r="AJ55" i="1"/>
  <c r="AP55" i="1"/>
  <c r="AJ54" i="1"/>
  <c r="AP54" i="1"/>
  <c r="AJ53" i="1"/>
  <c r="AP53" i="1"/>
  <c r="AJ52" i="1"/>
  <c r="AP52" i="1"/>
  <c r="AJ51" i="1"/>
  <c r="AP51" i="1"/>
  <c r="AJ50" i="1"/>
  <c r="AP50" i="1"/>
  <c r="AJ49" i="1"/>
  <c r="AP49" i="1"/>
  <c r="AJ48" i="1"/>
  <c r="AP48" i="1"/>
  <c r="AJ47" i="1"/>
  <c r="AP47" i="1"/>
  <c r="AJ46" i="1"/>
  <c r="AP46" i="1"/>
  <c r="AJ45" i="1"/>
  <c r="AP45" i="1"/>
  <c r="AJ44" i="1"/>
  <c r="AP44" i="1"/>
  <c r="AJ43" i="1"/>
  <c r="AP43" i="1"/>
  <c r="AJ42" i="1"/>
  <c r="AP42" i="1"/>
  <c r="AJ41" i="1"/>
  <c r="AP41" i="1"/>
  <c r="AJ40" i="1"/>
  <c r="AP40" i="1"/>
  <c r="AJ39" i="1"/>
  <c r="AP39" i="1"/>
  <c r="AJ38" i="1"/>
  <c r="AP38" i="1"/>
  <c r="AJ37" i="1"/>
  <c r="AP37" i="1"/>
  <c r="AJ36" i="1"/>
  <c r="AP36" i="1"/>
  <c r="AJ35" i="1"/>
  <c r="AP35" i="1"/>
  <c r="AJ34" i="1"/>
  <c r="AP34" i="1"/>
  <c r="AJ33" i="1"/>
  <c r="AP33" i="1"/>
  <c r="AJ32" i="1"/>
  <c r="AP32" i="1"/>
  <c r="AJ31" i="1"/>
  <c r="AP31" i="1"/>
  <c r="AJ30" i="1"/>
  <c r="AP30" i="1"/>
  <c r="AJ29" i="1"/>
  <c r="AP29" i="1"/>
  <c r="AJ28" i="1"/>
  <c r="AP28" i="1"/>
  <c r="AJ27" i="1"/>
  <c r="AP27" i="1"/>
  <c r="AJ26" i="1"/>
  <c r="AP26" i="1"/>
  <c r="AJ25" i="1"/>
  <c r="AP25" i="1"/>
  <c r="AJ24" i="1"/>
  <c r="AP24" i="1"/>
  <c r="AJ23" i="1"/>
  <c r="AP23" i="1"/>
  <c r="AJ22" i="1"/>
  <c r="AP22" i="1"/>
  <c r="AJ21" i="1"/>
  <c r="AP21" i="1"/>
  <c r="AJ20" i="1"/>
  <c r="AP20" i="1"/>
  <c r="AJ19" i="1"/>
  <c r="AP19" i="1"/>
  <c r="AJ18" i="1"/>
  <c r="AP18" i="1"/>
  <c r="AJ17" i="1"/>
  <c r="AP17" i="1"/>
  <c r="AJ16" i="1"/>
  <c r="AP16" i="1"/>
  <c r="AJ15" i="1"/>
  <c r="AP15" i="1"/>
  <c r="AJ14" i="1"/>
  <c r="AP14" i="1"/>
  <c r="AJ13" i="1"/>
  <c r="AP13" i="1"/>
  <c r="AJ12" i="1"/>
  <c r="AP12" i="1"/>
  <c r="AJ11" i="1"/>
  <c r="AP11" i="1"/>
  <c r="AJ10" i="1"/>
  <c r="AP10" i="1"/>
  <c r="AJ9" i="1"/>
  <c r="AP9" i="1"/>
  <c r="AJ8" i="1"/>
  <c r="AP8" i="1"/>
  <c r="AJ7" i="1"/>
  <c r="AP7" i="1"/>
  <c r="AJ6" i="1"/>
  <c r="AP6" i="1"/>
  <c r="AJ5" i="1"/>
  <c r="AP5" i="1"/>
  <c r="AJ4" i="1"/>
  <c r="AP4" i="1"/>
  <c r="AJ3" i="1"/>
  <c r="AP3" i="1"/>
  <c r="AJ2" i="1"/>
  <c r="AP2" i="1"/>
  <c r="BI14" i="2"/>
  <c r="BH14" i="2"/>
  <c r="BI12" i="2"/>
  <c r="BJ14" i="2"/>
  <c r="BH12" i="2"/>
  <c r="BJ12" i="2"/>
  <c r="U34" i="3"/>
  <c r="U28" i="3"/>
  <c r="U26" i="3"/>
  <c r="U32" i="3"/>
  <c r="T28" i="3"/>
  <c r="S28" i="3"/>
  <c r="T26" i="3"/>
  <c r="S26" i="3"/>
  <c r="T32" i="3"/>
  <c r="S32" i="3"/>
  <c r="S34" i="3"/>
  <c r="T34" i="3"/>
  <c r="AN2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O2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H407" i="4"/>
  <c r="L407" i="4"/>
  <c r="H406" i="4"/>
  <c r="H405" i="4"/>
  <c r="L405" i="4"/>
  <c r="H404" i="4"/>
  <c r="L404" i="4"/>
  <c r="H403" i="4"/>
  <c r="L403" i="4"/>
  <c r="H402" i="4"/>
  <c r="L402" i="4"/>
  <c r="H401" i="4"/>
  <c r="L401" i="4"/>
  <c r="H400" i="4"/>
  <c r="L400" i="4"/>
  <c r="H399" i="4"/>
  <c r="L399" i="4"/>
  <c r="H398" i="4"/>
  <c r="H397" i="4"/>
  <c r="L397" i="4"/>
  <c r="H396" i="4"/>
  <c r="L396" i="4"/>
  <c r="H395" i="4"/>
  <c r="L395" i="4"/>
  <c r="H394" i="4"/>
  <c r="L394" i="4"/>
  <c r="H393" i="4"/>
  <c r="L393" i="4"/>
  <c r="H392" i="4"/>
  <c r="L392" i="4"/>
  <c r="H391" i="4"/>
  <c r="L391" i="4"/>
  <c r="H390" i="4"/>
  <c r="H389" i="4"/>
  <c r="L389" i="4"/>
  <c r="H388" i="4"/>
  <c r="L388" i="4"/>
  <c r="H387" i="4"/>
  <c r="L387" i="4"/>
  <c r="H386" i="4"/>
  <c r="L386" i="4"/>
  <c r="H385" i="4"/>
  <c r="L385" i="4"/>
  <c r="N385" i="4"/>
  <c r="H384" i="4"/>
  <c r="L384" i="4"/>
  <c r="H383" i="4"/>
  <c r="L383" i="4"/>
  <c r="H382" i="4"/>
  <c r="M382" i="4"/>
  <c r="H381" i="4"/>
  <c r="L381" i="4"/>
  <c r="H380" i="4"/>
  <c r="L380" i="4"/>
  <c r="H379" i="4"/>
  <c r="L379" i="4"/>
  <c r="H378" i="4"/>
  <c r="L378" i="4"/>
  <c r="H377" i="4"/>
  <c r="L377" i="4"/>
  <c r="M377" i="4"/>
  <c r="H376" i="4"/>
  <c r="H375" i="4"/>
  <c r="L375" i="4"/>
  <c r="H374" i="4"/>
  <c r="M374" i="4"/>
  <c r="H373" i="4"/>
  <c r="L373" i="4"/>
  <c r="H372" i="4"/>
  <c r="L372" i="4"/>
  <c r="H371" i="4"/>
  <c r="L371" i="4"/>
  <c r="H370" i="4"/>
  <c r="L370" i="4"/>
  <c r="H369" i="4"/>
  <c r="L369" i="4"/>
  <c r="H368" i="4"/>
  <c r="H367" i="4"/>
  <c r="L367" i="4"/>
  <c r="H366" i="4"/>
  <c r="M366" i="4"/>
  <c r="H365" i="4"/>
  <c r="L365" i="4"/>
  <c r="H364" i="4"/>
  <c r="L364" i="4"/>
  <c r="H363" i="4"/>
  <c r="L363" i="4"/>
  <c r="H362" i="4"/>
  <c r="L362" i="4"/>
  <c r="H361" i="4"/>
  <c r="L361" i="4"/>
  <c r="H360" i="4"/>
  <c r="H359" i="4"/>
  <c r="L359" i="4"/>
  <c r="H358" i="4"/>
  <c r="M358" i="4"/>
  <c r="H357" i="4"/>
  <c r="L357" i="4"/>
  <c r="H356" i="4"/>
  <c r="L356" i="4"/>
  <c r="H355" i="4"/>
  <c r="L355" i="4"/>
  <c r="H354" i="4"/>
  <c r="L354" i="4"/>
  <c r="H353" i="4"/>
  <c r="L353" i="4"/>
  <c r="H352" i="4"/>
  <c r="H351" i="4"/>
  <c r="L351" i="4"/>
  <c r="H350" i="4"/>
  <c r="M350" i="4"/>
  <c r="H349" i="4"/>
  <c r="L349" i="4"/>
  <c r="H348" i="4"/>
  <c r="L348" i="4"/>
  <c r="H347" i="4"/>
  <c r="L347" i="4"/>
  <c r="H346" i="4"/>
  <c r="L346" i="4"/>
  <c r="H345" i="4"/>
  <c r="L345" i="4"/>
  <c r="H344" i="4"/>
  <c r="H343" i="4"/>
  <c r="L343" i="4"/>
  <c r="H342" i="4"/>
  <c r="M342" i="4"/>
  <c r="H341" i="4"/>
  <c r="L341" i="4"/>
  <c r="H340" i="4"/>
  <c r="L340" i="4"/>
  <c r="H339" i="4"/>
  <c r="L339" i="4"/>
  <c r="H338" i="4"/>
  <c r="L338" i="4"/>
  <c r="H337" i="4"/>
  <c r="L337" i="4"/>
  <c r="H336" i="4"/>
  <c r="H335" i="4"/>
  <c r="L335" i="4"/>
  <c r="H334" i="4"/>
  <c r="M334" i="4"/>
  <c r="H333" i="4"/>
  <c r="L333" i="4"/>
  <c r="H332" i="4"/>
  <c r="L332" i="4"/>
  <c r="H331" i="4"/>
  <c r="L331" i="4"/>
  <c r="H330" i="4"/>
  <c r="L330" i="4"/>
  <c r="H329" i="4"/>
  <c r="L329" i="4"/>
  <c r="H328" i="4"/>
  <c r="H327" i="4"/>
  <c r="L327" i="4"/>
  <c r="H326" i="4"/>
  <c r="M326" i="4"/>
  <c r="H325" i="4"/>
  <c r="L325" i="4"/>
  <c r="H324" i="4"/>
  <c r="L324" i="4"/>
  <c r="H323" i="4"/>
  <c r="L323" i="4"/>
  <c r="H322" i="4"/>
  <c r="L322" i="4"/>
  <c r="H321" i="4"/>
  <c r="L321" i="4"/>
  <c r="H320" i="4"/>
  <c r="H319" i="4"/>
  <c r="L319" i="4"/>
  <c r="H318" i="4"/>
  <c r="M318" i="4"/>
  <c r="H317" i="4"/>
  <c r="L317" i="4"/>
  <c r="H316" i="4"/>
  <c r="L316" i="4"/>
  <c r="H315" i="4"/>
  <c r="L315" i="4"/>
  <c r="H314" i="4"/>
  <c r="L314" i="4"/>
  <c r="H313" i="4"/>
  <c r="L313" i="4"/>
  <c r="H312" i="4"/>
  <c r="H311" i="4"/>
  <c r="L311" i="4"/>
  <c r="H310" i="4"/>
  <c r="M310" i="4"/>
  <c r="H309" i="4"/>
  <c r="L309" i="4"/>
  <c r="H308" i="4"/>
  <c r="L308" i="4"/>
  <c r="H307" i="4"/>
  <c r="L307" i="4"/>
  <c r="H306" i="4"/>
  <c r="L306" i="4"/>
  <c r="H305" i="4"/>
  <c r="L305" i="4"/>
  <c r="H304" i="4"/>
  <c r="H303" i="4"/>
  <c r="L303" i="4"/>
  <c r="H302" i="4"/>
  <c r="M302" i="4"/>
  <c r="H301" i="4"/>
  <c r="L301" i="4"/>
  <c r="H300" i="4"/>
  <c r="L300" i="4"/>
  <c r="H299" i="4"/>
  <c r="L299" i="4"/>
  <c r="H298" i="4"/>
  <c r="L298" i="4"/>
  <c r="H297" i="4"/>
  <c r="L297" i="4"/>
  <c r="H296" i="4"/>
  <c r="H295" i="4"/>
  <c r="L295" i="4"/>
  <c r="H294" i="4"/>
  <c r="M294" i="4"/>
  <c r="H293" i="4"/>
  <c r="L293" i="4"/>
  <c r="H292" i="4"/>
  <c r="L292" i="4"/>
  <c r="H291" i="4"/>
  <c r="L291" i="4"/>
  <c r="H290" i="4"/>
  <c r="L290" i="4"/>
  <c r="H289" i="4"/>
  <c r="L289" i="4"/>
  <c r="H288" i="4"/>
  <c r="H287" i="4"/>
  <c r="L287" i="4"/>
  <c r="H286" i="4"/>
  <c r="M286" i="4"/>
  <c r="H285" i="4"/>
  <c r="L285" i="4"/>
  <c r="H284" i="4"/>
  <c r="L284" i="4"/>
  <c r="H283" i="4"/>
  <c r="L283" i="4"/>
  <c r="H282" i="4"/>
  <c r="L282" i="4"/>
  <c r="H281" i="4"/>
  <c r="L281" i="4"/>
  <c r="H280" i="4"/>
  <c r="H279" i="4"/>
  <c r="L279" i="4"/>
  <c r="H278" i="4"/>
  <c r="M278" i="4"/>
  <c r="H277" i="4"/>
  <c r="L277" i="4"/>
  <c r="H276" i="4"/>
  <c r="L276" i="4"/>
  <c r="H275" i="4"/>
  <c r="L275" i="4"/>
  <c r="H274" i="4"/>
  <c r="L274" i="4"/>
  <c r="H273" i="4"/>
  <c r="L273" i="4"/>
  <c r="H272" i="4"/>
  <c r="H271" i="4"/>
  <c r="L271" i="4"/>
  <c r="H270" i="4"/>
  <c r="M270" i="4"/>
  <c r="H269" i="4"/>
  <c r="L269" i="4"/>
  <c r="H268" i="4"/>
  <c r="L268" i="4"/>
  <c r="H267" i="4"/>
  <c r="L267" i="4"/>
  <c r="H266" i="4"/>
  <c r="L266" i="4"/>
  <c r="H265" i="4"/>
  <c r="L265" i="4"/>
  <c r="H264" i="4"/>
  <c r="H263" i="4"/>
  <c r="L263" i="4"/>
  <c r="H262" i="4"/>
  <c r="M262" i="4"/>
  <c r="H261" i="4"/>
  <c r="L261" i="4"/>
  <c r="H260" i="4"/>
  <c r="L260" i="4"/>
  <c r="H259" i="4"/>
  <c r="L259" i="4"/>
  <c r="H258" i="4"/>
  <c r="L258" i="4"/>
  <c r="H257" i="4"/>
  <c r="L257" i="4"/>
  <c r="H256" i="4"/>
  <c r="N256" i="4"/>
  <c r="H255" i="4"/>
  <c r="L255" i="4"/>
  <c r="H254" i="4"/>
  <c r="M254" i="4"/>
  <c r="H253" i="4"/>
  <c r="H252" i="4"/>
  <c r="L252" i="4"/>
  <c r="M252" i="4"/>
  <c r="H251" i="4"/>
  <c r="L251" i="4"/>
  <c r="H250" i="4"/>
  <c r="L250" i="4"/>
  <c r="H249" i="4"/>
  <c r="L249" i="4"/>
  <c r="H248" i="4"/>
  <c r="N248" i="4"/>
  <c r="H247" i="4"/>
  <c r="L247" i="4"/>
  <c r="H246" i="4"/>
  <c r="M246" i="4"/>
  <c r="H245" i="4"/>
  <c r="H244" i="4"/>
  <c r="L244" i="4"/>
  <c r="H243" i="4"/>
  <c r="L243" i="4"/>
  <c r="H242" i="4"/>
  <c r="L242" i="4"/>
  <c r="H241" i="4"/>
  <c r="L241" i="4"/>
  <c r="H240" i="4"/>
  <c r="N240" i="4"/>
  <c r="H239" i="4"/>
  <c r="L239" i="4"/>
  <c r="H238" i="4"/>
  <c r="M238" i="4"/>
  <c r="H237" i="4"/>
  <c r="H236" i="4"/>
  <c r="L236" i="4"/>
  <c r="M236" i="4"/>
  <c r="H235" i="4"/>
  <c r="M235" i="4"/>
  <c r="H234" i="4"/>
  <c r="L234" i="4"/>
  <c r="H233" i="4"/>
  <c r="M233" i="4"/>
  <c r="H232" i="4"/>
  <c r="N232" i="4"/>
  <c r="H231" i="4"/>
  <c r="M231" i="4"/>
  <c r="H230" i="4"/>
  <c r="N230" i="4"/>
  <c r="H229" i="4"/>
  <c r="M229" i="4"/>
  <c r="H228" i="4"/>
  <c r="N228" i="4"/>
  <c r="H227" i="4"/>
  <c r="M227" i="4"/>
  <c r="H226" i="4"/>
  <c r="N226" i="4"/>
  <c r="H225" i="4"/>
  <c r="M225" i="4"/>
  <c r="H224" i="4"/>
  <c r="N224" i="4"/>
  <c r="H223" i="4"/>
  <c r="M223" i="4"/>
  <c r="H222" i="4"/>
  <c r="N222" i="4"/>
  <c r="M222" i="4"/>
  <c r="H221" i="4"/>
  <c r="M221" i="4"/>
  <c r="H220" i="4"/>
  <c r="N220" i="4"/>
  <c r="H219" i="4"/>
  <c r="M219" i="4"/>
  <c r="H218" i="4"/>
  <c r="N218" i="4"/>
  <c r="H217" i="4"/>
  <c r="M217" i="4"/>
  <c r="H216" i="4"/>
  <c r="N216" i="4"/>
  <c r="H215" i="4"/>
  <c r="M215" i="4"/>
  <c r="H214" i="4"/>
  <c r="L214" i="4"/>
  <c r="H213" i="4"/>
  <c r="M213" i="4"/>
  <c r="H212" i="4"/>
  <c r="N212" i="4"/>
  <c r="H211" i="4"/>
  <c r="M211" i="4"/>
  <c r="H210" i="4"/>
  <c r="M210" i="4"/>
  <c r="H209" i="4"/>
  <c r="M209" i="4"/>
  <c r="H208" i="4"/>
  <c r="L208" i="4"/>
  <c r="H207" i="4"/>
  <c r="M207" i="4"/>
  <c r="H206" i="4"/>
  <c r="L206" i="4"/>
  <c r="H205" i="4"/>
  <c r="M205" i="4"/>
  <c r="H204" i="4"/>
  <c r="L204" i="4"/>
  <c r="H203" i="4"/>
  <c r="M203" i="4"/>
  <c r="H202" i="4"/>
  <c r="N202" i="4"/>
  <c r="H201" i="4"/>
  <c r="M201" i="4"/>
  <c r="H200" i="4"/>
  <c r="L200" i="4"/>
  <c r="H199" i="4"/>
  <c r="M199" i="4"/>
  <c r="H198" i="4"/>
  <c r="N198" i="4"/>
  <c r="H197" i="4"/>
  <c r="M197" i="4"/>
  <c r="H196" i="4"/>
  <c r="M196" i="4"/>
  <c r="H195" i="4"/>
  <c r="M195" i="4"/>
  <c r="H194" i="4"/>
  <c r="L194" i="4"/>
  <c r="H193" i="4"/>
  <c r="M193" i="4"/>
  <c r="H192" i="4"/>
  <c r="N192" i="4"/>
  <c r="H191" i="4"/>
  <c r="M191" i="4"/>
  <c r="H190" i="4"/>
  <c r="L190" i="4"/>
  <c r="M190" i="4"/>
  <c r="H189" i="4"/>
  <c r="M189" i="4"/>
  <c r="H188" i="4"/>
  <c r="L188" i="4"/>
  <c r="H187" i="4"/>
  <c r="M187" i="4"/>
  <c r="H186" i="4"/>
  <c r="N186" i="4"/>
  <c r="H185" i="4"/>
  <c r="M185" i="4"/>
  <c r="H184" i="4"/>
  <c r="L184" i="4"/>
  <c r="H183" i="4"/>
  <c r="M183" i="4"/>
  <c r="H182" i="4"/>
  <c r="N182" i="4"/>
  <c r="L182" i="4"/>
  <c r="H181" i="4"/>
  <c r="M181" i="4"/>
  <c r="H180" i="4"/>
  <c r="N180" i="4"/>
  <c r="H179" i="4"/>
  <c r="M179" i="4"/>
  <c r="H178" i="4"/>
  <c r="L178" i="4"/>
  <c r="H177" i="4"/>
  <c r="M177" i="4"/>
  <c r="H176" i="4"/>
  <c r="N176" i="4"/>
  <c r="L176" i="4"/>
  <c r="H175" i="4"/>
  <c r="M175" i="4"/>
  <c r="H174" i="4"/>
  <c r="N174" i="4"/>
  <c r="H173" i="4"/>
  <c r="M173" i="4"/>
  <c r="H172" i="4"/>
  <c r="L172" i="4"/>
  <c r="H171" i="4"/>
  <c r="M171" i="4"/>
  <c r="H170" i="4"/>
  <c r="N170" i="4"/>
  <c r="H169" i="4"/>
  <c r="M169" i="4"/>
  <c r="H168" i="4"/>
  <c r="N168" i="4"/>
  <c r="H167" i="4"/>
  <c r="M167" i="4"/>
  <c r="H166" i="4"/>
  <c r="N166" i="4"/>
  <c r="H165" i="4"/>
  <c r="M165" i="4"/>
  <c r="H164" i="4"/>
  <c r="N164" i="4"/>
  <c r="H163" i="4"/>
  <c r="M163" i="4"/>
  <c r="H162" i="4"/>
  <c r="N162" i="4"/>
  <c r="H161" i="4"/>
  <c r="M161" i="4"/>
  <c r="H160" i="4"/>
  <c r="N160" i="4"/>
  <c r="H159" i="4"/>
  <c r="M159" i="4"/>
  <c r="H158" i="4"/>
  <c r="N158" i="4"/>
  <c r="H157" i="4"/>
  <c r="M157" i="4"/>
  <c r="H156" i="4"/>
  <c r="N156" i="4"/>
  <c r="H155" i="4"/>
  <c r="M155" i="4"/>
  <c r="H154" i="4"/>
  <c r="N154" i="4"/>
  <c r="H153" i="4"/>
  <c r="M153" i="4"/>
  <c r="H152" i="4"/>
  <c r="N152" i="4"/>
  <c r="H151" i="4"/>
  <c r="M151" i="4"/>
  <c r="H150" i="4"/>
  <c r="M150" i="4"/>
  <c r="H149" i="4"/>
  <c r="M149" i="4"/>
  <c r="H148" i="4"/>
  <c r="N148" i="4"/>
  <c r="H147" i="4"/>
  <c r="M147" i="4"/>
  <c r="H146" i="4"/>
  <c r="N146" i="4"/>
  <c r="H145" i="4"/>
  <c r="M145" i="4"/>
  <c r="H144" i="4"/>
  <c r="L144" i="4"/>
  <c r="H143" i="4"/>
  <c r="M143" i="4"/>
  <c r="H142" i="4"/>
  <c r="L142" i="4"/>
  <c r="H141" i="4"/>
  <c r="M141" i="4"/>
  <c r="H140" i="4"/>
  <c r="N140" i="4"/>
  <c r="H139" i="4"/>
  <c r="M139" i="4"/>
  <c r="H138" i="4"/>
  <c r="N138" i="4"/>
  <c r="H137" i="4"/>
  <c r="M137" i="4"/>
  <c r="H136" i="4"/>
  <c r="L136" i="4"/>
  <c r="H135" i="4"/>
  <c r="M135" i="4"/>
  <c r="H134" i="4"/>
  <c r="N134" i="4"/>
  <c r="H133" i="4"/>
  <c r="M133" i="4"/>
  <c r="H132" i="4"/>
  <c r="L132" i="4"/>
  <c r="H131" i="4"/>
  <c r="M131" i="4"/>
  <c r="H130" i="4"/>
  <c r="L130" i="4"/>
  <c r="H129" i="4"/>
  <c r="M129" i="4"/>
  <c r="H128" i="4"/>
  <c r="N128" i="4"/>
  <c r="H127" i="4"/>
  <c r="M127" i="4"/>
  <c r="H126" i="4"/>
  <c r="L126" i="4"/>
  <c r="H125" i="4"/>
  <c r="M125" i="4"/>
  <c r="H124" i="4"/>
  <c r="L124" i="4"/>
  <c r="M124" i="4"/>
  <c r="H123" i="4"/>
  <c r="M123" i="4"/>
  <c r="H122" i="4"/>
  <c r="N122" i="4"/>
  <c r="H121" i="4"/>
  <c r="M121" i="4"/>
  <c r="H120" i="4"/>
  <c r="L120" i="4"/>
  <c r="H119" i="4"/>
  <c r="M119" i="4"/>
  <c r="H118" i="4"/>
  <c r="L118" i="4"/>
  <c r="H117" i="4"/>
  <c r="M117" i="4"/>
  <c r="H116" i="4"/>
  <c r="N116" i="4"/>
  <c r="H115" i="4"/>
  <c r="M115" i="4"/>
  <c r="H114" i="4"/>
  <c r="L114" i="4"/>
  <c r="H113" i="4"/>
  <c r="M113" i="4"/>
  <c r="H112" i="4"/>
  <c r="M112" i="4"/>
  <c r="H111" i="4"/>
  <c r="N111" i="4"/>
  <c r="H110" i="4"/>
  <c r="N110" i="4"/>
  <c r="H109" i="4"/>
  <c r="N109" i="4"/>
  <c r="H108" i="4"/>
  <c r="L108" i="4"/>
  <c r="H107" i="4"/>
  <c r="N107" i="4"/>
  <c r="H106" i="4"/>
  <c r="N106" i="4"/>
  <c r="H105" i="4"/>
  <c r="N105" i="4"/>
  <c r="H104" i="4"/>
  <c r="N104" i="4"/>
  <c r="H103" i="4"/>
  <c r="N103" i="4"/>
  <c r="H102" i="4"/>
  <c r="N102" i="4"/>
  <c r="H101" i="4"/>
  <c r="N101" i="4"/>
  <c r="H100" i="4"/>
  <c r="N100" i="4"/>
  <c r="H99" i="4"/>
  <c r="N99" i="4"/>
  <c r="H98" i="4"/>
  <c r="N98" i="4"/>
  <c r="H97" i="4"/>
  <c r="N97" i="4"/>
  <c r="H96" i="4"/>
  <c r="N96" i="4"/>
  <c r="H95" i="4"/>
  <c r="N95" i="4"/>
  <c r="H94" i="4"/>
  <c r="N94" i="4"/>
  <c r="H93" i="4"/>
  <c r="N93" i="4"/>
  <c r="H92" i="4"/>
  <c r="L92" i="4"/>
  <c r="H91" i="4"/>
  <c r="N91" i="4"/>
  <c r="H90" i="4"/>
  <c r="N90" i="4"/>
  <c r="H89" i="4"/>
  <c r="N89" i="4"/>
  <c r="H88" i="4"/>
  <c r="M88" i="4"/>
  <c r="H87" i="4"/>
  <c r="N87" i="4"/>
  <c r="H86" i="4"/>
  <c r="N86" i="4"/>
  <c r="H85" i="4"/>
  <c r="N85" i="4"/>
  <c r="H84" i="4"/>
  <c r="N84" i="4"/>
  <c r="H83" i="4"/>
  <c r="N83" i="4"/>
  <c r="H82" i="4"/>
  <c r="N82" i="4"/>
  <c r="H81" i="4"/>
  <c r="N81" i="4"/>
  <c r="H80" i="4"/>
  <c r="N80" i="4"/>
  <c r="M80" i="4"/>
  <c r="H79" i="4"/>
  <c r="N79" i="4"/>
  <c r="H78" i="4"/>
  <c r="N78" i="4"/>
  <c r="H77" i="4"/>
  <c r="N77" i="4"/>
  <c r="H76" i="4"/>
  <c r="N76" i="4"/>
  <c r="H75" i="4"/>
  <c r="N75" i="4"/>
  <c r="H74" i="4"/>
  <c r="L74" i="4"/>
  <c r="H73" i="4"/>
  <c r="N73" i="4"/>
  <c r="H72" i="4"/>
  <c r="N72" i="4"/>
  <c r="H71" i="4"/>
  <c r="N71" i="4"/>
  <c r="H70" i="4"/>
  <c r="N70" i="4"/>
  <c r="H69" i="4"/>
  <c r="N69" i="4"/>
  <c r="H68" i="4"/>
  <c r="L68" i="4"/>
  <c r="H67" i="4"/>
  <c r="N67" i="4"/>
  <c r="H66" i="4"/>
  <c r="L66" i="4"/>
  <c r="H65" i="4"/>
  <c r="N65" i="4"/>
  <c r="H64" i="4"/>
  <c r="N64" i="4"/>
  <c r="H63" i="4"/>
  <c r="N63" i="4"/>
  <c r="H62" i="4"/>
  <c r="M62" i="4"/>
  <c r="H61" i="4"/>
  <c r="N61" i="4"/>
  <c r="M61" i="4"/>
  <c r="H60" i="4"/>
  <c r="N60" i="4"/>
  <c r="L60" i="4"/>
  <c r="H59" i="4"/>
  <c r="N59" i="4"/>
  <c r="H58" i="4"/>
  <c r="L58" i="4"/>
  <c r="H57" i="4"/>
  <c r="N57" i="4"/>
  <c r="H56" i="4"/>
  <c r="N56" i="4"/>
  <c r="H55" i="4"/>
  <c r="N55" i="4"/>
  <c r="H54" i="4"/>
  <c r="N54" i="4"/>
  <c r="H53" i="4"/>
  <c r="N53" i="4"/>
  <c r="H52" i="4"/>
  <c r="L52" i="4"/>
  <c r="H51" i="4"/>
  <c r="N51" i="4"/>
  <c r="H50" i="4"/>
  <c r="L50" i="4"/>
  <c r="H49" i="4"/>
  <c r="N49" i="4"/>
  <c r="H48" i="4"/>
  <c r="N48" i="4"/>
  <c r="H47" i="4"/>
  <c r="N47" i="4"/>
  <c r="H46" i="4"/>
  <c r="N46" i="4"/>
  <c r="H45" i="4"/>
  <c r="N45" i="4"/>
  <c r="H44" i="4"/>
  <c r="N44" i="4"/>
  <c r="H43" i="4"/>
  <c r="N43" i="4"/>
  <c r="H42" i="4"/>
  <c r="L42" i="4"/>
  <c r="H41" i="4"/>
  <c r="N41" i="4"/>
  <c r="H40" i="4"/>
  <c r="N40" i="4"/>
  <c r="H39" i="4"/>
  <c r="N39" i="4"/>
  <c r="H38" i="4"/>
  <c r="N38" i="4"/>
  <c r="H37" i="4"/>
  <c r="N37" i="4"/>
  <c r="H36" i="4"/>
  <c r="L36" i="4"/>
  <c r="H35" i="4"/>
  <c r="N35" i="4"/>
  <c r="H34" i="4"/>
  <c r="L34" i="4"/>
  <c r="H33" i="4"/>
  <c r="N33" i="4"/>
  <c r="H32" i="4"/>
  <c r="N32" i="4"/>
  <c r="H31" i="4"/>
  <c r="N31" i="4"/>
  <c r="H30" i="4"/>
  <c r="N30" i="4"/>
  <c r="H29" i="4"/>
  <c r="N29" i="4"/>
  <c r="H28" i="4"/>
  <c r="N28" i="4"/>
  <c r="H27" i="4"/>
  <c r="N27" i="4"/>
  <c r="H26" i="4"/>
  <c r="L26" i="4"/>
  <c r="N26" i="4"/>
  <c r="H25" i="4"/>
  <c r="N25" i="4"/>
  <c r="H24" i="4"/>
  <c r="N24" i="4"/>
  <c r="H23" i="4"/>
  <c r="N23" i="4"/>
  <c r="H22" i="4"/>
  <c r="L22" i="4"/>
  <c r="H21" i="4"/>
  <c r="N21" i="4"/>
  <c r="H20" i="4"/>
  <c r="L20" i="4"/>
  <c r="H19" i="4"/>
  <c r="N19" i="4"/>
  <c r="H18" i="4"/>
  <c r="L18" i="4"/>
  <c r="N18" i="4"/>
  <c r="H17" i="4"/>
  <c r="N17" i="4"/>
  <c r="H16" i="4"/>
  <c r="N16" i="4"/>
  <c r="H15" i="4"/>
  <c r="N15" i="4"/>
  <c r="H14" i="4"/>
  <c r="M14" i="4"/>
  <c r="L14" i="4"/>
  <c r="H13" i="4"/>
  <c r="N13" i="4"/>
  <c r="H12" i="4"/>
  <c r="N12" i="4"/>
  <c r="H11" i="4"/>
  <c r="N11" i="4"/>
  <c r="H10" i="4"/>
  <c r="L10" i="4"/>
  <c r="H9" i="4"/>
  <c r="N9" i="4"/>
  <c r="H8" i="4"/>
  <c r="L8" i="4"/>
  <c r="M8" i="4"/>
  <c r="H7" i="4"/>
  <c r="N7" i="4"/>
  <c r="H6" i="4"/>
  <c r="N6" i="4"/>
  <c r="M6" i="4"/>
  <c r="H5" i="4"/>
  <c r="N5" i="4"/>
  <c r="H4" i="4"/>
  <c r="L4" i="4"/>
  <c r="H3" i="4"/>
  <c r="N3" i="4"/>
  <c r="H2" i="4"/>
  <c r="L2" i="4"/>
  <c r="Z35" i="3"/>
  <c r="Z33" i="3"/>
  <c r="Z29" i="3"/>
  <c r="Z27" i="3"/>
  <c r="Z23" i="3"/>
  <c r="Z22" i="3"/>
  <c r="Z21" i="3"/>
  <c r="Z20" i="3"/>
  <c r="Z17" i="3"/>
  <c r="Z16" i="3"/>
  <c r="Z15" i="3"/>
  <c r="Z14" i="3"/>
  <c r="Z11" i="3"/>
  <c r="Z10" i="3"/>
  <c r="Z9" i="3"/>
  <c r="Z8" i="3"/>
  <c r="Z5" i="3"/>
  <c r="Z4" i="3"/>
  <c r="Z3" i="3"/>
  <c r="Z2" i="3"/>
  <c r="H495" i="3"/>
  <c r="L495" i="3"/>
  <c r="H494" i="3"/>
  <c r="M494" i="3"/>
  <c r="N494" i="3"/>
  <c r="H493" i="3"/>
  <c r="L493" i="3"/>
  <c r="H492" i="3"/>
  <c r="N492" i="3"/>
  <c r="M492" i="3"/>
  <c r="L492" i="3"/>
  <c r="H491" i="3"/>
  <c r="L491" i="3"/>
  <c r="H490" i="3"/>
  <c r="N490" i="3"/>
  <c r="M490" i="3"/>
  <c r="L490" i="3"/>
  <c r="H489" i="3"/>
  <c r="H488" i="3"/>
  <c r="N488" i="3"/>
  <c r="H487" i="3"/>
  <c r="L487" i="3"/>
  <c r="H486" i="3"/>
  <c r="N486" i="3"/>
  <c r="H485" i="3"/>
  <c r="L485" i="3"/>
  <c r="H484" i="3"/>
  <c r="N484" i="3"/>
  <c r="M484" i="3"/>
  <c r="L484" i="3"/>
  <c r="H483" i="3"/>
  <c r="H482" i="3"/>
  <c r="N482" i="3"/>
  <c r="H481" i="3"/>
  <c r="H480" i="3"/>
  <c r="M480" i="3"/>
  <c r="N480" i="3"/>
  <c r="L480" i="3"/>
  <c r="H479" i="3"/>
  <c r="L479" i="3"/>
  <c r="H478" i="3"/>
  <c r="N478" i="3"/>
  <c r="M478" i="3"/>
  <c r="L478" i="3"/>
  <c r="H477" i="3"/>
  <c r="L477" i="3"/>
  <c r="H476" i="3"/>
  <c r="N476" i="3"/>
  <c r="L476" i="3"/>
  <c r="H475" i="3"/>
  <c r="L475" i="3"/>
  <c r="H474" i="3"/>
  <c r="N474" i="3"/>
  <c r="M474" i="3"/>
  <c r="H473" i="3"/>
  <c r="H472" i="3"/>
  <c r="N472" i="3"/>
  <c r="M472" i="3"/>
  <c r="L472" i="3"/>
  <c r="H471" i="3"/>
  <c r="L471" i="3"/>
  <c r="H470" i="3"/>
  <c r="N470" i="3"/>
  <c r="L470" i="3"/>
  <c r="H469" i="3"/>
  <c r="H468" i="3"/>
  <c r="N468" i="3"/>
  <c r="M468" i="3"/>
  <c r="H467" i="3"/>
  <c r="L467" i="3"/>
  <c r="H466" i="3"/>
  <c r="H465" i="3"/>
  <c r="H464" i="3"/>
  <c r="N464" i="3"/>
  <c r="L464" i="3"/>
  <c r="H463" i="3"/>
  <c r="L463" i="3"/>
  <c r="H462" i="3"/>
  <c r="M462" i="3"/>
  <c r="N462" i="3"/>
  <c r="H461" i="3"/>
  <c r="H460" i="3"/>
  <c r="H459" i="3"/>
  <c r="L459" i="3"/>
  <c r="H458" i="3"/>
  <c r="N458" i="3"/>
  <c r="M458" i="3"/>
  <c r="L458" i="3"/>
  <c r="H457" i="3"/>
  <c r="H456" i="3"/>
  <c r="M456" i="3"/>
  <c r="N456" i="3"/>
  <c r="H455" i="3"/>
  <c r="L455" i="3"/>
  <c r="H454" i="3"/>
  <c r="M454" i="3"/>
  <c r="N454" i="3"/>
  <c r="L454" i="3"/>
  <c r="H453" i="3"/>
  <c r="L453" i="3"/>
  <c r="H452" i="3"/>
  <c r="N452" i="3"/>
  <c r="M452" i="3"/>
  <c r="L452" i="3"/>
  <c r="H451" i="3"/>
  <c r="L451" i="3"/>
  <c r="H450" i="3"/>
  <c r="H449" i="3"/>
  <c r="H448" i="3"/>
  <c r="M448" i="3"/>
  <c r="N448" i="3"/>
  <c r="L448" i="3"/>
  <c r="H447" i="3"/>
  <c r="L447" i="3"/>
  <c r="H446" i="3"/>
  <c r="N446" i="3"/>
  <c r="M446" i="3"/>
  <c r="L446" i="3"/>
  <c r="H445" i="3"/>
  <c r="L445" i="3"/>
  <c r="H444" i="3"/>
  <c r="N444" i="3"/>
  <c r="L444" i="3"/>
  <c r="H443" i="3"/>
  <c r="L443" i="3"/>
  <c r="H442" i="3"/>
  <c r="M442" i="3"/>
  <c r="N442" i="3"/>
  <c r="H441" i="3"/>
  <c r="H440" i="3"/>
  <c r="M440" i="3"/>
  <c r="H439" i="3"/>
  <c r="L439" i="3"/>
  <c r="H438" i="3"/>
  <c r="N438" i="3"/>
  <c r="M438" i="3"/>
  <c r="L438" i="3"/>
  <c r="H437" i="3"/>
  <c r="L437" i="3"/>
  <c r="H436" i="3"/>
  <c r="M436" i="3"/>
  <c r="N436" i="3"/>
  <c r="H435" i="3"/>
  <c r="L435" i="3"/>
  <c r="H434" i="3"/>
  <c r="M434" i="3"/>
  <c r="H433" i="3"/>
  <c r="H432" i="3"/>
  <c r="N432" i="3"/>
  <c r="L432" i="3"/>
  <c r="H431" i="3"/>
  <c r="L431" i="3"/>
  <c r="H430" i="3"/>
  <c r="M430" i="3"/>
  <c r="N430" i="3"/>
  <c r="H429" i="3"/>
  <c r="L429" i="3"/>
  <c r="H428" i="3"/>
  <c r="M428" i="3"/>
  <c r="N428" i="3"/>
  <c r="L428" i="3"/>
  <c r="H427" i="3"/>
  <c r="N427" i="3"/>
  <c r="H426" i="3"/>
  <c r="H425" i="3"/>
  <c r="H424" i="3"/>
  <c r="N424" i="3"/>
  <c r="M424" i="3"/>
  <c r="L424" i="3"/>
  <c r="H423" i="3"/>
  <c r="H422" i="3"/>
  <c r="H421" i="3"/>
  <c r="H420" i="3"/>
  <c r="M420" i="3"/>
  <c r="H419" i="3"/>
  <c r="N419" i="3"/>
  <c r="L419" i="3"/>
  <c r="H418" i="3"/>
  <c r="M418" i="3"/>
  <c r="N418" i="3"/>
  <c r="L418" i="3"/>
  <c r="H417" i="3"/>
  <c r="H416" i="3"/>
  <c r="N416" i="3"/>
  <c r="M416" i="3"/>
  <c r="L416" i="3"/>
  <c r="H415" i="3"/>
  <c r="H414" i="3"/>
  <c r="M414" i="3"/>
  <c r="N414" i="3"/>
  <c r="H413" i="3"/>
  <c r="N413" i="3"/>
  <c r="M413" i="3"/>
  <c r="L413" i="3"/>
  <c r="H412" i="3"/>
  <c r="H411" i="3"/>
  <c r="N411" i="3"/>
  <c r="M411" i="3"/>
  <c r="L411" i="3"/>
  <c r="H410" i="3"/>
  <c r="M410" i="3"/>
  <c r="N410" i="3"/>
  <c r="L410" i="3"/>
  <c r="H409" i="3"/>
  <c r="N409" i="3"/>
  <c r="M409" i="3"/>
  <c r="L409" i="3"/>
  <c r="H408" i="3"/>
  <c r="M408" i="3"/>
  <c r="H407" i="3"/>
  <c r="L407" i="3"/>
  <c r="H406" i="3"/>
  <c r="N406" i="3"/>
  <c r="M406" i="3"/>
  <c r="L406" i="3"/>
  <c r="H405" i="3"/>
  <c r="H404" i="3"/>
  <c r="M404" i="3"/>
  <c r="N404" i="3"/>
  <c r="H403" i="3"/>
  <c r="N403" i="3"/>
  <c r="M403" i="3"/>
  <c r="L403" i="3"/>
  <c r="H402" i="3"/>
  <c r="M402" i="3"/>
  <c r="H401" i="3"/>
  <c r="L401" i="3"/>
  <c r="H400" i="3"/>
  <c r="H399" i="3"/>
  <c r="M399" i="3"/>
  <c r="H398" i="3"/>
  <c r="N398" i="3"/>
  <c r="H397" i="3"/>
  <c r="M397" i="3"/>
  <c r="H396" i="3"/>
  <c r="L396" i="3"/>
  <c r="N396" i="3"/>
  <c r="M396" i="3"/>
  <c r="H395" i="3"/>
  <c r="M395" i="3"/>
  <c r="H394" i="3"/>
  <c r="L394" i="3"/>
  <c r="H393" i="3"/>
  <c r="N393" i="3"/>
  <c r="M393" i="3"/>
  <c r="L393" i="3"/>
  <c r="H392" i="3"/>
  <c r="H391" i="3"/>
  <c r="L391" i="3"/>
  <c r="H390" i="3"/>
  <c r="L390" i="3"/>
  <c r="H389" i="3"/>
  <c r="M389" i="3"/>
  <c r="H388" i="3"/>
  <c r="N388" i="3"/>
  <c r="L388" i="3"/>
  <c r="H387" i="3"/>
  <c r="L387" i="3"/>
  <c r="N387" i="3"/>
  <c r="H386" i="3"/>
  <c r="M386" i="3"/>
  <c r="L386" i="3"/>
  <c r="H385" i="3"/>
  <c r="N385" i="3"/>
  <c r="H384" i="3"/>
  <c r="L384" i="3"/>
  <c r="H383" i="3"/>
  <c r="L383" i="3"/>
  <c r="N383" i="3"/>
  <c r="M383" i="3"/>
  <c r="H382" i="3"/>
  <c r="N382" i="3"/>
  <c r="H381" i="3"/>
  <c r="N381" i="3"/>
  <c r="H380" i="3"/>
  <c r="H379" i="3"/>
  <c r="H378" i="3"/>
  <c r="M378" i="3"/>
  <c r="H377" i="3"/>
  <c r="L377" i="3"/>
  <c r="M377" i="3"/>
  <c r="H376" i="3"/>
  <c r="N376" i="3"/>
  <c r="L376" i="3"/>
  <c r="H375" i="3"/>
  <c r="N375" i="3"/>
  <c r="H374" i="3"/>
  <c r="N374" i="3"/>
  <c r="M374" i="3"/>
  <c r="L374" i="3"/>
  <c r="H373" i="3"/>
  <c r="L373" i="3"/>
  <c r="N373" i="3"/>
  <c r="M373" i="3"/>
  <c r="H372" i="3"/>
  <c r="N372" i="3"/>
  <c r="H371" i="3"/>
  <c r="L371" i="3"/>
  <c r="M371" i="3"/>
  <c r="H370" i="3"/>
  <c r="M370" i="3"/>
  <c r="H369" i="3"/>
  <c r="H368" i="3"/>
  <c r="L368" i="3"/>
  <c r="N368" i="3"/>
  <c r="M368" i="3"/>
  <c r="H367" i="3"/>
  <c r="L367" i="3"/>
  <c r="H366" i="3"/>
  <c r="N366" i="3"/>
  <c r="H365" i="3"/>
  <c r="L365" i="3"/>
  <c r="M365" i="3"/>
  <c r="H364" i="3"/>
  <c r="L364" i="3"/>
  <c r="N364" i="3"/>
  <c r="M364" i="3"/>
  <c r="H363" i="3"/>
  <c r="L363" i="3"/>
  <c r="N363" i="3"/>
  <c r="M363" i="3"/>
  <c r="H362" i="3"/>
  <c r="N362" i="3"/>
  <c r="H361" i="3"/>
  <c r="L361" i="3"/>
  <c r="N361" i="3"/>
  <c r="M361" i="3"/>
  <c r="H360" i="3"/>
  <c r="N360" i="3"/>
  <c r="H359" i="3"/>
  <c r="L359" i="3"/>
  <c r="N359" i="3"/>
  <c r="M359" i="3"/>
  <c r="H358" i="3"/>
  <c r="N358" i="3"/>
  <c r="M358" i="3"/>
  <c r="L358" i="3"/>
  <c r="H357" i="3"/>
  <c r="H356" i="3"/>
  <c r="N356" i="3"/>
  <c r="H355" i="3"/>
  <c r="L355" i="3"/>
  <c r="N355" i="3"/>
  <c r="H354" i="3"/>
  <c r="M354" i="3"/>
  <c r="H353" i="3"/>
  <c r="L353" i="3"/>
  <c r="N353" i="3"/>
  <c r="M353" i="3"/>
  <c r="H352" i="3"/>
  <c r="L352" i="3"/>
  <c r="N352" i="3"/>
  <c r="H351" i="3"/>
  <c r="N351" i="3"/>
  <c r="H350" i="3"/>
  <c r="N350" i="3"/>
  <c r="H349" i="3"/>
  <c r="L349" i="3"/>
  <c r="N349" i="3"/>
  <c r="M349" i="3"/>
  <c r="H348" i="3"/>
  <c r="N348" i="3"/>
  <c r="H347" i="3"/>
  <c r="N347" i="3"/>
  <c r="H346" i="3"/>
  <c r="H345" i="3"/>
  <c r="N345" i="3"/>
  <c r="H344" i="3"/>
  <c r="N344" i="3"/>
  <c r="M344" i="3"/>
  <c r="L344" i="3"/>
  <c r="H343" i="3"/>
  <c r="L343" i="3"/>
  <c r="H342" i="3"/>
  <c r="N342" i="3"/>
  <c r="M342" i="3"/>
  <c r="L342" i="3"/>
  <c r="H341" i="3"/>
  <c r="L341" i="3"/>
  <c r="H340" i="3"/>
  <c r="N340" i="3"/>
  <c r="M340" i="3"/>
  <c r="H339" i="3"/>
  <c r="L339" i="3"/>
  <c r="N339" i="3"/>
  <c r="M339" i="3"/>
  <c r="H338" i="3"/>
  <c r="M338" i="3"/>
  <c r="H337" i="3"/>
  <c r="L337" i="3"/>
  <c r="N337" i="3"/>
  <c r="H336" i="3"/>
  <c r="H335" i="3"/>
  <c r="L335" i="3"/>
  <c r="H334" i="3"/>
  <c r="N334" i="3"/>
  <c r="M334" i="3"/>
  <c r="L334" i="3"/>
  <c r="H333" i="3"/>
  <c r="H332" i="3"/>
  <c r="H331" i="3"/>
  <c r="M331" i="3"/>
  <c r="H330" i="3"/>
  <c r="N330" i="3"/>
  <c r="H329" i="3"/>
  <c r="N329" i="3"/>
  <c r="H328" i="3"/>
  <c r="N328" i="3"/>
  <c r="H327" i="3"/>
  <c r="L327" i="3"/>
  <c r="N327" i="3"/>
  <c r="H326" i="3"/>
  <c r="N326" i="3"/>
  <c r="M326" i="3"/>
  <c r="L326" i="3"/>
  <c r="H325" i="3"/>
  <c r="H324" i="3"/>
  <c r="H323" i="3"/>
  <c r="L323" i="3"/>
  <c r="H322" i="3"/>
  <c r="M322" i="3"/>
  <c r="N322" i="3"/>
  <c r="H321" i="3"/>
  <c r="H320" i="3"/>
  <c r="L320" i="3"/>
  <c r="H319" i="3"/>
  <c r="H318" i="3"/>
  <c r="N318" i="3"/>
  <c r="H317" i="3"/>
  <c r="L317" i="3"/>
  <c r="N317" i="3"/>
  <c r="M317" i="3"/>
  <c r="H316" i="3"/>
  <c r="H315" i="3"/>
  <c r="M315" i="3"/>
  <c r="H314" i="3"/>
  <c r="N314" i="3"/>
  <c r="M314" i="3"/>
  <c r="L314" i="3"/>
  <c r="H313" i="3"/>
  <c r="N313" i="3"/>
  <c r="H312" i="3"/>
  <c r="M312" i="3"/>
  <c r="N312" i="3"/>
  <c r="H311" i="3"/>
  <c r="N311" i="3"/>
  <c r="H310" i="3"/>
  <c r="N310" i="3"/>
  <c r="M310" i="3"/>
  <c r="L310" i="3"/>
  <c r="H309" i="3"/>
  <c r="N309" i="3"/>
  <c r="H308" i="3"/>
  <c r="N308" i="3"/>
  <c r="H307" i="3"/>
  <c r="L307" i="3"/>
  <c r="N307" i="3"/>
  <c r="H306" i="3"/>
  <c r="N306" i="3"/>
  <c r="H305" i="3"/>
  <c r="L305" i="3"/>
  <c r="H304" i="3"/>
  <c r="H303" i="3"/>
  <c r="H302" i="3"/>
  <c r="N302" i="3"/>
  <c r="M302" i="3"/>
  <c r="L302" i="3"/>
  <c r="H301" i="3"/>
  <c r="N301" i="3"/>
  <c r="H300" i="3"/>
  <c r="N300" i="3"/>
  <c r="H299" i="3"/>
  <c r="M299" i="3"/>
  <c r="H298" i="3"/>
  <c r="H297" i="3"/>
  <c r="N297" i="3"/>
  <c r="H296" i="3"/>
  <c r="H295" i="3"/>
  <c r="L295" i="3"/>
  <c r="H294" i="3"/>
  <c r="H293" i="3"/>
  <c r="H292" i="3"/>
  <c r="N292" i="3"/>
  <c r="H291" i="3"/>
  <c r="N291" i="3"/>
  <c r="M291" i="3"/>
  <c r="H290" i="3"/>
  <c r="M290" i="3"/>
  <c r="H289" i="3"/>
  <c r="H288" i="3"/>
  <c r="H287" i="3"/>
  <c r="L287" i="3"/>
  <c r="H286" i="3"/>
  <c r="N286" i="3"/>
  <c r="H285" i="3"/>
  <c r="H284" i="3"/>
  <c r="H283" i="3"/>
  <c r="N283" i="3"/>
  <c r="H282" i="3"/>
  <c r="H281" i="3"/>
  <c r="H280" i="3"/>
  <c r="M280" i="3"/>
  <c r="L280" i="3"/>
  <c r="H279" i="3"/>
  <c r="N279" i="3"/>
  <c r="H278" i="3"/>
  <c r="M278" i="3"/>
  <c r="N278" i="3"/>
  <c r="H277" i="3"/>
  <c r="L277" i="3"/>
  <c r="M277" i="3"/>
  <c r="H276" i="3"/>
  <c r="M276" i="3"/>
  <c r="N276" i="3"/>
  <c r="L276" i="3"/>
  <c r="H275" i="3"/>
  <c r="H274" i="3"/>
  <c r="M274" i="3"/>
  <c r="H273" i="3"/>
  <c r="N273" i="3"/>
  <c r="M273" i="3"/>
  <c r="L273" i="3"/>
  <c r="H272" i="3"/>
  <c r="H271" i="3"/>
  <c r="H270" i="3"/>
  <c r="N270" i="3"/>
  <c r="H269" i="3"/>
  <c r="N269" i="3"/>
  <c r="M269" i="3"/>
  <c r="L269" i="3"/>
  <c r="H268" i="3"/>
  <c r="H267" i="3"/>
  <c r="N267" i="3"/>
  <c r="H266" i="3"/>
  <c r="M266" i="3"/>
  <c r="N266" i="3"/>
  <c r="L266" i="3"/>
  <c r="H265" i="3"/>
  <c r="H264" i="3"/>
  <c r="M264" i="3"/>
  <c r="L264" i="3"/>
  <c r="H263" i="3"/>
  <c r="N263" i="3"/>
  <c r="H262" i="3"/>
  <c r="M262" i="3"/>
  <c r="N262" i="3"/>
  <c r="H261" i="3"/>
  <c r="M261" i="3"/>
  <c r="H260" i="3"/>
  <c r="H259" i="3"/>
  <c r="N259" i="3"/>
  <c r="M259" i="3"/>
  <c r="L259" i="3"/>
  <c r="H258" i="3"/>
  <c r="M258" i="3"/>
  <c r="H257" i="3"/>
  <c r="H256" i="3"/>
  <c r="H255" i="3"/>
  <c r="M255" i="3"/>
  <c r="N255" i="3"/>
  <c r="L255" i="3"/>
  <c r="H254" i="3"/>
  <c r="N254" i="3"/>
  <c r="H253" i="3"/>
  <c r="H252" i="3"/>
  <c r="L252" i="3"/>
  <c r="H251" i="3"/>
  <c r="N251" i="3"/>
  <c r="H250" i="3"/>
  <c r="H249" i="3"/>
  <c r="H248" i="3"/>
  <c r="M248" i="3"/>
  <c r="L248" i="3"/>
  <c r="H247" i="3"/>
  <c r="N247" i="3"/>
  <c r="H246" i="3"/>
  <c r="M246" i="3"/>
  <c r="N246" i="3"/>
  <c r="H245" i="3"/>
  <c r="L245" i="3"/>
  <c r="H244" i="3"/>
  <c r="M244" i="3"/>
  <c r="N244" i="3"/>
  <c r="L244" i="3"/>
  <c r="H243" i="3"/>
  <c r="M243" i="3"/>
  <c r="N243" i="3"/>
  <c r="L243" i="3"/>
  <c r="H242" i="3"/>
  <c r="M242" i="3"/>
  <c r="H241" i="3"/>
  <c r="N241" i="3"/>
  <c r="L241" i="3"/>
  <c r="H240" i="3"/>
  <c r="H239" i="3"/>
  <c r="M239" i="3"/>
  <c r="N239" i="3"/>
  <c r="H238" i="3"/>
  <c r="N238" i="3"/>
  <c r="H237" i="3"/>
  <c r="N237" i="3"/>
  <c r="M237" i="3"/>
  <c r="L237" i="3"/>
  <c r="H236" i="3"/>
  <c r="M236" i="3"/>
  <c r="H235" i="3"/>
  <c r="N235" i="3"/>
  <c r="H234" i="3"/>
  <c r="M234" i="3"/>
  <c r="N234" i="3"/>
  <c r="L234" i="3"/>
  <c r="H233" i="3"/>
  <c r="H232" i="3"/>
  <c r="M232" i="3"/>
  <c r="L232" i="3"/>
  <c r="H231" i="3"/>
  <c r="N231" i="3"/>
  <c r="H230" i="3"/>
  <c r="M230" i="3"/>
  <c r="N230" i="3"/>
  <c r="H229" i="3"/>
  <c r="N229" i="3"/>
  <c r="M229" i="3"/>
  <c r="H228" i="3"/>
  <c r="M228" i="3"/>
  <c r="N228" i="3"/>
  <c r="H227" i="3"/>
  <c r="N227" i="3"/>
  <c r="M227" i="3"/>
  <c r="L227" i="3"/>
  <c r="H226" i="3"/>
  <c r="M226" i="3"/>
  <c r="H225" i="3"/>
  <c r="N225" i="3"/>
  <c r="M225" i="3"/>
  <c r="H224" i="3"/>
  <c r="H223" i="3"/>
  <c r="M223" i="3"/>
  <c r="L223" i="3"/>
  <c r="H222" i="3"/>
  <c r="N222" i="3"/>
  <c r="H221" i="3"/>
  <c r="L221" i="3"/>
  <c r="N221" i="3"/>
  <c r="M221" i="3"/>
  <c r="H220" i="3"/>
  <c r="M220" i="3"/>
  <c r="L220" i="3"/>
  <c r="H219" i="3"/>
  <c r="N219" i="3"/>
  <c r="H218" i="3"/>
  <c r="H217" i="3"/>
  <c r="H216" i="3"/>
  <c r="M216" i="3"/>
  <c r="H215" i="3"/>
  <c r="N215" i="3"/>
  <c r="H214" i="3"/>
  <c r="N214" i="3"/>
  <c r="L214" i="3"/>
  <c r="H213" i="3"/>
  <c r="N213" i="3"/>
  <c r="H212" i="3"/>
  <c r="H211" i="3"/>
  <c r="L211" i="3"/>
  <c r="H210" i="3"/>
  <c r="N210" i="3"/>
  <c r="M210" i="3"/>
  <c r="L210" i="3"/>
  <c r="H209" i="3"/>
  <c r="L209" i="3"/>
  <c r="H208" i="3"/>
  <c r="H207" i="3"/>
  <c r="H206" i="3"/>
  <c r="H205" i="3"/>
  <c r="L205" i="3"/>
  <c r="N205" i="3"/>
  <c r="M205" i="3"/>
  <c r="H204" i="3"/>
  <c r="H203" i="3"/>
  <c r="L203" i="3"/>
  <c r="H202" i="3"/>
  <c r="N202" i="3"/>
  <c r="M202" i="3"/>
  <c r="L202" i="3"/>
  <c r="H201" i="3"/>
  <c r="H200" i="3"/>
  <c r="N200" i="3"/>
  <c r="M200" i="3"/>
  <c r="L200" i="3"/>
  <c r="H199" i="3"/>
  <c r="H198" i="3"/>
  <c r="N198" i="3"/>
  <c r="M198" i="3"/>
  <c r="L198" i="3"/>
  <c r="H197" i="3"/>
  <c r="L197" i="3"/>
  <c r="H196" i="3"/>
  <c r="H195" i="3"/>
  <c r="L195" i="3"/>
  <c r="H194" i="3"/>
  <c r="L194" i="3"/>
  <c r="H193" i="3"/>
  <c r="L193" i="3"/>
  <c r="H192" i="3"/>
  <c r="N192" i="3"/>
  <c r="M192" i="3"/>
  <c r="L192" i="3"/>
  <c r="H191" i="3"/>
  <c r="H190" i="3"/>
  <c r="H189" i="3"/>
  <c r="M189" i="3"/>
  <c r="H188" i="3"/>
  <c r="N188" i="3"/>
  <c r="H187" i="3"/>
  <c r="L187" i="3"/>
  <c r="M187" i="3"/>
  <c r="H186" i="3"/>
  <c r="M186" i="3"/>
  <c r="N186" i="3"/>
  <c r="L186" i="3"/>
  <c r="H185" i="3"/>
  <c r="L185" i="3"/>
  <c r="N185" i="3"/>
  <c r="M185" i="3"/>
  <c r="H184" i="3"/>
  <c r="L184" i="3"/>
  <c r="N184" i="3"/>
  <c r="M184" i="3"/>
  <c r="H183" i="3"/>
  <c r="H182" i="3"/>
  <c r="N182" i="3"/>
  <c r="M182" i="3"/>
  <c r="L182" i="3"/>
  <c r="H181" i="3"/>
  <c r="L181" i="3"/>
  <c r="H180" i="3"/>
  <c r="H179" i="3"/>
  <c r="L179" i="3"/>
  <c r="H178" i="3"/>
  <c r="M178" i="3"/>
  <c r="N178" i="3"/>
  <c r="L178" i="3"/>
  <c r="H177" i="3"/>
  <c r="L177" i="3"/>
  <c r="H176" i="3"/>
  <c r="N176" i="3"/>
  <c r="M176" i="3"/>
  <c r="L176" i="3"/>
  <c r="H175" i="3"/>
  <c r="L175" i="3"/>
  <c r="M175" i="3"/>
  <c r="H174" i="3"/>
  <c r="N174" i="3"/>
  <c r="M174" i="3"/>
  <c r="L174" i="3"/>
  <c r="H173" i="3"/>
  <c r="L173" i="3"/>
  <c r="N173" i="3"/>
  <c r="H172" i="3"/>
  <c r="H171" i="3"/>
  <c r="L171" i="3"/>
  <c r="M171" i="3"/>
  <c r="H170" i="3"/>
  <c r="H169" i="3"/>
  <c r="L169" i="3"/>
  <c r="N169" i="3"/>
  <c r="M169" i="3"/>
  <c r="H168" i="3"/>
  <c r="L168" i="3"/>
  <c r="N168" i="3"/>
  <c r="M168" i="3"/>
  <c r="H167" i="3"/>
  <c r="L167" i="3"/>
  <c r="N167" i="3"/>
  <c r="M167" i="3"/>
  <c r="H166" i="3"/>
  <c r="L166" i="3"/>
  <c r="H165" i="3"/>
  <c r="L165" i="3"/>
  <c r="H164" i="3"/>
  <c r="N164" i="3"/>
  <c r="M164" i="3"/>
  <c r="L164" i="3"/>
  <c r="H163" i="3"/>
  <c r="L163" i="3"/>
  <c r="H162" i="3"/>
  <c r="L162" i="3"/>
  <c r="N162" i="3"/>
  <c r="H161" i="3"/>
  <c r="L161" i="3"/>
  <c r="H160" i="3"/>
  <c r="N160" i="3"/>
  <c r="M160" i="3"/>
  <c r="L160" i="3"/>
  <c r="H159" i="3"/>
  <c r="N159" i="3"/>
  <c r="H158" i="3"/>
  <c r="N158" i="3"/>
  <c r="M158" i="3"/>
  <c r="L158" i="3"/>
  <c r="H157" i="3"/>
  <c r="H156" i="3"/>
  <c r="N156" i="3"/>
  <c r="M156" i="3"/>
  <c r="L156" i="3"/>
  <c r="H155" i="3"/>
  <c r="L155" i="3"/>
  <c r="M155" i="3"/>
  <c r="H154" i="3"/>
  <c r="N154" i="3"/>
  <c r="H153" i="3"/>
  <c r="M153" i="3"/>
  <c r="H152" i="3"/>
  <c r="L152" i="3"/>
  <c r="M152" i="3"/>
  <c r="H151" i="3"/>
  <c r="N151" i="3"/>
  <c r="M151" i="3"/>
  <c r="L151" i="3"/>
  <c r="H150" i="3"/>
  <c r="L150" i="3"/>
  <c r="N150" i="3"/>
  <c r="H149" i="3"/>
  <c r="L149" i="3"/>
  <c r="H148" i="3"/>
  <c r="L148" i="3"/>
  <c r="N148" i="3"/>
  <c r="M148" i="3"/>
  <c r="H147" i="3"/>
  <c r="N147" i="3"/>
  <c r="H146" i="3"/>
  <c r="M146" i="3"/>
  <c r="H145" i="3"/>
  <c r="L145" i="3"/>
  <c r="H144" i="3"/>
  <c r="L144" i="3"/>
  <c r="N144" i="3"/>
  <c r="H143" i="3"/>
  <c r="N143" i="3"/>
  <c r="M143" i="3"/>
  <c r="L143" i="3"/>
  <c r="H142" i="3"/>
  <c r="L142" i="3"/>
  <c r="N142" i="3"/>
  <c r="M142" i="3"/>
  <c r="H141" i="3"/>
  <c r="N141" i="3"/>
  <c r="M141" i="3"/>
  <c r="L141" i="3"/>
  <c r="H140" i="3"/>
  <c r="H139" i="3"/>
  <c r="N139" i="3"/>
  <c r="M139" i="3"/>
  <c r="H138" i="3"/>
  <c r="N138" i="3"/>
  <c r="H137" i="3"/>
  <c r="M137" i="3"/>
  <c r="N137" i="3"/>
  <c r="L137" i="3"/>
  <c r="H136" i="3"/>
  <c r="L136" i="3"/>
  <c r="N136" i="3"/>
  <c r="H135" i="3"/>
  <c r="L135" i="3"/>
  <c r="N135" i="3"/>
  <c r="M135" i="3"/>
  <c r="H134" i="3"/>
  <c r="L134" i="3"/>
  <c r="N134" i="3"/>
  <c r="H133" i="3"/>
  <c r="H132" i="3"/>
  <c r="L132" i="3"/>
  <c r="N132" i="3"/>
  <c r="M132" i="3"/>
  <c r="H131" i="3"/>
  <c r="N131" i="3"/>
  <c r="H130" i="3"/>
  <c r="M130" i="3"/>
  <c r="H129" i="3"/>
  <c r="L129" i="3"/>
  <c r="M129" i="3"/>
  <c r="H128" i="3"/>
  <c r="L128" i="3"/>
  <c r="N128" i="3"/>
  <c r="H127" i="3"/>
  <c r="L127" i="3"/>
  <c r="H126" i="3"/>
  <c r="L126" i="3"/>
  <c r="N126" i="3"/>
  <c r="M126" i="3"/>
  <c r="H125" i="3"/>
  <c r="N125" i="3"/>
  <c r="M125" i="3"/>
  <c r="L125" i="3"/>
  <c r="H124" i="3"/>
  <c r="H123" i="3"/>
  <c r="N123" i="3"/>
  <c r="M123" i="3"/>
  <c r="H122" i="3"/>
  <c r="N122" i="3"/>
  <c r="H121" i="3"/>
  <c r="M121" i="3"/>
  <c r="N121" i="3"/>
  <c r="L121" i="3"/>
  <c r="H120" i="3"/>
  <c r="L120" i="3"/>
  <c r="N120" i="3"/>
  <c r="H119" i="3"/>
  <c r="L119" i="3"/>
  <c r="N119" i="3"/>
  <c r="M119" i="3"/>
  <c r="H118" i="3"/>
  <c r="L118" i="3"/>
  <c r="H117" i="3"/>
  <c r="L117" i="3"/>
  <c r="H116" i="3"/>
  <c r="L116" i="3"/>
  <c r="N116" i="3"/>
  <c r="M116" i="3"/>
  <c r="H115" i="3"/>
  <c r="H114" i="3"/>
  <c r="N114" i="3"/>
  <c r="M114" i="3"/>
  <c r="H113" i="3"/>
  <c r="N113" i="3"/>
  <c r="H112" i="3"/>
  <c r="N112" i="3"/>
  <c r="M112" i="3"/>
  <c r="H111" i="3"/>
  <c r="N111" i="3"/>
  <c r="H110" i="3"/>
  <c r="N110" i="3"/>
  <c r="M110" i="3"/>
  <c r="L110" i="3"/>
  <c r="H109" i="3"/>
  <c r="N109" i="3"/>
  <c r="H108" i="3"/>
  <c r="N108" i="3"/>
  <c r="L108" i="3"/>
  <c r="H107" i="3"/>
  <c r="N107" i="3"/>
  <c r="H106" i="3"/>
  <c r="N106" i="3"/>
  <c r="H105" i="3"/>
  <c r="N105" i="3"/>
  <c r="H104" i="3"/>
  <c r="N104" i="3"/>
  <c r="L104" i="3"/>
  <c r="H103" i="3"/>
  <c r="N103" i="3"/>
  <c r="H102" i="3"/>
  <c r="N102" i="3"/>
  <c r="H101" i="3"/>
  <c r="N101" i="3"/>
  <c r="H100" i="3"/>
  <c r="N100" i="3"/>
  <c r="M100" i="3"/>
  <c r="L100" i="3"/>
  <c r="H99" i="3"/>
  <c r="H98" i="3"/>
  <c r="N98" i="3"/>
  <c r="M98" i="3"/>
  <c r="H97" i="3"/>
  <c r="N97" i="3"/>
  <c r="H96" i="3"/>
  <c r="N96" i="3"/>
  <c r="M96" i="3"/>
  <c r="H95" i="3"/>
  <c r="N95" i="3"/>
  <c r="H94" i="3"/>
  <c r="N94" i="3"/>
  <c r="M94" i="3"/>
  <c r="L94" i="3"/>
  <c r="H93" i="3"/>
  <c r="N93" i="3"/>
  <c r="H92" i="3"/>
  <c r="N92" i="3"/>
  <c r="L92" i="3"/>
  <c r="H91" i="3"/>
  <c r="N91" i="3"/>
  <c r="H90" i="3"/>
  <c r="N90" i="3"/>
  <c r="H89" i="3"/>
  <c r="N89" i="3"/>
  <c r="H88" i="3"/>
  <c r="N88" i="3"/>
  <c r="L88" i="3"/>
  <c r="H87" i="3"/>
  <c r="N87" i="3"/>
  <c r="H86" i="3"/>
  <c r="N86" i="3"/>
  <c r="H85" i="3"/>
  <c r="N85" i="3"/>
  <c r="H84" i="3"/>
  <c r="N84" i="3"/>
  <c r="M84" i="3"/>
  <c r="H83" i="3"/>
  <c r="H82" i="3"/>
  <c r="N82" i="3"/>
  <c r="M82" i="3"/>
  <c r="H81" i="3"/>
  <c r="N81" i="3"/>
  <c r="H80" i="3"/>
  <c r="N80" i="3"/>
  <c r="M80" i="3"/>
  <c r="H79" i="3"/>
  <c r="N79" i="3"/>
  <c r="H78" i="3"/>
  <c r="N78" i="3"/>
  <c r="M78" i="3"/>
  <c r="L78" i="3"/>
  <c r="H77" i="3"/>
  <c r="N77" i="3"/>
  <c r="H76" i="3"/>
  <c r="N76" i="3"/>
  <c r="L76" i="3"/>
  <c r="H75" i="3"/>
  <c r="N75" i="3"/>
  <c r="H74" i="3"/>
  <c r="N74" i="3"/>
  <c r="H73" i="3"/>
  <c r="N73" i="3"/>
  <c r="H72" i="3"/>
  <c r="N72" i="3"/>
  <c r="L72" i="3"/>
  <c r="H71" i="3"/>
  <c r="N71" i="3"/>
  <c r="H70" i="3"/>
  <c r="N70" i="3"/>
  <c r="H69" i="3"/>
  <c r="N69" i="3"/>
  <c r="H68" i="3"/>
  <c r="N68" i="3"/>
  <c r="M68" i="3"/>
  <c r="H67" i="3"/>
  <c r="H66" i="3"/>
  <c r="N66" i="3"/>
  <c r="M66" i="3"/>
  <c r="H65" i="3"/>
  <c r="N65" i="3"/>
  <c r="H64" i="3"/>
  <c r="N64" i="3"/>
  <c r="M64" i="3"/>
  <c r="H63" i="3"/>
  <c r="N63" i="3"/>
  <c r="H62" i="3"/>
  <c r="N62" i="3"/>
  <c r="M62" i="3"/>
  <c r="L62" i="3"/>
  <c r="H61" i="3"/>
  <c r="N61" i="3"/>
  <c r="H60" i="3"/>
  <c r="N60" i="3"/>
  <c r="L60" i="3"/>
  <c r="H59" i="3"/>
  <c r="N59" i="3"/>
  <c r="H58" i="3"/>
  <c r="N58" i="3"/>
  <c r="H57" i="3"/>
  <c r="N57" i="3"/>
  <c r="H56" i="3"/>
  <c r="N56" i="3"/>
  <c r="L56" i="3"/>
  <c r="H55" i="3"/>
  <c r="N55" i="3"/>
  <c r="H54" i="3"/>
  <c r="N54" i="3"/>
  <c r="H53" i="3"/>
  <c r="N53" i="3"/>
  <c r="H52" i="3"/>
  <c r="N52" i="3"/>
  <c r="M52" i="3"/>
  <c r="H51" i="3"/>
  <c r="H50" i="3"/>
  <c r="N50" i="3"/>
  <c r="M50" i="3"/>
  <c r="H49" i="3"/>
  <c r="N49" i="3"/>
  <c r="H48" i="3"/>
  <c r="N48" i="3"/>
  <c r="M48" i="3"/>
  <c r="H47" i="3"/>
  <c r="N47" i="3"/>
  <c r="H46" i="3"/>
  <c r="N46" i="3"/>
  <c r="M46" i="3"/>
  <c r="L46" i="3"/>
  <c r="H45" i="3"/>
  <c r="M45" i="3"/>
  <c r="H44" i="3"/>
  <c r="M44" i="3"/>
  <c r="N44" i="3"/>
  <c r="L44" i="3"/>
  <c r="H43" i="3"/>
  <c r="N43" i="3"/>
  <c r="M43" i="3"/>
  <c r="L43" i="3"/>
  <c r="H42" i="3"/>
  <c r="L42" i="3"/>
  <c r="N42" i="3"/>
  <c r="M42" i="3"/>
  <c r="H41" i="3"/>
  <c r="N41" i="3"/>
  <c r="M41" i="3"/>
  <c r="H40" i="3"/>
  <c r="N40" i="3"/>
  <c r="M40" i="3"/>
  <c r="H39" i="3"/>
  <c r="N39" i="3"/>
  <c r="M39" i="3"/>
  <c r="L39" i="3"/>
  <c r="H38" i="3"/>
  <c r="M38" i="3"/>
  <c r="L38" i="3"/>
  <c r="H37" i="3"/>
  <c r="H36" i="3"/>
  <c r="L36" i="3"/>
  <c r="H35" i="3"/>
  <c r="M35" i="3"/>
  <c r="H34" i="3"/>
  <c r="M34" i="3"/>
  <c r="N34" i="3"/>
  <c r="L34" i="3"/>
  <c r="H33" i="3"/>
  <c r="N33" i="3"/>
  <c r="M33" i="3"/>
  <c r="L33" i="3"/>
  <c r="H32" i="3"/>
  <c r="N32" i="3"/>
  <c r="M32" i="3"/>
  <c r="L32" i="3"/>
  <c r="H31" i="3"/>
  <c r="H30" i="3"/>
  <c r="N30" i="3"/>
  <c r="M30" i="3"/>
  <c r="H29" i="3"/>
  <c r="M29" i="3"/>
  <c r="H28" i="3"/>
  <c r="M28" i="3"/>
  <c r="N28" i="3"/>
  <c r="H27" i="3"/>
  <c r="N27" i="3"/>
  <c r="M27" i="3"/>
  <c r="H26" i="3"/>
  <c r="L26" i="3"/>
  <c r="N26" i="3"/>
  <c r="M26" i="3"/>
  <c r="H25" i="3"/>
  <c r="N25" i="3"/>
  <c r="H24" i="3"/>
  <c r="N24" i="3"/>
  <c r="L24" i="3"/>
  <c r="H23" i="3"/>
  <c r="N23" i="3"/>
  <c r="M23" i="3"/>
  <c r="L23" i="3"/>
  <c r="H22" i="3"/>
  <c r="M22" i="3"/>
  <c r="L22" i="3"/>
  <c r="H21" i="3"/>
  <c r="L21" i="3"/>
  <c r="H20" i="3"/>
  <c r="L20" i="3"/>
  <c r="H19" i="3"/>
  <c r="M19" i="3"/>
  <c r="H18" i="3"/>
  <c r="N18" i="3"/>
  <c r="M18" i="3"/>
  <c r="L18" i="3"/>
  <c r="H17" i="3"/>
  <c r="N17" i="3"/>
  <c r="M17" i="3"/>
  <c r="L17" i="3"/>
  <c r="H16" i="3"/>
  <c r="N16" i="3"/>
  <c r="M16" i="3"/>
  <c r="L16" i="3"/>
  <c r="H15" i="3"/>
  <c r="L15" i="3"/>
  <c r="H14" i="3"/>
  <c r="N14" i="3"/>
  <c r="H13" i="3"/>
  <c r="M13" i="3"/>
  <c r="H12" i="3"/>
  <c r="M12" i="3"/>
  <c r="N12" i="3"/>
  <c r="H11" i="3"/>
  <c r="N11" i="3"/>
  <c r="H10" i="3"/>
  <c r="N10" i="3"/>
  <c r="M10" i="3"/>
  <c r="L10" i="3"/>
  <c r="H9" i="3"/>
  <c r="N9" i="3"/>
  <c r="M9" i="3"/>
  <c r="H8" i="3"/>
  <c r="M8" i="3"/>
  <c r="N8" i="3"/>
  <c r="L8" i="3"/>
  <c r="H7" i="3"/>
  <c r="N7" i="3"/>
  <c r="H6" i="3"/>
  <c r="N6" i="3"/>
  <c r="M6" i="3"/>
  <c r="H5" i="3"/>
  <c r="N5" i="3"/>
  <c r="M5" i="3"/>
  <c r="H4" i="3"/>
  <c r="N4" i="3"/>
  <c r="H3" i="3"/>
  <c r="M3" i="3"/>
  <c r="L3" i="3"/>
  <c r="H2" i="3"/>
  <c r="M2" i="3"/>
  <c r="BV6" i="2"/>
  <c r="BU6" i="2"/>
  <c r="BS6" i="2"/>
  <c r="BR6" i="2"/>
  <c r="BS4" i="2"/>
  <c r="BR4" i="2"/>
  <c r="BS2" i="2"/>
  <c r="BR2" i="2"/>
  <c r="AY3" i="2"/>
  <c r="BC3" i="2"/>
  <c r="BE3" i="2"/>
  <c r="AY4" i="2"/>
  <c r="BC4" i="2"/>
  <c r="AY5" i="2"/>
  <c r="BD5" i="2"/>
  <c r="BC5" i="2"/>
  <c r="BE5" i="2"/>
  <c r="AY6" i="2"/>
  <c r="BD6" i="2"/>
  <c r="BC6" i="2"/>
  <c r="BE6" i="2"/>
  <c r="AY7" i="2"/>
  <c r="BE7" i="2"/>
  <c r="AY8" i="2"/>
  <c r="BC8" i="2"/>
  <c r="AY9" i="2"/>
  <c r="BC9" i="2"/>
  <c r="AY10" i="2"/>
  <c r="BD10" i="2"/>
  <c r="BC10" i="2"/>
  <c r="BE10" i="2"/>
  <c r="AY11" i="2"/>
  <c r="BE11" i="2"/>
  <c r="AY12" i="2"/>
  <c r="BC12" i="2"/>
  <c r="AY13" i="2"/>
  <c r="BD13" i="2"/>
  <c r="BC13" i="2"/>
  <c r="BE13" i="2"/>
  <c r="AY14" i="2"/>
  <c r="BD14" i="2"/>
  <c r="BC14" i="2"/>
  <c r="BE14" i="2"/>
  <c r="AY15" i="2"/>
  <c r="BE15" i="2"/>
  <c r="AY16" i="2"/>
  <c r="BC16" i="2"/>
  <c r="AY61" i="2"/>
  <c r="BC61" i="2"/>
  <c r="AY62" i="2"/>
  <c r="BD62" i="2"/>
  <c r="BC62" i="2"/>
  <c r="BE62" i="2"/>
  <c r="AY63" i="2"/>
  <c r="BE63" i="2"/>
  <c r="AY64" i="2"/>
  <c r="BC64" i="2"/>
  <c r="AY65" i="2"/>
  <c r="BD65" i="2"/>
  <c r="BC65" i="2"/>
  <c r="BE65" i="2"/>
  <c r="AY66" i="2"/>
  <c r="BD66" i="2"/>
  <c r="BC66" i="2"/>
  <c r="BE66" i="2"/>
  <c r="AY67" i="2"/>
  <c r="BE67" i="2"/>
  <c r="AY68" i="2"/>
  <c r="BC68" i="2"/>
  <c r="AY69" i="2"/>
  <c r="BC69" i="2"/>
  <c r="AY70" i="2"/>
  <c r="BD70" i="2"/>
  <c r="BC70" i="2"/>
  <c r="BE70" i="2"/>
  <c r="AY71" i="2"/>
  <c r="BE71" i="2"/>
  <c r="AY72" i="2"/>
  <c r="AY73" i="2"/>
  <c r="BD73" i="2"/>
  <c r="BC73" i="2"/>
  <c r="BE73" i="2"/>
  <c r="AY74" i="2"/>
  <c r="BD74" i="2"/>
  <c r="BC74" i="2"/>
  <c r="BE74" i="2"/>
  <c r="AY17" i="2"/>
  <c r="AY18" i="2"/>
  <c r="BC18" i="2"/>
  <c r="AY19" i="2"/>
  <c r="AY20" i="2"/>
  <c r="BD20" i="2"/>
  <c r="BC20" i="2"/>
  <c r="BE20" i="2"/>
  <c r="AY21" i="2"/>
  <c r="BE21" i="2"/>
  <c r="AY22" i="2"/>
  <c r="BC22" i="2"/>
  <c r="AY23" i="2"/>
  <c r="BD23" i="2"/>
  <c r="BC23" i="2"/>
  <c r="BE23" i="2"/>
  <c r="AY24" i="2"/>
  <c r="BD24" i="2"/>
  <c r="BC24" i="2"/>
  <c r="BE24" i="2"/>
  <c r="AY25" i="2"/>
  <c r="BE25" i="2"/>
  <c r="AY26" i="2"/>
  <c r="BC26" i="2"/>
  <c r="AY27" i="2"/>
  <c r="BC27" i="2"/>
  <c r="AY28" i="2"/>
  <c r="BD28" i="2"/>
  <c r="BC28" i="2"/>
  <c r="BE28" i="2"/>
  <c r="AY29" i="2"/>
  <c r="BE29" i="2"/>
  <c r="AY30" i="2"/>
  <c r="BC30" i="2"/>
  <c r="AY31" i="2"/>
  <c r="BD31" i="2"/>
  <c r="BC31" i="2"/>
  <c r="BE31" i="2"/>
  <c r="AY32" i="2"/>
  <c r="BD32" i="2"/>
  <c r="BC32" i="2"/>
  <c r="BE32" i="2"/>
  <c r="AY75" i="2"/>
  <c r="BE75" i="2"/>
  <c r="AY76" i="2"/>
  <c r="BC76" i="2"/>
  <c r="AY77" i="2"/>
  <c r="BC77" i="2"/>
  <c r="AY78" i="2"/>
  <c r="BD78" i="2"/>
  <c r="BC78" i="2"/>
  <c r="BE78" i="2"/>
  <c r="AY79" i="2"/>
  <c r="BE79" i="2"/>
  <c r="AY80" i="2"/>
  <c r="BC80" i="2"/>
  <c r="AY81" i="2"/>
  <c r="BD81" i="2"/>
  <c r="BC81" i="2"/>
  <c r="BE81" i="2"/>
  <c r="AY82" i="2"/>
  <c r="BD82" i="2"/>
  <c r="BC82" i="2"/>
  <c r="BE82" i="2"/>
  <c r="AY83" i="2"/>
  <c r="BE83" i="2"/>
  <c r="AY84" i="2"/>
  <c r="BC84" i="2"/>
  <c r="AY85" i="2"/>
  <c r="BC85" i="2"/>
  <c r="AY86" i="2"/>
  <c r="BD86" i="2"/>
  <c r="BC86" i="2"/>
  <c r="BE86" i="2"/>
  <c r="AY87" i="2"/>
  <c r="BE87" i="2"/>
  <c r="AY88" i="2"/>
  <c r="AY89" i="2"/>
  <c r="BD89" i="2"/>
  <c r="BC89" i="2"/>
  <c r="BE89" i="2"/>
  <c r="AY33" i="2"/>
  <c r="BD33" i="2"/>
  <c r="BC33" i="2"/>
  <c r="BE33" i="2"/>
  <c r="AY34" i="2"/>
  <c r="AY35" i="2"/>
  <c r="BC35" i="2"/>
  <c r="AY36" i="2"/>
  <c r="AY37" i="2"/>
  <c r="BD37" i="2"/>
  <c r="BC37" i="2"/>
  <c r="BE37" i="2"/>
  <c r="AY38" i="2"/>
  <c r="BE38" i="2"/>
  <c r="AY39" i="2"/>
  <c r="BC39" i="2"/>
  <c r="AY40" i="2"/>
  <c r="BD40" i="2"/>
  <c r="BC40" i="2"/>
  <c r="BE40" i="2"/>
  <c r="AY41" i="2"/>
  <c r="BD41" i="2"/>
  <c r="BC41" i="2"/>
  <c r="BE41" i="2"/>
  <c r="AY42" i="2"/>
  <c r="BE42" i="2"/>
  <c r="AY43" i="2"/>
  <c r="BC43" i="2"/>
  <c r="AY44" i="2"/>
  <c r="BC44" i="2"/>
  <c r="AY45" i="2"/>
  <c r="BD45" i="2"/>
  <c r="BC45" i="2"/>
  <c r="BE45" i="2"/>
  <c r="AY90" i="2"/>
  <c r="BE90" i="2"/>
  <c r="AY91" i="2"/>
  <c r="BC91" i="2"/>
  <c r="AY92" i="2"/>
  <c r="BD92" i="2"/>
  <c r="BC92" i="2"/>
  <c r="BE92" i="2"/>
  <c r="AY93" i="2"/>
  <c r="BD93" i="2"/>
  <c r="BC93" i="2"/>
  <c r="BE93" i="2"/>
  <c r="AY94" i="2"/>
  <c r="BE94" i="2"/>
  <c r="AY95" i="2"/>
  <c r="BC95" i="2"/>
  <c r="AY96" i="2"/>
  <c r="BC96" i="2"/>
  <c r="AY97" i="2"/>
  <c r="BD97" i="2"/>
  <c r="BC97" i="2"/>
  <c r="BE97" i="2"/>
  <c r="AY98" i="2"/>
  <c r="AY99" i="2"/>
  <c r="BC99" i="2"/>
  <c r="BD99" i="2"/>
  <c r="BE99" i="2"/>
  <c r="AY100" i="2"/>
  <c r="BC100" i="2"/>
  <c r="BD100" i="2"/>
  <c r="BE100" i="2"/>
  <c r="AY101" i="2"/>
  <c r="AY102" i="2"/>
  <c r="BD102" i="2"/>
  <c r="AY103" i="2"/>
  <c r="BE103" i="2"/>
  <c r="AY104" i="2"/>
  <c r="BC104" i="2"/>
  <c r="BD104" i="2"/>
  <c r="BE104" i="2"/>
  <c r="AY105" i="2"/>
  <c r="AY46" i="2"/>
  <c r="BE46" i="2"/>
  <c r="AY47" i="2"/>
  <c r="AY48" i="2"/>
  <c r="BE48" i="2"/>
  <c r="BC48" i="2"/>
  <c r="BD48" i="2"/>
  <c r="AY49" i="2"/>
  <c r="BE49" i="2"/>
  <c r="BC49" i="2"/>
  <c r="BD49" i="2"/>
  <c r="AY50" i="2"/>
  <c r="AY51" i="2"/>
  <c r="BC51" i="2"/>
  <c r="AY52" i="2"/>
  <c r="BE52" i="2"/>
  <c r="BC52" i="2"/>
  <c r="BD52" i="2"/>
  <c r="AY53" i="2"/>
  <c r="BE53" i="2"/>
  <c r="BC53" i="2"/>
  <c r="BD53" i="2"/>
  <c r="AY54" i="2"/>
  <c r="AY55" i="2"/>
  <c r="BC55" i="2"/>
  <c r="AY56" i="2"/>
  <c r="BE56" i="2"/>
  <c r="BC56" i="2"/>
  <c r="BD56" i="2"/>
  <c r="AY57" i="2"/>
  <c r="BE57" i="2"/>
  <c r="BC57" i="2"/>
  <c r="BD57" i="2"/>
  <c r="AY58" i="2"/>
  <c r="AY59" i="2"/>
  <c r="BC59" i="2"/>
  <c r="AY60" i="2"/>
  <c r="BE60" i="2"/>
  <c r="BC60" i="2"/>
  <c r="BD60" i="2"/>
  <c r="AY106" i="2"/>
  <c r="BC106" i="2"/>
  <c r="BD106" i="2"/>
  <c r="BE106" i="2"/>
  <c r="AY107" i="2"/>
  <c r="BC107" i="2"/>
  <c r="BD107" i="2"/>
  <c r="BE107" i="2"/>
  <c r="AY108" i="2"/>
  <c r="BE108" i="2"/>
  <c r="AY109" i="2"/>
  <c r="BD109" i="2"/>
  <c r="AY110" i="2"/>
  <c r="BD110" i="2"/>
  <c r="AY111" i="2"/>
  <c r="BC111" i="2"/>
  <c r="BD111" i="2"/>
  <c r="BE111" i="2"/>
  <c r="AY112" i="2"/>
  <c r="BE112" i="2"/>
  <c r="AY113" i="2"/>
  <c r="BD113" i="2"/>
  <c r="AY114" i="2"/>
  <c r="BC114" i="2"/>
  <c r="BD114" i="2"/>
  <c r="BE114" i="2"/>
  <c r="AY115" i="2"/>
  <c r="BC115" i="2"/>
  <c r="BD115" i="2"/>
  <c r="BE115" i="2"/>
  <c r="AY116" i="2"/>
  <c r="BC116" i="2"/>
  <c r="AY117" i="2"/>
  <c r="BC117" i="2"/>
  <c r="AY118" i="2"/>
  <c r="BC118" i="2"/>
  <c r="AY119" i="2"/>
  <c r="BC119" i="2"/>
  <c r="AY120" i="2"/>
  <c r="BC120" i="2"/>
  <c r="AY2" i="2"/>
  <c r="BE2" i="2"/>
  <c r="BC2" i="2"/>
  <c r="H127" i="2"/>
  <c r="M127" i="2"/>
  <c r="H128" i="2"/>
  <c r="M128" i="2"/>
  <c r="H129" i="2"/>
  <c r="L129" i="2"/>
  <c r="M129" i="2"/>
  <c r="H130" i="2"/>
  <c r="H131" i="2"/>
  <c r="M131" i="2"/>
  <c r="H132" i="2"/>
  <c r="M132" i="2"/>
  <c r="H133" i="2"/>
  <c r="H134" i="2"/>
  <c r="H135" i="2"/>
  <c r="N135" i="2"/>
  <c r="M135" i="2"/>
  <c r="H136" i="2"/>
  <c r="M136" i="2"/>
  <c r="H137" i="2"/>
  <c r="H138" i="2"/>
  <c r="H139" i="2"/>
  <c r="M139" i="2"/>
  <c r="H140" i="2"/>
  <c r="M140" i="2"/>
  <c r="H141" i="2"/>
  <c r="H142" i="2"/>
  <c r="H143" i="2"/>
  <c r="M143" i="2"/>
  <c r="H144" i="2"/>
  <c r="M144" i="2"/>
  <c r="H145" i="2"/>
  <c r="M145" i="2"/>
  <c r="H146" i="2"/>
  <c r="H147" i="2"/>
  <c r="M147" i="2"/>
  <c r="H148" i="2"/>
  <c r="M148" i="2"/>
  <c r="H149" i="2"/>
  <c r="M149" i="2"/>
  <c r="H150" i="2"/>
  <c r="H151" i="2"/>
  <c r="M151" i="2"/>
  <c r="H152" i="2"/>
  <c r="M152" i="2"/>
  <c r="H153" i="2"/>
  <c r="M153" i="2"/>
  <c r="H154" i="2"/>
  <c r="H155" i="2"/>
  <c r="M155" i="2"/>
  <c r="H156" i="2"/>
  <c r="M156" i="2"/>
  <c r="N127" i="2"/>
  <c r="N128" i="2"/>
  <c r="N129" i="2"/>
  <c r="N131" i="2"/>
  <c r="N133" i="2"/>
  <c r="N136" i="2"/>
  <c r="N139" i="2"/>
  <c r="N143" i="2"/>
  <c r="N144" i="2"/>
  <c r="N147" i="2"/>
  <c r="N149" i="2"/>
  <c r="N152" i="2"/>
  <c r="N155" i="2"/>
  <c r="H172" i="2"/>
  <c r="H173" i="2"/>
  <c r="H174" i="2"/>
  <c r="L174" i="2"/>
  <c r="M174" i="2"/>
  <c r="H175" i="2"/>
  <c r="H176" i="2"/>
  <c r="M176" i="2"/>
  <c r="H177" i="2"/>
  <c r="H178" i="2"/>
  <c r="H179" i="2"/>
  <c r="H180" i="2"/>
  <c r="M180" i="2"/>
  <c r="H181" i="2"/>
  <c r="H182" i="2"/>
  <c r="M182" i="2"/>
  <c r="H183" i="2"/>
  <c r="H184" i="2"/>
  <c r="M184" i="2"/>
  <c r="H185" i="2"/>
  <c r="N185" i="2"/>
  <c r="H186" i="2"/>
  <c r="H187" i="2"/>
  <c r="H188" i="2"/>
  <c r="L188" i="2"/>
  <c r="M188" i="2"/>
  <c r="H189" i="2"/>
  <c r="H190" i="2"/>
  <c r="M190" i="2"/>
  <c r="H191" i="2"/>
  <c r="H192" i="2"/>
  <c r="M192" i="2"/>
  <c r="H193" i="2"/>
  <c r="H194" i="2"/>
  <c r="H195" i="2"/>
  <c r="H196" i="2"/>
  <c r="N196" i="2"/>
  <c r="M196" i="2"/>
  <c r="H197" i="2"/>
  <c r="H198" i="2"/>
  <c r="H199" i="2"/>
  <c r="N173" i="2"/>
  <c r="N174" i="2"/>
  <c r="N176" i="2"/>
  <c r="N181" i="2"/>
  <c r="N182" i="2"/>
  <c r="N184" i="2"/>
  <c r="N186" i="2"/>
  <c r="N188" i="2"/>
  <c r="N189" i="2"/>
  <c r="N190" i="2"/>
  <c r="N192" i="2"/>
  <c r="N197" i="2"/>
  <c r="H157" i="2"/>
  <c r="H158" i="2"/>
  <c r="M158" i="2"/>
  <c r="H159" i="2"/>
  <c r="H160" i="2"/>
  <c r="H161" i="2"/>
  <c r="H162" i="2"/>
  <c r="M162" i="2"/>
  <c r="H163" i="2"/>
  <c r="H164" i="2"/>
  <c r="H165" i="2"/>
  <c r="H166" i="2"/>
  <c r="M166" i="2"/>
  <c r="H167" i="2"/>
  <c r="H168" i="2"/>
  <c r="H169" i="2"/>
  <c r="H170" i="2"/>
  <c r="H171" i="2"/>
  <c r="N158" i="2"/>
  <c r="N162" i="2"/>
  <c r="N166" i="2"/>
  <c r="N168" i="2"/>
  <c r="N200" i="2"/>
  <c r="M200" i="2"/>
  <c r="H201" i="2"/>
  <c r="L201" i="2"/>
  <c r="H202" i="2"/>
  <c r="H203" i="2"/>
  <c r="H204" i="2"/>
  <c r="N204" i="2"/>
  <c r="M204" i="2"/>
  <c r="H205" i="2"/>
  <c r="M205" i="2"/>
  <c r="H206" i="2"/>
  <c r="M206" i="2"/>
  <c r="H207" i="2"/>
  <c r="L207" i="2"/>
  <c r="H208" i="2"/>
  <c r="N208" i="2"/>
  <c r="M208" i="2"/>
  <c r="H209" i="2"/>
  <c r="H210" i="2"/>
  <c r="M210" i="2"/>
  <c r="H211" i="2"/>
  <c r="H212" i="2"/>
  <c r="N212" i="2"/>
  <c r="M212" i="2"/>
  <c r="H213" i="2"/>
  <c r="M213" i="2"/>
  <c r="H214" i="2"/>
  <c r="N203" i="2"/>
  <c r="N205" i="2"/>
  <c r="N206" i="2"/>
  <c r="N209" i="2"/>
  <c r="N210" i="2"/>
  <c r="N211" i="2"/>
  <c r="N213" i="2"/>
  <c r="L202" i="2"/>
  <c r="L205" i="2"/>
  <c r="L206" i="2"/>
  <c r="L210" i="2"/>
  <c r="L213" i="2"/>
  <c r="L172" i="2"/>
  <c r="L176" i="2"/>
  <c r="L182" i="2"/>
  <c r="L184" i="2"/>
  <c r="L190" i="2"/>
  <c r="L192" i="2"/>
  <c r="L196" i="2"/>
  <c r="L158" i="2"/>
  <c r="L162" i="2"/>
  <c r="L166" i="2"/>
  <c r="L127" i="2"/>
  <c r="L128" i="2"/>
  <c r="L131" i="2"/>
  <c r="L135" i="2"/>
  <c r="L136" i="2"/>
  <c r="L139" i="2"/>
  <c r="L140" i="2"/>
  <c r="L143" i="2"/>
  <c r="L144" i="2"/>
  <c r="L147" i="2"/>
  <c r="L149" i="2"/>
  <c r="L152" i="2"/>
  <c r="L155" i="2"/>
  <c r="H2" i="2"/>
  <c r="M2" i="2"/>
  <c r="H3" i="2"/>
  <c r="M3" i="2"/>
  <c r="H4" i="2"/>
  <c r="M4" i="2"/>
  <c r="H5" i="2"/>
  <c r="N5" i="2"/>
  <c r="H6" i="2"/>
  <c r="M6" i="2"/>
  <c r="H7" i="2"/>
  <c r="M7" i="2"/>
  <c r="H8" i="2"/>
  <c r="M8" i="2"/>
  <c r="H9" i="2"/>
  <c r="N9" i="2"/>
  <c r="H10" i="2"/>
  <c r="H11" i="2"/>
  <c r="M11" i="2"/>
  <c r="H12" i="2"/>
  <c r="M12" i="2"/>
  <c r="H13" i="2"/>
  <c r="N13" i="2"/>
  <c r="H14" i="2"/>
  <c r="M14" i="2"/>
  <c r="H15" i="2"/>
  <c r="M15" i="2"/>
  <c r="H16" i="2"/>
  <c r="M16" i="2"/>
  <c r="H17" i="2"/>
  <c r="N17" i="2"/>
  <c r="H18" i="2"/>
  <c r="H19" i="2"/>
  <c r="M19" i="2"/>
  <c r="H20" i="2"/>
  <c r="L20" i="2"/>
  <c r="M20" i="2"/>
  <c r="H21" i="2"/>
  <c r="N21" i="2"/>
  <c r="H22" i="2"/>
  <c r="H23" i="2"/>
  <c r="M23" i="2"/>
  <c r="H24" i="2"/>
  <c r="M24" i="2"/>
  <c r="H25" i="2"/>
  <c r="N25" i="2"/>
  <c r="N2" i="2"/>
  <c r="N6" i="2"/>
  <c r="N8" i="2"/>
  <c r="N14" i="2"/>
  <c r="N15" i="2"/>
  <c r="N16" i="2"/>
  <c r="N20" i="2"/>
  <c r="N24" i="2"/>
  <c r="H63" i="2"/>
  <c r="M63" i="2"/>
  <c r="H64" i="2"/>
  <c r="M64" i="2"/>
  <c r="H65" i="2"/>
  <c r="H66" i="2"/>
  <c r="M66" i="2"/>
  <c r="H67" i="2"/>
  <c r="M67" i="2"/>
  <c r="H68" i="2"/>
  <c r="H69" i="2"/>
  <c r="H70" i="2"/>
  <c r="L70" i="2"/>
  <c r="M70" i="2"/>
  <c r="H71" i="2"/>
  <c r="M71" i="2"/>
  <c r="H72" i="2"/>
  <c r="H73" i="2"/>
  <c r="M73" i="2"/>
  <c r="H74" i="2"/>
  <c r="M74" i="2"/>
  <c r="H75" i="2"/>
  <c r="H76" i="2"/>
  <c r="M76" i="2"/>
  <c r="H77" i="2"/>
  <c r="H78" i="2"/>
  <c r="H79" i="2"/>
  <c r="M79" i="2"/>
  <c r="H80" i="2"/>
  <c r="H81" i="2"/>
  <c r="M81" i="2"/>
  <c r="H82" i="2"/>
  <c r="M82" i="2"/>
  <c r="H83" i="2"/>
  <c r="H84" i="2"/>
  <c r="M84" i="2"/>
  <c r="H85" i="2"/>
  <c r="H86" i="2"/>
  <c r="H87" i="2"/>
  <c r="M87" i="2"/>
  <c r="H88" i="2"/>
  <c r="L88" i="2"/>
  <c r="M88" i="2"/>
  <c r="H89" i="2"/>
  <c r="M89" i="2"/>
  <c r="N66" i="2"/>
  <c r="N68" i="2"/>
  <c r="N70" i="2"/>
  <c r="N73" i="2"/>
  <c r="N74" i="2"/>
  <c r="N76" i="2"/>
  <c r="N81" i="2"/>
  <c r="N82" i="2"/>
  <c r="N84" i="2"/>
  <c r="N88" i="2"/>
  <c r="N89" i="2"/>
  <c r="H26" i="2"/>
  <c r="M26" i="2"/>
  <c r="H27" i="2"/>
  <c r="H28" i="2"/>
  <c r="H29" i="2"/>
  <c r="M29" i="2"/>
  <c r="H30" i="2"/>
  <c r="M30" i="2"/>
  <c r="H31" i="2"/>
  <c r="H32" i="2"/>
  <c r="N32" i="2"/>
  <c r="H33" i="2"/>
  <c r="H34" i="2"/>
  <c r="N34" i="2"/>
  <c r="M34" i="2"/>
  <c r="H35" i="2"/>
  <c r="M35" i="2"/>
  <c r="H36" i="2"/>
  <c r="M36" i="2"/>
  <c r="H37" i="2"/>
  <c r="M37" i="2"/>
  <c r="H38" i="2"/>
  <c r="H39" i="2"/>
  <c r="M39" i="2"/>
  <c r="H40" i="2"/>
  <c r="M40" i="2"/>
  <c r="H41" i="2"/>
  <c r="M41" i="2"/>
  <c r="H42" i="2"/>
  <c r="M42" i="2"/>
  <c r="H43" i="2"/>
  <c r="M43" i="2"/>
  <c r="H44" i="2"/>
  <c r="M44" i="2"/>
  <c r="H45" i="2"/>
  <c r="M45" i="2"/>
  <c r="H46" i="2"/>
  <c r="H47" i="2"/>
  <c r="M47" i="2"/>
  <c r="H48" i="2"/>
  <c r="H49" i="2"/>
  <c r="M49" i="2"/>
  <c r="H50" i="2"/>
  <c r="M50" i="2"/>
  <c r="H51" i="2"/>
  <c r="M51" i="2"/>
  <c r="H52" i="2"/>
  <c r="M52" i="2"/>
  <c r="H53" i="2"/>
  <c r="H54" i="2"/>
  <c r="M54" i="2"/>
  <c r="H55" i="2"/>
  <c r="M55" i="2"/>
  <c r="H56" i="2"/>
  <c r="H57" i="2"/>
  <c r="M57" i="2"/>
  <c r="H58" i="2"/>
  <c r="M58" i="2"/>
  <c r="H59" i="2"/>
  <c r="M59" i="2"/>
  <c r="H60" i="2"/>
  <c r="H61" i="2"/>
  <c r="M61" i="2"/>
  <c r="H62" i="2"/>
  <c r="N26" i="2"/>
  <c r="N35" i="2"/>
  <c r="N36" i="2"/>
  <c r="N39" i="2"/>
  <c r="N40" i="2"/>
  <c r="N42" i="2"/>
  <c r="N43" i="2"/>
  <c r="N50" i="2"/>
  <c r="N51" i="2"/>
  <c r="N52" i="2"/>
  <c r="N55" i="2"/>
  <c r="N58" i="2"/>
  <c r="N59" i="2"/>
  <c r="H90" i="2"/>
  <c r="H91" i="2"/>
  <c r="L91" i="2"/>
  <c r="M91" i="2"/>
  <c r="H92" i="2"/>
  <c r="M92" i="2"/>
  <c r="H93" i="2"/>
  <c r="M93" i="2"/>
  <c r="H94" i="2"/>
  <c r="H95" i="2"/>
  <c r="M95" i="2"/>
  <c r="H96" i="2"/>
  <c r="H97" i="2"/>
  <c r="H98" i="2"/>
  <c r="H99" i="2"/>
  <c r="M99" i="2"/>
  <c r="H100" i="2"/>
  <c r="M100" i="2"/>
  <c r="H101" i="2"/>
  <c r="H102" i="2"/>
  <c r="M102" i="2"/>
  <c r="H103" i="2"/>
  <c r="M103" i="2"/>
  <c r="H104" i="2"/>
  <c r="M104" i="2"/>
  <c r="H105" i="2"/>
  <c r="M105" i="2"/>
  <c r="H106" i="2"/>
  <c r="H107" i="2"/>
  <c r="H108" i="2"/>
  <c r="M108" i="2"/>
  <c r="H109" i="2"/>
  <c r="L109" i="2"/>
  <c r="H110" i="2"/>
  <c r="M110" i="2"/>
  <c r="H111" i="2"/>
  <c r="M111" i="2"/>
  <c r="H112" i="2"/>
  <c r="H113" i="2"/>
  <c r="M113" i="2"/>
  <c r="H114" i="2"/>
  <c r="M114" i="2"/>
  <c r="H115" i="2"/>
  <c r="M115" i="2"/>
  <c r="H116" i="2"/>
  <c r="M116" i="2"/>
  <c r="H117" i="2"/>
  <c r="M117" i="2"/>
  <c r="H118" i="2"/>
  <c r="H119" i="2"/>
  <c r="M119" i="2"/>
  <c r="H120" i="2"/>
  <c r="M120" i="2"/>
  <c r="H121" i="2"/>
  <c r="M121" i="2"/>
  <c r="H122" i="2"/>
  <c r="H123" i="2"/>
  <c r="L123" i="2"/>
  <c r="M123" i="2"/>
  <c r="H124" i="2"/>
  <c r="M124" i="2"/>
  <c r="H125" i="2"/>
  <c r="M125" i="2"/>
  <c r="H126" i="2"/>
  <c r="N91" i="2"/>
  <c r="N93" i="2"/>
  <c r="N95" i="2"/>
  <c r="N97" i="2"/>
  <c r="N99" i="2"/>
  <c r="N102" i="2"/>
  <c r="N103" i="2"/>
  <c r="N109" i="2"/>
  <c r="N110" i="2"/>
  <c r="N111" i="2"/>
  <c r="N113" i="2"/>
  <c r="N114" i="2"/>
  <c r="N119" i="2"/>
  <c r="N121" i="2"/>
  <c r="N123" i="2"/>
  <c r="N125" i="2"/>
  <c r="L92" i="2"/>
  <c r="L93" i="2"/>
  <c r="L95" i="2"/>
  <c r="L99" i="2"/>
  <c r="L100" i="2"/>
  <c r="L103" i="2"/>
  <c r="L104" i="2"/>
  <c r="L105" i="2"/>
  <c r="L108" i="2"/>
  <c r="L111" i="2"/>
  <c r="L113" i="2"/>
  <c r="L116" i="2"/>
  <c r="L119" i="2"/>
  <c r="L120" i="2"/>
  <c r="L121" i="2"/>
  <c r="L124" i="2"/>
  <c r="L125" i="2"/>
  <c r="L63" i="2"/>
  <c r="L66" i="2"/>
  <c r="L71" i="2"/>
  <c r="L72" i="2"/>
  <c r="L74" i="2"/>
  <c r="L76" i="2"/>
  <c r="L78" i="2"/>
  <c r="L79" i="2"/>
  <c r="L82" i="2"/>
  <c r="L84" i="2"/>
  <c r="L87" i="2"/>
  <c r="L26" i="2"/>
  <c r="L29" i="2"/>
  <c r="L30" i="2"/>
  <c r="L34" i="2"/>
  <c r="L37" i="2"/>
  <c r="L39" i="2"/>
  <c r="L40" i="2"/>
  <c r="L42" i="2"/>
  <c r="L45" i="2"/>
  <c r="L47" i="2"/>
  <c r="L50" i="2"/>
  <c r="L55" i="2"/>
  <c r="L56" i="2"/>
  <c r="L58" i="2"/>
  <c r="L61" i="2"/>
  <c r="L2" i="2"/>
  <c r="L6" i="2"/>
  <c r="L8" i="2"/>
  <c r="L14" i="2"/>
  <c r="L16" i="2"/>
  <c r="L24" i="2"/>
  <c r="AC3" i="2"/>
  <c r="AC4" i="2"/>
  <c r="AG4" i="2"/>
  <c r="AC5" i="2"/>
  <c r="AC6" i="2"/>
  <c r="AI6" i="2"/>
  <c r="AG6" i="2"/>
  <c r="AH6" i="2"/>
  <c r="AC7" i="2"/>
  <c r="AH7" i="2"/>
  <c r="AC78" i="2"/>
  <c r="AC79" i="2"/>
  <c r="AI79" i="2"/>
  <c r="AG79" i="2"/>
  <c r="AH79" i="2"/>
  <c r="AC80" i="2"/>
  <c r="AI80" i="2"/>
  <c r="AG80" i="2"/>
  <c r="AH80" i="2"/>
  <c r="AC81" i="2"/>
  <c r="AC82" i="2"/>
  <c r="AG82" i="2"/>
  <c r="AC83" i="2"/>
  <c r="AC84" i="2"/>
  <c r="AI84" i="2"/>
  <c r="AG84" i="2"/>
  <c r="AH84" i="2"/>
  <c r="AC85" i="2"/>
  <c r="AH85" i="2"/>
  <c r="AC8" i="2"/>
  <c r="AC9" i="2"/>
  <c r="AI9" i="2"/>
  <c r="AG9" i="2"/>
  <c r="AH9" i="2"/>
  <c r="AC10" i="2"/>
  <c r="AI10" i="2"/>
  <c r="AG10" i="2"/>
  <c r="AH10" i="2"/>
  <c r="AC11" i="2"/>
  <c r="AC12" i="2"/>
  <c r="AG12" i="2"/>
  <c r="AC13" i="2"/>
  <c r="AC14" i="2"/>
  <c r="AI14" i="2"/>
  <c r="AG14" i="2"/>
  <c r="AH14" i="2"/>
  <c r="AC15" i="2"/>
  <c r="AH15" i="2"/>
  <c r="AC86" i="2"/>
  <c r="AC87" i="2"/>
  <c r="AI87" i="2"/>
  <c r="AG87" i="2"/>
  <c r="AH87" i="2"/>
  <c r="AC88" i="2"/>
  <c r="AI88" i="2"/>
  <c r="AG88" i="2"/>
  <c r="AH88" i="2"/>
  <c r="AC89" i="2"/>
  <c r="AC90" i="2"/>
  <c r="AG90" i="2"/>
  <c r="AC91" i="2"/>
  <c r="AC92" i="2"/>
  <c r="AI92" i="2"/>
  <c r="AG92" i="2"/>
  <c r="AH92" i="2"/>
  <c r="AC16" i="2"/>
  <c r="AI16" i="2"/>
  <c r="AC17" i="2"/>
  <c r="AC18" i="2"/>
  <c r="AG18" i="2"/>
  <c r="AC19" i="2"/>
  <c r="AH19" i="2"/>
  <c r="AG19" i="2"/>
  <c r="AI19" i="2"/>
  <c r="AC20" i="2"/>
  <c r="AH20" i="2"/>
  <c r="AG20" i="2"/>
  <c r="AI20" i="2"/>
  <c r="AC21" i="2"/>
  <c r="AC22" i="2"/>
  <c r="AC23" i="2"/>
  <c r="AH23" i="2"/>
  <c r="AG23" i="2"/>
  <c r="AI23" i="2"/>
  <c r="AC24" i="2"/>
  <c r="AH24" i="2"/>
  <c r="AG24" i="2"/>
  <c r="AI24" i="2"/>
  <c r="AC25" i="2"/>
  <c r="AC26" i="2"/>
  <c r="AG26" i="2"/>
  <c r="AC93" i="2"/>
  <c r="AH93" i="2"/>
  <c r="AG93" i="2"/>
  <c r="AI93" i="2"/>
  <c r="AC94" i="2"/>
  <c r="AH94" i="2"/>
  <c r="AG94" i="2"/>
  <c r="AI94" i="2"/>
  <c r="AC95" i="2"/>
  <c r="AC96" i="2"/>
  <c r="AG96" i="2"/>
  <c r="AC97" i="2"/>
  <c r="AH97" i="2"/>
  <c r="AG97" i="2"/>
  <c r="AI97" i="2"/>
  <c r="AC98" i="2"/>
  <c r="AH98" i="2"/>
  <c r="AG98" i="2"/>
  <c r="AI98" i="2"/>
  <c r="AC99" i="2"/>
  <c r="AC100" i="2"/>
  <c r="AG100" i="2"/>
  <c r="AC101" i="2"/>
  <c r="AG101" i="2"/>
  <c r="AC102" i="2"/>
  <c r="AG102" i="2"/>
  <c r="AC103" i="2"/>
  <c r="AG103" i="2"/>
  <c r="AC27" i="2"/>
  <c r="AG27" i="2"/>
  <c r="AC28" i="2"/>
  <c r="AG28" i="2"/>
  <c r="AC29" i="2"/>
  <c r="AG29" i="2"/>
  <c r="AC30" i="2"/>
  <c r="AG30" i="2"/>
  <c r="AC31" i="2"/>
  <c r="AG31" i="2"/>
  <c r="AC32" i="2"/>
  <c r="AG32" i="2"/>
  <c r="AC33" i="2"/>
  <c r="AG33" i="2"/>
  <c r="AC34" i="2"/>
  <c r="AG34" i="2"/>
  <c r="AC35" i="2"/>
  <c r="AG35" i="2"/>
  <c r="AC36" i="2"/>
  <c r="AG36" i="2"/>
  <c r="AC104" i="2"/>
  <c r="AG104" i="2"/>
  <c r="AC105" i="2"/>
  <c r="AG105" i="2"/>
  <c r="AC106" i="2"/>
  <c r="AG106" i="2"/>
  <c r="AC107" i="2"/>
  <c r="AG107" i="2"/>
  <c r="AC108" i="2"/>
  <c r="AG108" i="2"/>
  <c r="AC109" i="2"/>
  <c r="AG109" i="2"/>
  <c r="AC110" i="2"/>
  <c r="AG110" i="2"/>
  <c r="AC111" i="2"/>
  <c r="AG111" i="2"/>
  <c r="AC112" i="2"/>
  <c r="AG112" i="2"/>
  <c r="AC113" i="2"/>
  <c r="AG113" i="2"/>
  <c r="AC114" i="2"/>
  <c r="AG114" i="2"/>
  <c r="AC115" i="2"/>
  <c r="AG115" i="2"/>
  <c r="AC116" i="2"/>
  <c r="AG116" i="2"/>
  <c r="AC117" i="2"/>
  <c r="AG117" i="2"/>
  <c r="AC118" i="2"/>
  <c r="AG118" i="2"/>
  <c r="AC37" i="2"/>
  <c r="AG37" i="2"/>
  <c r="AC38" i="2"/>
  <c r="AG38" i="2"/>
  <c r="AC39" i="2"/>
  <c r="AG39" i="2"/>
  <c r="AC40" i="2"/>
  <c r="AG40" i="2"/>
  <c r="AC41" i="2"/>
  <c r="AG41" i="2"/>
  <c r="AC42" i="2"/>
  <c r="AG42" i="2"/>
  <c r="AC43" i="2"/>
  <c r="AG43" i="2"/>
  <c r="AC44" i="2"/>
  <c r="AG44" i="2"/>
  <c r="AC45" i="2"/>
  <c r="AG45" i="2"/>
  <c r="AC119" i="2"/>
  <c r="AG119" i="2"/>
  <c r="AC120" i="2"/>
  <c r="AG120" i="2"/>
  <c r="AC121" i="2"/>
  <c r="AG121" i="2"/>
  <c r="AC122" i="2"/>
  <c r="AG122" i="2"/>
  <c r="AC123" i="2"/>
  <c r="AG123" i="2"/>
  <c r="AC124" i="2"/>
  <c r="AG124" i="2"/>
  <c r="AC125" i="2"/>
  <c r="AG125" i="2"/>
  <c r="AC46" i="2"/>
  <c r="AG46" i="2"/>
  <c r="AC47" i="2"/>
  <c r="AG47" i="2"/>
  <c r="AC48" i="2"/>
  <c r="AG48" i="2"/>
  <c r="AC49" i="2"/>
  <c r="AG49" i="2"/>
  <c r="AC50" i="2"/>
  <c r="AG50" i="2"/>
  <c r="AC51" i="2"/>
  <c r="AG51" i="2"/>
  <c r="AC52" i="2"/>
  <c r="AG52" i="2"/>
  <c r="AC53" i="2"/>
  <c r="AG53" i="2"/>
  <c r="AC54" i="2"/>
  <c r="AG54" i="2"/>
  <c r="AC126" i="2"/>
  <c r="AG126" i="2"/>
  <c r="AC127" i="2"/>
  <c r="AG127" i="2"/>
  <c r="AC128" i="2"/>
  <c r="AG128" i="2"/>
  <c r="AC129" i="2"/>
  <c r="AG129" i="2"/>
  <c r="AC130" i="2"/>
  <c r="AG130" i="2"/>
  <c r="AC131" i="2"/>
  <c r="AG131" i="2"/>
  <c r="AC132" i="2"/>
  <c r="AG132" i="2"/>
  <c r="AC133" i="2"/>
  <c r="AG133" i="2"/>
  <c r="AC55" i="2"/>
  <c r="AG55" i="2"/>
  <c r="AC56" i="2"/>
  <c r="AG56" i="2"/>
  <c r="AC57" i="2"/>
  <c r="AG57" i="2"/>
  <c r="AC58" i="2"/>
  <c r="AG58" i="2"/>
  <c r="AC59" i="2"/>
  <c r="AG59" i="2"/>
  <c r="AC60" i="2"/>
  <c r="AG60" i="2"/>
  <c r="AC61" i="2"/>
  <c r="AG61" i="2"/>
  <c r="AC62" i="2"/>
  <c r="AG62" i="2"/>
  <c r="AC63" i="2"/>
  <c r="AG63" i="2"/>
  <c r="AC64" i="2"/>
  <c r="AG64" i="2"/>
  <c r="AC134" i="2"/>
  <c r="AG134" i="2"/>
  <c r="AC135" i="2"/>
  <c r="AG135" i="2"/>
  <c r="AC136" i="2"/>
  <c r="AG136" i="2"/>
  <c r="AC137" i="2"/>
  <c r="AG137" i="2"/>
  <c r="AC138" i="2"/>
  <c r="AG138" i="2"/>
  <c r="AC139" i="2"/>
  <c r="AG139" i="2"/>
  <c r="AC140" i="2"/>
  <c r="AG140" i="2"/>
  <c r="AC141" i="2"/>
  <c r="AG141" i="2"/>
  <c r="AC142" i="2"/>
  <c r="AG142" i="2"/>
  <c r="AC143" i="2"/>
  <c r="AG143" i="2"/>
  <c r="AC144" i="2"/>
  <c r="AG144" i="2"/>
  <c r="AC145" i="2"/>
  <c r="AG145" i="2"/>
  <c r="AC146" i="2"/>
  <c r="AG146" i="2"/>
  <c r="AC147" i="2"/>
  <c r="AG147" i="2"/>
  <c r="AC148" i="2"/>
  <c r="AG148" i="2"/>
  <c r="AC65" i="2"/>
  <c r="AG65" i="2"/>
  <c r="AC66" i="2"/>
  <c r="AG66" i="2"/>
  <c r="AC67" i="2"/>
  <c r="AG67" i="2"/>
  <c r="AC68" i="2"/>
  <c r="AG68" i="2"/>
  <c r="AC69" i="2"/>
  <c r="AG69" i="2"/>
  <c r="AC70" i="2"/>
  <c r="AG70" i="2"/>
  <c r="AC71" i="2"/>
  <c r="AG71" i="2"/>
  <c r="AC72" i="2"/>
  <c r="AG72" i="2"/>
  <c r="AC73" i="2"/>
  <c r="AG73" i="2"/>
  <c r="AC74" i="2"/>
  <c r="AG74" i="2"/>
  <c r="AC75" i="2"/>
  <c r="AG75" i="2"/>
  <c r="AC76" i="2"/>
  <c r="AG76" i="2"/>
  <c r="AC77" i="2"/>
  <c r="AG77" i="2"/>
  <c r="AC149" i="2"/>
  <c r="AG149" i="2"/>
  <c r="AC150" i="2"/>
  <c r="AG150" i="2"/>
  <c r="AC151" i="2"/>
  <c r="AG151" i="2"/>
  <c r="AC152" i="2"/>
  <c r="AG152" i="2"/>
  <c r="AC153" i="2"/>
  <c r="AG153" i="2"/>
  <c r="AC154" i="2"/>
  <c r="AG154" i="2"/>
  <c r="AC155" i="2"/>
  <c r="AG155" i="2"/>
  <c r="AC156" i="2"/>
  <c r="AG156" i="2"/>
  <c r="AC157" i="2"/>
  <c r="AH157" i="2"/>
  <c r="AG157" i="2"/>
  <c r="AC158" i="2"/>
  <c r="AG158" i="2"/>
  <c r="AC159" i="2"/>
  <c r="AH159" i="2"/>
  <c r="AC160" i="2"/>
  <c r="AH160" i="2"/>
  <c r="AG160" i="2"/>
  <c r="AC161" i="2"/>
  <c r="AH161" i="2"/>
  <c r="AG161" i="2"/>
  <c r="AI161" i="2"/>
  <c r="AC162" i="2"/>
  <c r="AH162" i="2"/>
  <c r="AI162" i="2"/>
  <c r="AC163" i="2"/>
  <c r="AH163" i="2"/>
  <c r="AC2" i="2"/>
  <c r="AH2" i="2"/>
  <c r="AI2" i="2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130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2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2" i="1"/>
  <c r="M32" i="4"/>
  <c r="M109" i="4"/>
  <c r="N142" i="4"/>
  <c r="M164" i="4"/>
  <c r="L138" i="4"/>
  <c r="L84" i="4"/>
  <c r="M138" i="4"/>
  <c r="M331" i="4"/>
  <c r="L21" i="4"/>
  <c r="L64" i="4"/>
  <c r="M84" i="4"/>
  <c r="M118" i="4"/>
  <c r="N144" i="4"/>
  <c r="L216" i="4"/>
  <c r="L16" i="4"/>
  <c r="L100" i="4"/>
  <c r="L112" i="4"/>
  <c r="M386" i="4"/>
  <c r="M74" i="4"/>
  <c r="M101" i="4"/>
  <c r="M108" i="4"/>
  <c r="M176" i="4"/>
  <c r="M182" i="4"/>
  <c r="L212" i="4"/>
  <c r="L6" i="4"/>
  <c r="M10" i="4"/>
  <c r="M30" i="4"/>
  <c r="L70" i="4"/>
  <c r="M96" i="4"/>
  <c r="M114" i="4"/>
  <c r="M126" i="4"/>
  <c r="M144" i="4"/>
  <c r="N150" i="4"/>
  <c r="N204" i="4"/>
  <c r="N210" i="4"/>
  <c r="N242" i="4"/>
  <c r="N371" i="4"/>
  <c r="M385" i="4"/>
  <c r="M45" i="4"/>
  <c r="M184" i="4"/>
  <c r="L230" i="4"/>
  <c r="M22" i="4"/>
  <c r="L152" i="4"/>
  <c r="M258" i="4"/>
  <c r="M18" i="4"/>
  <c r="N22" i="4"/>
  <c r="L28" i="4"/>
  <c r="M46" i="4"/>
  <c r="L80" i="4"/>
  <c r="M142" i="4"/>
  <c r="M152" i="4"/>
  <c r="L218" i="4"/>
  <c r="N258" i="4"/>
  <c r="M313" i="4"/>
  <c r="N394" i="4"/>
  <c r="N14" i="4"/>
  <c r="M29" i="4"/>
  <c r="M42" i="4"/>
  <c r="N118" i="4"/>
  <c r="N214" i="4"/>
  <c r="M403" i="4"/>
  <c r="L210" i="4"/>
  <c r="L24" i="4"/>
  <c r="L38" i="4"/>
  <c r="N42" i="4"/>
  <c r="M64" i="4"/>
  <c r="L90" i="4"/>
  <c r="L101" i="4"/>
  <c r="L107" i="4"/>
  <c r="N132" i="4"/>
  <c r="M172" i="4"/>
  <c r="L202" i="4"/>
  <c r="M234" i="4"/>
  <c r="M307" i="4"/>
  <c r="M346" i="4"/>
  <c r="M405" i="4"/>
  <c r="M38" i="4"/>
  <c r="M70" i="4"/>
  <c r="N112" i="4"/>
  <c r="M202" i="4"/>
  <c r="M206" i="4"/>
  <c r="N234" i="4"/>
  <c r="M314" i="4"/>
  <c r="M2" i="4"/>
  <c r="M34" i="4"/>
  <c r="L48" i="4"/>
  <c r="L160" i="4"/>
  <c r="N314" i="4"/>
  <c r="M321" i="4"/>
  <c r="M347" i="4"/>
  <c r="M353" i="4"/>
  <c r="N2" i="4"/>
  <c r="M26" i="4"/>
  <c r="L30" i="4"/>
  <c r="N34" i="4"/>
  <c r="M48" i="4"/>
  <c r="M130" i="4"/>
  <c r="M72" i="4"/>
  <c r="L83" i="4"/>
  <c r="L88" i="4"/>
  <c r="N130" i="4"/>
  <c r="L150" i="4"/>
  <c r="M208" i="4"/>
  <c r="M260" i="4"/>
  <c r="M267" i="4"/>
  <c r="M297" i="4"/>
  <c r="N330" i="4"/>
  <c r="M348" i="4"/>
  <c r="M370" i="4"/>
  <c r="M388" i="4"/>
  <c r="N88" i="4"/>
  <c r="M100" i="4"/>
  <c r="M120" i="4"/>
  <c r="M204" i="4"/>
  <c r="N208" i="4"/>
  <c r="N283" i="4"/>
  <c r="N297" i="4"/>
  <c r="N8" i="4"/>
  <c r="L46" i="4"/>
  <c r="M50" i="4"/>
  <c r="M69" i="4"/>
  <c r="L146" i="4"/>
  <c r="L186" i="4"/>
  <c r="M244" i="4"/>
  <c r="N257" i="4"/>
  <c r="M132" i="4"/>
  <c r="N331" i="4"/>
  <c r="M338" i="4"/>
  <c r="M5" i="4"/>
  <c r="L12" i="4"/>
  <c r="L19" i="4"/>
  <c r="M37" i="4"/>
  <c r="M40" i="4"/>
  <c r="M52" i="4"/>
  <c r="N62" i="4"/>
  <c r="N66" i="4"/>
  <c r="M85" i="4"/>
  <c r="L98" i="4"/>
  <c r="M140" i="4"/>
  <c r="L148" i="4"/>
  <c r="L166" i="4"/>
  <c r="L180" i="4"/>
  <c r="N188" i="4"/>
  <c r="N196" i="4"/>
  <c r="L224" i="4"/>
  <c r="N249" i="4"/>
  <c r="N275" i="4"/>
  <c r="N281" i="4"/>
  <c r="M284" i="4"/>
  <c r="N355" i="4"/>
  <c r="M361" i="4"/>
  <c r="M13" i="4"/>
  <c r="M16" i="4"/>
  <c r="M20" i="4"/>
  <c r="L53" i="4"/>
  <c r="L56" i="4"/>
  <c r="N74" i="4"/>
  <c r="L99" i="4"/>
  <c r="L106" i="4"/>
  <c r="N124" i="4"/>
  <c r="L158" i="4"/>
  <c r="M194" i="4"/>
  <c r="M216" i="4"/>
  <c r="M241" i="4"/>
  <c r="M250" i="4"/>
  <c r="M282" i="4"/>
  <c r="N307" i="4"/>
  <c r="M324" i="4"/>
  <c r="N346" i="4"/>
  <c r="M356" i="4"/>
  <c r="N369" i="4"/>
  <c r="M372" i="4"/>
  <c r="M378" i="4"/>
  <c r="M395" i="4"/>
  <c r="M402" i="4"/>
  <c r="L3" i="4"/>
  <c r="M53" i="4"/>
  <c r="M56" i="4"/>
  <c r="M68" i="4"/>
  <c r="L91" i="4"/>
  <c r="L96" i="4"/>
  <c r="M158" i="4"/>
  <c r="L164" i="4"/>
  <c r="N194" i="4"/>
  <c r="L198" i="4"/>
  <c r="L222" i="4"/>
  <c r="N241" i="4"/>
  <c r="N250" i="4"/>
  <c r="N282" i="4"/>
  <c r="M292" i="4"/>
  <c r="M363" i="4"/>
  <c r="N378" i="4"/>
  <c r="M4" i="4"/>
  <c r="N10" i="4"/>
  <c r="M21" i="4"/>
  <c r="M24" i="4"/>
  <c r="L32" i="4"/>
  <c r="M36" i="4"/>
  <c r="N50" i="4"/>
  <c r="L54" i="4"/>
  <c r="L69" i="4"/>
  <c r="L72" i="4"/>
  <c r="L76" i="4"/>
  <c r="M92" i="4"/>
  <c r="L104" i="4"/>
  <c r="M146" i="4"/>
  <c r="L154" i="4"/>
  <c r="L170" i="4"/>
  <c r="M178" i="4"/>
  <c r="N206" i="4"/>
  <c r="M214" i="4"/>
  <c r="L228" i="4"/>
  <c r="M242" i="4"/>
  <c r="M257" i="4"/>
  <c r="N267" i="4"/>
  <c r="M274" i="4"/>
  <c r="M283" i="4"/>
  <c r="M299" i="4"/>
  <c r="N321" i="4"/>
  <c r="N353" i="4"/>
  <c r="N370" i="4"/>
  <c r="N403" i="4"/>
  <c r="M54" i="4"/>
  <c r="M58" i="4"/>
  <c r="L62" i="4"/>
  <c r="M104" i="4"/>
  <c r="M136" i="4"/>
  <c r="M170" i="4"/>
  <c r="L196" i="4"/>
  <c r="M200" i="4"/>
  <c r="M228" i="4"/>
  <c r="M289" i="4"/>
  <c r="M306" i="4"/>
  <c r="M339" i="4"/>
  <c r="M345" i="4"/>
  <c r="L5" i="4"/>
  <c r="L37" i="4"/>
  <c r="L40" i="4"/>
  <c r="L44" i="4"/>
  <c r="N58" i="4"/>
  <c r="M66" i="4"/>
  <c r="L82" i="4"/>
  <c r="L85" i="4"/>
  <c r="M93" i="4"/>
  <c r="N136" i="4"/>
  <c r="L140" i="4"/>
  <c r="M188" i="4"/>
  <c r="L192" i="4"/>
  <c r="N200" i="4"/>
  <c r="M249" i="4"/>
  <c r="M275" i="4"/>
  <c r="M281" i="4"/>
  <c r="N289" i="4"/>
  <c r="M300" i="4"/>
  <c r="N306" i="4"/>
  <c r="M322" i="4"/>
  <c r="N339" i="4"/>
  <c r="N345" i="4"/>
  <c r="M371" i="4"/>
  <c r="N4" i="4"/>
  <c r="M12" i="4"/>
  <c r="N20" i="4"/>
  <c r="M28" i="4"/>
  <c r="N36" i="4"/>
  <c r="M44" i="4"/>
  <c r="N52" i="4"/>
  <c r="M60" i="4"/>
  <c r="N68" i="4"/>
  <c r="M76" i="4"/>
  <c r="M82" i="4"/>
  <c r="M90" i="4"/>
  <c r="N92" i="4"/>
  <c r="M98" i="4"/>
  <c r="M106" i="4"/>
  <c r="N108" i="4"/>
  <c r="N114" i="4"/>
  <c r="N120" i="4"/>
  <c r="N126" i="4"/>
  <c r="M148" i="4"/>
  <c r="M154" i="4"/>
  <c r="M160" i="4"/>
  <c r="M166" i="4"/>
  <c r="N172" i="4"/>
  <c r="N178" i="4"/>
  <c r="N184" i="4"/>
  <c r="N190" i="4"/>
  <c r="M212" i="4"/>
  <c r="M218" i="4"/>
  <c r="M224" i="4"/>
  <c r="M230" i="4"/>
  <c r="N236" i="4"/>
  <c r="M266" i="4"/>
  <c r="N274" i="4"/>
  <c r="M291" i="4"/>
  <c r="N299" i="4"/>
  <c r="M305" i="4"/>
  <c r="N313" i="4"/>
  <c r="M316" i="4"/>
  <c r="M330" i="4"/>
  <c r="N338" i="4"/>
  <c r="M355" i="4"/>
  <c r="N363" i="4"/>
  <c r="M369" i="4"/>
  <c r="N377" i="4"/>
  <c r="M380" i="4"/>
  <c r="M394" i="4"/>
  <c r="N402" i="4"/>
  <c r="N266" i="4"/>
  <c r="N291" i="4"/>
  <c r="N305" i="4"/>
  <c r="M308" i="4"/>
  <c r="N322" i="4"/>
  <c r="N347" i="4"/>
  <c r="N361" i="4"/>
  <c r="M364" i="4"/>
  <c r="N386" i="4"/>
  <c r="N400" i="4"/>
  <c r="L116" i="4"/>
  <c r="L128" i="4"/>
  <c r="L122" i="4"/>
  <c r="L134" i="4"/>
  <c r="L11" i="4"/>
  <c r="L27" i="4"/>
  <c r="L35" i="4"/>
  <c r="L43" i="4"/>
  <c r="L51" i="4"/>
  <c r="L59" i="4"/>
  <c r="L67" i="4"/>
  <c r="L75" i="4"/>
  <c r="L78" i="4"/>
  <c r="L86" i="4"/>
  <c r="M91" i="4"/>
  <c r="L94" i="4"/>
  <c r="L102" i="4"/>
  <c r="M107" i="4"/>
  <c r="L110" i="4"/>
  <c r="M116" i="4"/>
  <c r="M122" i="4"/>
  <c r="M128" i="4"/>
  <c r="M134" i="4"/>
  <c r="L156" i="4"/>
  <c r="L162" i="4"/>
  <c r="L168" i="4"/>
  <c r="L174" i="4"/>
  <c r="M180" i="4"/>
  <c r="M186" i="4"/>
  <c r="M192" i="4"/>
  <c r="M198" i="4"/>
  <c r="L220" i="4"/>
  <c r="L226" i="4"/>
  <c r="L232" i="4"/>
  <c r="M243" i="4"/>
  <c r="M251" i="4"/>
  <c r="M259" i="4"/>
  <c r="M273" i="4"/>
  <c r="M298" i="4"/>
  <c r="M323" i="4"/>
  <c r="M337" i="4"/>
  <c r="M362" i="4"/>
  <c r="M387" i="4"/>
  <c r="M401" i="4"/>
  <c r="M11" i="4"/>
  <c r="M27" i="4"/>
  <c r="M43" i="4"/>
  <c r="M59" i="4"/>
  <c r="M75" i="4"/>
  <c r="M78" i="4"/>
  <c r="M81" i="4"/>
  <c r="M86" i="4"/>
  <c r="L89" i="4"/>
  <c r="M94" i="4"/>
  <c r="M97" i="4"/>
  <c r="M102" i="4"/>
  <c r="L105" i="4"/>
  <c r="M110" i="4"/>
  <c r="M156" i="4"/>
  <c r="M162" i="4"/>
  <c r="M168" i="4"/>
  <c r="M174" i="4"/>
  <c r="M220" i="4"/>
  <c r="M226" i="4"/>
  <c r="M232" i="4"/>
  <c r="N243" i="4"/>
  <c r="N251" i="4"/>
  <c r="N259" i="4"/>
  <c r="M265" i="4"/>
  <c r="N273" i="4"/>
  <c r="M276" i="4"/>
  <c r="M290" i="4"/>
  <c r="N298" i="4"/>
  <c r="M315" i="4"/>
  <c r="N323" i="4"/>
  <c r="M329" i="4"/>
  <c r="N337" i="4"/>
  <c r="M340" i="4"/>
  <c r="M354" i="4"/>
  <c r="N362" i="4"/>
  <c r="M379" i="4"/>
  <c r="N387" i="4"/>
  <c r="M393" i="4"/>
  <c r="M396" i="4"/>
  <c r="N401" i="4"/>
  <c r="M404" i="4"/>
  <c r="L9" i="4"/>
  <c r="M17" i="4"/>
  <c r="L25" i="4"/>
  <c r="M33" i="4"/>
  <c r="L41" i="4"/>
  <c r="M49" i="4"/>
  <c r="L57" i="4"/>
  <c r="M65" i="4"/>
  <c r="L73" i="4"/>
  <c r="N265" i="4"/>
  <c r="M268" i="4"/>
  <c r="N290" i="4"/>
  <c r="N315" i="4"/>
  <c r="N329" i="4"/>
  <c r="M332" i="4"/>
  <c r="N354" i="4"/>
  <c r="N379" i="4"/>
  <c r="N393" i="4"/>
  <c r="L7" i="4"/>
  <c r="M9" i="4"/>
  <c r="L23" i="4"/>
  <c r="M25" i="4"/>
  <c r="L39" i="4"/>
  <c r="M41" i="4"/>
  <c r="L55" i="4"/>
  <c r="M57" i="4"/>
  <c r="L71" i="4"/>
  <c r="M73" i="4"/>
  <c r="L87" i="4"/>
  <c r="M89" i="4"/>
  <c r="L103" i="4"/>
  <c r="M105" i="4"/>
  <c r="N117" i="4"/>
  <c r="L117" i="4"/>
  <c r="N125" i="4"/>
  <c r="L125" i="4"/>
  <c r="N133" i="4"/>
  <c r="L133" i="4"/>
  <c r="N141" i="4"/>
  <c r="L141" i="4"/>
  <c r="N149" i="4"/>
  <c r="L149" i="4"/>
  <c r="N157" i="4"/>
  <c r="L157" i="4"/>
  <c r="N165" i="4"/>
  <c r="L165" i="4"/>
  <c r="N173" i="4"/>
  <c r="L173" i="4"/>
  <c r="N181" i="4"/>
  <c r="L181" i="4"/>
  <c r="N189" i="4"/>
  <c r="L189" i="4"/>
  <c r="N197" i="4"/>
  <c r="L197" i="4"/>
  <c r="N205" i="4"/>
  <c r="L205" i="4"/>
  <c r="N213" i="4"/>
  <c r="L213" i="4"/>
  <c r="N221" i="4"/>
  <c r="L221" i="4"/>
  <c r="N229" i="4"/>
  <c r="L229" i="4"/>
  <c r="L245" i="4"/>
  <c r="N245" i="4"/>
  <c r="M245" i="4"/>
  <c r="M7" i="4"/>
  <c r="M23" i="4"/>
  <c r="M39" i="4"/>
  <c r="M55" i="4"/>
  <c r="M71" i="4"/>
  <c r="M87" i="4"/>
  <c r="M103" i="4"/>
  <c r="L238" i="4"/>
  <c r="N238" i="4"/>
  <c r="L253" i="4"/>
  <c r="N253" i="4"/>
  <c r="M253" i="4"/>
  <c r="L398" i="4"/>
  <c r="N398" i="4"/>
  <c r="M398" i="4"/>
  <c r="N115" i="4"/>
  <c r="L115" i="4"/>
  <c r="N123" i="4"/>
  <c r="L123" i="4"/>
  <c r="N131" i="4"/>
  <c r="L131" i="4"/>
  <c r="N139" i="4"/>
  <c r="L139" i="4"/>
  <c r="N147" i="4"/>
  <c r="L147" i="4"/>
  <c r="N155" i="4"/>
  <c r="L155" i="4"/>
  <c r="N163" i="4"/>
  <c r="L163" i="4"/>
  <c r="N171" i="4"/>
  <c r="L171" i="4"/>
  <c r="N179" i="4"/>
  <c r="L179" i="4"/>
  <c r="N187" i="4"/>
  <c r="L187" i="4"/>
  <c r="N195" i="4"/>
  <c r="L195" i="4"/>
  <c r="N203" i="4"/>
  <c r="L203" i="4"/>
  <c r="N211" i="4"/>
  <c r="L211" i="4"/>
  <c r="N219" i="4"/>
  <c r="L219" i="4"/>
  <c r="N227" i="4"/>
  <c r="L227" i="4"/>
  <c r="N235" i="4"/>
  <c r="L235" i="4"/>
  <c r="L246" i="4"/>
  <c r="N246" i="4"/>
  <c r="L406" i="4"/>
  <c r="N406" i="4"/>
  <c r="M406" i="4"/>
  <c r="M3" i="4"/>
  <c r="L17" i="4"/>
  <c r="M19" i="4"/>
  <c r="L33" i="4"/>
  <c r="M35" i="4"/>
  <c r="L49" i="4"/>
  <c r="M51" i="4"/>
  <c r="L65" i="4"/>
  <c r="M67" i="4"/>
  <c r="L81" i="4"/>
  <c r="M83" i="4"/>
  <c r="L97" i="4"/>
  <c r="M99" i="4"/>
  <c r="L254" i="4"/>
  <c r="N254" i="4"/>
  <c r="L390" i="4"/>
  <c r="N390" i="4"/>
  <c r="M390" i="4"/>
  <c r="L15" i="4"/>
  <c r="L31" i="4"/>
  <c r="L47" i="4"/>
  <c r="L63" i="4"/>
  <c r="L79" i="4"/>
  <c r="L95" i="4"/>
  <c r="L111" i="4"/>
  <c r="N113" i="4"/>
  <c r="L113" i="4"/>
  <c r="N121" i="4"/>
  <c r="L121" i="4"/>
  <c r="N129" i="4"/>
  <c r="L129" i="4"/>
  <c r="N137" i="4"/>
  <c r="L137" i="4"/>
  <c r="N145" i="4"/>
  <c r="L145" i="4"/>
  <c r="N153" i="4"/>
  <c r="L153" i="4"/>
  <c r="N161" i="4"/>
  <c r="L161" i="4"/>
  <c r="N169" i="4"/>
  <c r="L169" i="4"/>
  <c r="N177" i="4"/>
  <c r="L177" i="4"/>
  <c r="N185" i="4"/>
  <c r="L185" i="4"/>
  <c r="N193" i="4"/>
  <c r="L193" i="4"/>
  <c r="N201" i="4"/>
  <c r="L201" i="4"/>
  <c r="N209" i="4"/>
  <c r="L209" i="4"/>
  <c r="N217" i="4"/>
  <c r="L217" i="4"/>
  <c r="N225" i="4"/>
  <c r="L225" i="4"/>
  <c r="N233" i="4"/>
  <c r="L233" i="4"/>
  <c r="L240" i="4"/>
  <c r="M240" i="4"/>
  <c r="L262" i="4"/>
  <c r="N262" i="4"/>
  <c r="L270" i="4"/>
  <c r="N270" i="4"/>
  <c r="L278" i="4"/>
  <c r="N278" i="4"/>
  <c r="L286" i="4"/>
  <c r="N286" i="4"/>
  <c r="L294" i="4"/>
  <c r="N294" i="4"/>
  <c r="L302" i="4"/>
  <c r="N302" i="4"/>
  <c r="L310" i="4"/>
  <c r="N310" i="4"/>
  <c r="L318" i="4"/>
  <c r="N318" i="4"/>
  <c r="L326" i="4"/>
  <c r="N326" i="4"/>
  <c r="L334" i="4"/>
  <c r="N334" i="4"/>
  <c r="L342" i="4"/>
  <c r="N342" i="4"/>
  <c r="L350" i="4"/>
  <c r="N350" i="4"/>
  <c r="L358" i="4"/>
  <c r="N358" i="4"/>
  <c r="L366" i="4"/>
  <c r="N366" i="4"/>
  <c r="L374" i="4"/>
  <c r="N374" i="4"/>
  <c r="L382" i="4"/>
  <c r="N382" i="4"/>
  <c r="L13" i="4"/>
  <c r="M15" i="4"/>
  <c r="L29" i="4"/>
  <c r="M31" i="4"/>
  <c r="L45" i="4"/>
  <c r="M47" i="4"/>
  <c r="L61" i="4"/>
  <c r="M63" i="4"/>
  <c r="L77" i="4"/>
  <c r="M79" i="4"/>
  <c r="L93" i="4"/>
  <c r="M95" i="4"/>
  <c r="L109" i="4"/>
  <c r="M111" i="4"/>
  <c r="L248" i="4"/>
  <c r="M248" i="4"/>
  <c r="M77" i="4"/>
  <c r="N119" i="4"/>
  <c r="L119" i="4"/>
  <c r="N127" i="4"/>
  <c r="L127" i="4"/>
  <c r="N135" i="4"/>
  <c r="L135" i="4"/>
  <c r="N143" i="4"/>
  <c r="L143" i="4"/>
  <c r="N151" i="4"/>
  <c r="L151" i="4"/>
  <c r="N159" i="4"/>
  <c r="L159" i="4"/>
  <c r="N167" i="4"/>
  <c r="L167" i="4"/>
  <c r="N175" i="4"/>
  <c r="L175" i="4"/>
  <c r="N183" i="4"/>
  <c r="L183" i="4"/>
  <c r="N191" i="4"/>
  <c r="L191" i="4"/>
  <c r="N199" i="4"/>
  <c r="L199" i="4"/>
  <c r="N207" i="4"/>
  <c r="L207" i="4"/>
  <c r="N215" i="4"/>
  <c r="L215" i="4"/>
  <c r="N223" i="4"/>
  <c r="L223" i="4"/>
  <c r="N231" i="4"/>
  <c r="L231" i="4"/>
  <c r="L256" i="4"/>
  <c r="M256" i="4"/>
  <c r="L264" i="4"/>
  <c r="N264" i="4"/>
  <c r="M264" i="4"/>
  <c r="L272" i="4"/>
  <c r="N272" i="4"/>
  <c r="M272" i="4"/>
  <c r="L280" i="4"/>
  <c r="N280" i="4"/>
  <c r="M280" i="4"/>
  <c r="L288" i="4"/>
  <c r="N288" i="4"/>
  <c r="M288" i="4"/>
  <c r="L296" i="4"/>
  <c r="N296" i="4"/>
  <c r="M296" i="4"/>
  <c r="L304" i="4"/>
  <c r="N304" i="4"/>
  <c r="M304" i="4"/>
  <c r="L312" i="4"/>
  <c r="N312" i="4"/>
  <c r="M312" i="4"/>
  <c r="L320" i="4"/>
  <c r="N320" i="4"/>
  <c r="M320" i="4"/>
  <c r="L328" i="4"/>
  <c r="N328" i="4"/>
  <c r="M328" i="4"/>
  <c r="L336" i="4"/>
  <c r="N336" i="4"/>
  <c r="M336" i="4"/>
  <c r="L344" i="4"/>
  <c r="N344" i="4"/>
  <c r="M344" i="4"/>
  <c r="L352" i="4"/>
  <c r="N352" i="4"/>
  <c r="M352" i="4"/>
  <c r="L360" i="4"/>
  <c r="N360" i="4"/>
  <c r="M360" i="4"/>
  <c r="L368" i="4"/>
  <c r="N368" i="4"/>
  <c r="M368" i="4"/>
  <c r="L376" i="4"/>
  <c r="N376" i="4"/>
  <c r="M376" i="4"/>
  <c r="N237" i="4"/>
  <c r="M237" i="4"/>
  <c r="L237" i="4"/>
  <c r="M239" i="4"/>
  <c r="N244" i="4"/>
  <c r="M247" i="4"/>
  <c r="N252" i="4"/>
  <c r="M255" i="4"/>
  <c r="N260" i="4"/>
  <c r="M263" i="4"/>
  <c r="N268" i="4"/>
  <c r="M271" i="4"/>
  <c r="N276" i="4"/>
  <c r="M279" i="4"/>
  <c r="N284" i="4"/>
  <c r="M287" i="4"/>
  <c r="N292" i="4"/>
  <c r="M295" i="4"/>
  <c r="N300" i="4"/>
  <c r="M303" i="4"/>
  <c r="N308" i="4"/>
  <c r="M311" i="4"/>
  <c r="N316" i="4"/>
  <c r="M319" i="4"/>
  <c r="N324" i="4"/>
  <c r="M327" i="4"/>
  <c r="N332" i="4"/>
  <c r="M335" i="4"/>
  <c r="N340" i="4"/>
  <c r="M343" i="4"/>
  <c r="N348" i="4"/>
  <c r="M351" i="4"/>
  <c r="N356" i="4"/>
  <c r="M359" i="4"/>
  <c r="N364" i="4"/>
  <c r="M367" i="4"/>
  <c r="N372" i="4"/>
  <c r="M375" i="4"/>
  <c r="N380" i="4"/>
  <c r="M383" i="4"/>
  <c r="N388" i="4"/>
  <c r="M391" i="4"/>
  <c r="N396" i="4"/>
  <c r="M399" i="4"/>
  <c r="N404" i="4"/>
  <c r="M407" i="4"/>
  <c r="N239" i="4"/>
  <c r="N247" i="4"/>
  <c r="N255" i="4"/>
  <c r="N263" i="4"/>
  <c r="N271" i="4"/>
  <c r="N279" i="4"/>
  <c r="N287" i="4"/>
  <c r="N295" i="4"/>
  <c r="N303" i="4"/>
  <c r="N311" i="4"/>
  <c r="N319" i="4"/>
  <c r="N327" i="4"/>
  <c r="N335" i="4"/>
  <c r="N343" i="4"/>
  <c r="N351" i="4"/>
  <c r="N359" i="4"/>
  <c r="N367" i="4"/>
  <c r="N375" i="4"/>
  <c r="N383" i="4"/>
  <c r="N391" i="4"/>
  <c r="N399" i="4"/>
  <c r="N407" i="4"/>
  <c r="M261" i="4"/>
  <c r="M269" i="4"/>
  <c r="M277" i="4"/>
  <c r="M285" i="4"/>
  <c r="M293" i="4"/>
  <c r="M301" i="4"/>
  <c r="M309" i="4"/>
  <c r="M317" i="4"/>
  <c r="M325" i="4"/>
  <c r="M333" i="4"/>
  <c r="M341" i="4"/>
  <c r="M349" i="4"/>
  <c r="M357" i="4"/>
  <c r="M365" i="4"/>
  <c r="M373" i="4"/>
  <c r="M381" i="4"/>
  <c r="M389" i="4"/>
  <c r="M397" i="4"/>
  <c r="N261" i="4"/>
  <c r="N269" i="4"/>
  <c r="N277" i="4"/>
  <c r="N285" i="4"/>
  <c r="N293" i="4"/>
  <c r="N301" i="4"/>
  <c r="N309" i="4"/>
  <c r="N317" i="4"/>
  <c r="N325" i="4"/>
  <c r="N333" i="4"/>
  <c r="N341" i="4"/>
  <c r="N349" i="4"/>
  <c r="N357" i="4"/>
  <c r="N365" i="4"/>
  <c r="N373" i="4"/>
  <c r="N381" i="4"/>
  <c r="M384" i="4"/>
  <c r="N389" i="4"/>
  <c r="M392" i="4"/>
  <c r="N397" i="4"/>
  <c r="M400" i="4"/>
  <c r="N405" i="4"/>
  <c r="N384" i="4"/>
  <c r="N392" i="4"/>
  <c r="N395" i="4"/>
  <c r="L2" i="3"/>
  <c r="L7" i="3"/>
  <c r="M20" i="3"/>
  <c r="N31" i="3"/>
  <c r="M31" i="3"/>
  <c r="M51" i="3"/>
  <c r="U4" i="3"/>
  <c r="L51" i="3"/>
  <c r="L58" i="3"/>
  <c r="M67" i="3"/>
  <c r="L67" i="3"/>
  <c r="L74" i="3"/>
  <c r="M83" i="3"/>
  <c r="L83" i="3"/>
  <c r="L90" i="3"/>
  <c r="T5" i="3"/>
  <c r="M99" i="3"/>
  <c r="L99" i="3"/>
  <c r="L106" i="3"/>
  <c r="M115" i="3"/>
  <c r="L115" i="3"/>
  <c r="M127" i="3"/>
  <c r="N133" i="3"/>
  <c r="M133" i="3"/>
  <c r="U8" i="3"/>
  <c r="M145" i="3"/>
  <c r="N157" i="3"/>
  <c r="M157" i="3"/>
  <c r="L170" i="3"/>
  <c r="N170" i="3"/>
  <c r="N180" i="3"/>
  <c r="M180" i="3"/>
  <c r="L180" i="3"/>
  <c r="T9" i="3"/>
  <c r="L191" i="3"/>
  <c r="M191" i="3"/>
  <c r="L199" i="3"/>
  <c r="M199" i="3"/>
  <c r="L207" i="3"/>
  <c r="N207" i="3"/>
  <c r="M207" i="3"/>
  <c r="N212" i="3"/>
  <c r="M212" i="3"/>
  <c r="M218" i="3"/>
  <c r="L218" i="3"/>
  <c r="M294" i="3"/>
  <c r="L294" i="3"/>
  <c r="M332" i="3"/>
  <c r="L332" i="3"/>
  <c r="N332" i="3"/>
  <c r="L379" i="3"/>
  <c r="N379" i="3"/>
  <c r="N422" i="3"/>
  <c r="M422" i="3"/>
  <c r="L422" i="3"/>
  <c r="N426" i="3"/>
  <c r="L426" i="3"/>
  <c r="N466" i="3"/>
  <c r="M466" i="3"/>
  <c r="L466" i="3"/>
  <c r="N37" i="3"/>
  <c r="M37" i="3"/>
  <c r="L5" i="3"/>
  <c r="M7" i="3"/>
  <c r="L12" i="3"/>
  <c r="N20" i="3"/>
  <c r="L37" i="3"/>
  <c r="L40" i="3"/>
  <c r="N45" i="3"/>
  <c r="L45" i="3"/>
  <c r="L52" i="3"/>
  <c r="M58" i="3"/>
  <c r="M61" i="3"/>
  <c r="L61" i="3"/>
  <c r="L68" i="3"/>
  <c r="M74" i="3"/>
  <c r="M77" i="3"/>
  <c r="L77" i="3"/>
  <c r="L84" i="3"/>
  <c r="M90" i="3"/>
  <c r="M93" i="3"/>
  <c r="L93" i="3"/>
  <c r="M106" i="3"/>
  <c r="M109" i="3"/>
  <c r="L109" i="3"/>
  <c r="N127" i="3"/>
  <c r="L130" i="3"/>
  <c r="N130" i="3"/>
  <c r="M134" i="3"/>
  <c r="N145" i="3"/>
  <c r="N208" i="3"/>
  <c r="M208" i="3"/>
  <c r="L208" i="3"/>
  <c r="N268" i="3"/>
  <c r="L268" i="3"/>
  <c r="L301" i="3"/>
  <c r="M301" i="3"/>
  <c r="L333" i="3"/>
  <c r="N333" i="3"/>
  <c r="M333" i="3"/>
  <c r="L354" i="3"/>
  <c r="M398" i="3"/>
  <c r="L398" i="3"/>
  <c r="L140" i="3"/>
  <c r="N140" i="3"/>
  <c r="M140" i="3"/>
  <c r="N29" i="3"/>
  <c r="L29" i="3"/>
  <c r="M49" i="3"/>
  <c r="L49" i="3"/>
  <c r="M65" i="3"/>
  <c r="L65" i="3"/>
  <c r="M81" i="3"/>
  <c r="L81" i="3"/>
  <c r="M97" i="3"/>
  <c r="L97" i="3"/>
  <c r="M113" i="3"/>
  <c r="L113" i="3"/>
  <c r="L122" i="3"/>
  <c r="M122" i="3"/>
  <c r="M131" i="3"/>
  <c r="L131" i="3"/>
  <c r="T8" i="3"/>
  <c r="N149" i="3"/>
  <c r="M149" i="3"/>
  <c r="N172" i="3"/>
  <c r="M172" i="3"/>
  <c r="L172" i="3"/>
  <c r="M188" i="3"/>
  <c r="L188" i="3"/>
  <c r="L204" i="3"/>
  <c r="N204" i="3"/>
  <c r="M204" i="3"/>
  <c r="N250" i="3"/>
  <c r="L250" i="3"/>
  <c r="M260" i="3"/>
  <c r="N260" i="3"/>
  <c r="L260" i="3"/>
  <c r="N285" i="3"/>
  <c r="M285" i="3"/>
  <c r="L285" i="3"/>
  <c r="N324" i="3"/>
  <c r="M324" i="3"/>
  <c r="L324" i="3"/>
  <c r="L351" i="3"/>
  <c r="M351" i="3"/>
  <c r="L381" i="3"/>
  <c r="M381" i="3"/>
  <c r="N395" i="3"/>
  <c r="L395" i="3"/>
  <c r="L408" i="3"/>
  <c r="N408" i="3"/>
  <c r="M284" i="3"/>
  <c r="N284" i="3"/>
  <c r="L284" i="3"/>
  <c r="L6" i="3"/>
  <c r="N21" i="3"/>
  <c r="M21" i="3"/>
  <c r="M24" i="3"/>
  <c r="L27" i="3"/>
  <c r="L30" i="3"/>
  <c r="N38" i="3"/>
  <c r="L41" i="3"/>
  <c r="L50" i="3"/>
  <c r="M56" i="3"/>
  <c r="M59" i="3"/>
  <c r="L59" i="3"/>
  <c r="L66" i="3"/>
  <c r="M72" i="3"/>
  <c r="M75" i="3"/>
  <c r="L75" i="3"/>
  <c r="L82" i="3"/>
  <c r="M88" i="3"/>
  <c r="M91" i="3"/>
  <c r="L91" i="3"/>
  <c r="L98" i="3"/>
  <c r="M104" i="3"/>
  <c r="M107" i="3"/>
  <c r="L107" i="3"/>
  <c r="L114" i="3"/>
  <c r="M120" i="3"/>
  <c r="L123" i="3"/>
  <c r="L146" i="3"/>
  <c r="N146" i="3"/>
  <c r="M150" i="3"/>
  <c r="N152" i="3"/>
  <c r="M173" i="3"/>
  <c r="N175" i="3"/>
  <c r="L275" i="3"/>
  <c r="N275" i="3"/>
  <c r="M275" i="3"/>
  <c r="L325" i="3"/>
  <c r="N325" i="3"/>
  <c r="M325" i="3"/>
  <c r="L369" i="3"/>
  <c r="N369" i="3"/>
  <c r="M369" i="3"/>
  <c r="N405" i="3"/>
  <c r="M405" i="3"/>
  <c r="M71" i="3"/>
  <c r="L71" i="3"/>
  <c r="M87" i="3"/>
  <c r="L87" i="3"/>
  <c r="M103" i="3"/>
  <c r="L103" i="3"/>
  <c r="L385" i="3"/>
  <c r="M385" i="3"/>
  <c r="L4" i="3"/>
  <c r="N13" i="3"/>
  <c r="L13" i="3"/>
  <c r="N35" i="3"/>
  <c r="L35" i="3"/>
  <c r="M53" i="3"/>
  <c r="L53" i="3"/>
  <c r="M69" i="3"/>
  <c r="L69" i="3"/>
  <c r="M85" i="3"/>
  <c r="L85" i="3"/>
  <c r="M101" i="3"/>
  <c r="L101" i="3"/>
  <c r="N117" i="3"/>
  <c r="M117" i="3"/>
  <c r="N166" i="3"/>
  <c r="M166" i="3"/>
  <c r="L189" i="3"/>
  <c r="N189" i="3"/>
  <c r="N201" i="3"/>
  <c r="M201" i="3"/>
  <c r="L261" i="3"/>
  <c r="N261" i="3"/>
  <c r="M392" i="3"/>
  <c r="L392" i="3"/>
  <c r="N392" i="3"/>
  <c r="N412" i="3"/>
  <c r="L412" i="3"/>
  <c r="M412" i="3"/>
  <c r="N15" i="3"/>
  <c r="M15" i="3"/>
  <c r="M55" i="3"/>
  <c r="L55" i="3"/>
  <c r="M4" i="3"/>
  <c r="L11" i="3"/>
  <c r="L14" i="3"/>
  <c r="N22" i="3"/>
  <c r="L25" i="3"/>
  <c r="M36" i="3"/>
  <c r="M47" i="3"/>
  <c r="L47" i="3"/>
  <c r="L54" i="3"/>
  <c r="M60" i="3"/>
  <c r="M63" i="3"/>
  <c r="L63" i="3"/>
  <c r="L70" i="3"/>
  <c r="M76" i="3"/>
  <c r="M79" i="3"/>
  <c r="L79" i="3"/>
  <c r="L86" i="3"/>
  <c r="M92" i="3"/>
  <c r="M95" i="3"/>
  <c r="L95" i="3"/>
  <c r="L102" i="3"/>
  <c r="M108" i="3"/>
  <c r="M111" i="3"/>
  <c r="L111" i="3"/>
  <c r="M118" i="3"/>
  <c r="N129" i="3"/>
  <c r="V8" i="3"/>
  <c r="L138" i="3"/>
  <c r="M138" i="3"/>
  <c r="M147" i="3"/>
  <c r="L147" i="3"/>
  <c r="L183" i="3"/>
  <c r="N183" i="3"/>
  <c r="M183" i="3"/>
  <c r="M194" i="3"/>
  <c r="M252" i="3"/>
  <c r="N252" i="3"/>
  <c r="M271" i="3"/>
  <c r="L271" i="3"/>
  <c r="N271" i="3"/>
  <c r="M287" i="3"/>
  <c r="N287" i="3"/>
  <c r="L312" i="3"/>
  <c r="L357" i="3"/>
  <c r="N357" i="3"/>
  <c r="M357" i="3"/>
  <c r="M367" i="3"/>
  <c r="N378" i="3"/>
  <c r="L378" i="3"/>
  <c r="N420" i="3"/>
  <c r="L420" i="3"/>
  <c r="N425" i="3"/>
  <c r="M425" i="3"/>
  <c r="L425" i="3"/>
  <c r="M196" i="3"/>
  <c r="L196" i="3"/>
  <c r="N196" i="3"/>
  <c r="N296" i="3"/>
  <c r="M296" i="3"/>
  <c r="L296" i="3"/>
  <c r="L9" i="3"/>
  <c r="M11" i="3"/>
  <c r="M14" i="3"/>
  <c r="N19" i="3"/>
  <c r="L19" i="3"/>
  <c r="M25" i="3"/>
  <c r="L28" i="3"/>
  <c r="S4" i="3"/>
  <c r="L31" i="3"/>
  <c r="N36" i="3"/>
  <c r="L48" i="3"/>
  <c r="N51" i="3"/>
  <c r="M54" i="3"/>
  <c r="M57" i="3"/>
  <c r="L57" i="3"/>
  <c r="L64" i="3"/>
  <c r="S3" i="3"/>
  <c r="N67" i="3"/>
  <c r="V3" i="3"/>
  <c r="Y3" i="3"/>
  <c r="M70" i="3"/>
  <c r="M73" i="3"/>
  <c r="L73" i="3"/>
  <c r="L80" i="3"/>
  <c r="N83" i="3"/>
  <c r="M86" i="3"/>
  <c r="M89" i="3"/>
  <c r="U3" i="3"/>
  <c r="X3" i="3"/>
  <c r="L89" i="3"/>
  <c r="L96" i="3"/>
  <c r="N99" i="3"/>
  <c r="M102" i="3"/>
  <c r="M105" i="3"/>
  <c r="L105" i="3"/>
  <c r="L112" i="3"/>
  <c r="N115" i="3"/>
  <c r="V5" i="3"/>
  <c r="N118" i="3"/>
  <c r="L124" i="3"/>
  <c r="N124" i="3"/>
  <c r="M124" i="3"/>
  <c r="L133" i="3"/>
  <c r="M136" i="3"/>
  <c r="L139" i="3"/>
  <c r="L153" i="3"/>
  <c r="N153" i="3"/>
  <c r="M170" i="3"/>
  <c r="N191" i="3"/>
  <c r="N194" i="3"/>
  <c r="N199" i="3"/>
  <c r="M206" i="3"/>
  <c r="L206" i="3"/>
  <c r="N206" i="3"/>
  <c r="N218" i="3"/>
  <c r="N294" i="3"/>
  <c r="L304" i="3"/>
  <c r="M304" i="3"/>
  <c r="L309" i="3"/>
  <c r="M309" i="3"/>
  <c r="N367" i="3"/>
  <c r="M379" i="3"/>
  <c r="N421" i="3"/>
  <c r="M421" i="3"/>
  <c r="M426" i="3"/>
  <c r="N434" i="3"/>
  <c r="L434" i="3"/>
  <c r="N460" i="3"/>
  <c r="M460" i="3"/>
  <c r="L460" i="3"/>
  <c r="M128" i="3"/>
  <c r="M144" i="3"/>
  <c r="M162" i="3"/>
  <c r="L225" i="3"/>
  <c r="L228" i="3"/>
  <c r="L239" i="3"/>
  <c r="N257" i="3"/>
  <c r="M257" i="3"/>
  <c r="L257" i="3"/>
  <c r="M282" i="3"/>
  <c r="N282" i="3"/>
  <c r="L282" i="3"/>
  <c r="L340" i="3"/>
  <c r="L347" i="3"/>
  <c r="M347" i="3"/>
  <c r="M352" i="3"/>
  <c r="M355" i="3"/>
  <c r="L375" i="3"/>
  <c r="M375" i="3"/>
  <c r="N440" i="3"/>
  <c r="L440" i="3"/>
  <c r="L159" i="3"/>
  <c r="M159" i="3"/>
  <c r="N190" i="3"/>
  <c r="M190" i="3"/>
  <c r="L190" i="3"/>
  <c r="N253" i="3"/>
  <c r="M253" i="3"/>
  <c r="L253" i="3"/>
  <c r="N380" i="3"/>
  <c r="M380" i="3"/>
  <c r="L380" i="3"/>
  <c r="N402" i="3"/>
  <c r="L402" i="3"/>
  <c r="M154" i="3"/>
  <c r="L154" i="3"/>
  <c r="N289" i="3"/>
  <c r="M289" i="3"/>
  <c r="L289" i="3"/>
  <c r="L319" i="3"/>
  <c r="M319" i="3"/>
  <c r="M366" i="3"/>
  <c r="L366" i="3"/>
  <c r="N450" i="3"/>
  <c r="M450" i="3"/>
  <c r="L450" i="3"/>
  <c r="M203" i="3"/>
  <c r="L216" i="3"/>
  <c r="N220" i="3"/>
  <c r="N223" i="3"/>
  <c r="M241" i="3"/>
  <c r="M292" i="3"/>
  <c r="N365" i="3"/>
  <c r="N371" i="3"/>
  <c r="N377" i="3"/>
  <c r="N386" i="3"/>
  <c r="M419" i="3"/>
  <c r="L427" i="3"/>
  <c r="M432" i="3"/>
  <c r="M444" i="3"/>
  <c r="M464" i="3"/>
  <c r="M470" i="3"/>
  <c r="M476" i="3"/>
  <c r="L482" i="3"/>
  <c r="L488" i="3"/>
  <c r="L404" i="3"/>
  <c r="L414" i="3"/>
  <c r="M427" i="3"/>
  <c r="L430" i="3"/>
  <c r="L436" i="3"/>
  <c r="L442" i="3"/>
  <c r="L456" i="3"/>
  <c r="L462" i="3"/>
  <c r="M482" i="3"/>
  <c r="M488" i="3"/>
  <c r="L494" i="3"/>
  <c r="M387" i="3"/>
  <c r="L468" i="3"/>
  <c r="L474" i="3"/>
  <c r="L486" i="3"/>
  <c r="M486" i="3"/>
  <c r="U2" i="3"/>
  <c r="AC16" i="3"/>
  <c r="L229" i="3"/>
  <c r="M240" i="3"/>
  <c r="N240" i="3"/>
  <c r="L240" i="3"/>
  <c r="M263" i="3"/>
  <c r="L263" i="3"/>
  <c r="M270" i="3"/>
  <c r="L270" i="3"/>
  <c r="N298" i="3"/>
  <c r="M298" i="3"/>
  <c r="L298" i="3"/>
  <c r="AC22" i="3"/>
  <c r="M306" i="3"/>
  <c r="L306" i="3"/>
  <c r="N2" i="3"/>
  <c r="N155" i="3"/>
  <c r="AC10" i="3"/>
  <c r="L157" i="3"/>
  <c r="N171" i="3"/>
  <c r="N187" i="3"/>
  <c r="N203" i="3"/>
  <c r="N217" i="3"/>
  <c r="M217" i="3"/>
  <c r="L217" i="3"/>
  <c r="N277" i="3"/>
  <c r="N281" i="3"/>
  <c r="M281" i="3"/>
  <c r="L281" i="3"/>
  <c r="AC20" i="3"/>
  <c r="L291" i="3"/>
  <c r="T2" i="3"/>
  <c r="N3" i="3"/>
  <c r="M165" i="3"/>
  <c r="M181" i="3"/>
  <c r="M197" i="3"/>
  <c r="AC11" i="3"/>
  <c r="L201" i="3"/>
  <c r="N265" i="3"/>
  <c r="M265" i="3"/>
  <c r="L265" i="3"/>
  <c r="L303" i="3"/>
  <c r="N303" i="3"/>
  <c r="M303" i="3"/>
  <c r="N346" i="3"/>
  <c r="M346" i="3"/>
  <c r="L346" i="3"/>
  <c r="M213" i="3"/>
  <c r="L213" i="3"/>
  <c r="M224" i="3"/>
  <c r="N224" i="3"/>
  <c r="L224" i="3"/>
  <c r="M247" i="3"/>
  <c r="L247" i="3"/>
  <c r="M254" i="3"/>
  <c r="L254" i="3"/>
  <c r="AC17" i="3"/>
  <c r="M268" i="3"/>
  <c r="M288" i="3"/>
  <c r="N288" i="3"/>
  <c r="L288" i="3"/>
  <c r="AC4" i="3"/>
  <c r="AC3" i="3"/>
  <c r="M163" i="3"/>
  <c r="N165" i="3"/>
  <c r="M179" i="3"/>
  <c r="N181" i="3"/>
  <c r="M195" i="3"/>
  <c r="N197" i="3"/>
  <c r="M211" i="3"/>
  <c r="M231" i="3"/>
  <c r="L231" i="3"/>
  <c r="L236" i="3"/>
  <c r="M238" i="3"/>
  <c r="L238" i="3"/>
  <c r="M245" i="3"/>
  <c r="M272" i="3"/>
  <c r="N272" i="3"/>
  <c r="L272" i="3"/>
  <c r="L293" i="3"/>
  <c r="N293" i="3"/>
  <c r="M293" i="3"/>
  <c r="L311" i="3"/>
  <c r="M311" i="3"/>
  <c r="M161" i="3"/>
  <c r="U10" i="3"/>
  <c r="N163" i="3"/>
  <c r="M177" i="3"/>
  <c r="N179" i="3"/>
  <c r="M193" i="3"/>
  <c r="N195" i="3"/>
  <c r="M209" i="3"/>
  <c r="N211" i="3"/>
  <c r="N236" i="3"/>
  <c r="N245" i="3"/>
  <c r="N249" i="3"/>
  <c r="M249" i="3"/>
  <c r="L249" i="3"/>
  <c r="N161" i="3"/>
  <c r="N177" i="3"/>
  <c r="N193" i="3"/>
  <c r="N209" i="3"/>
  <c r="AC14" i="3"/>
  <c r="M215" i="3"/>
  <c r="L215" i="3"/>
  <c r="M222" i="3"/>
  <c r="L222" i="3"/>
  <c r="M256" i="3"/>
  <c r="N256" i="3"/>
  <c r="L256" i="3"/>
  <c r="M279" i="3"/>
  <c r="L279" i="3"/>
  <c r="M286" i="3"/>
  <c r="L286" i="3"/>
  <c r="L336" i="3"/>
  <c r="N336" i="3"/>
  <c r="M336" i="3"/>
  <c r="N233" i="3"/>
  <c r="M233" i="3"/>
  <c r="L233" i="3"/>
  <c r="N316" i="3"/>
  <c r="M316" i="3"/>
  <c r="L316" i="3"/>
  <c r="L321" i="3"/>
  <c r="N321" i="3"/>
  <c r="M321" i="3"/>
  <c r="N400" i="3"/>
  <c r="L400" i="3"/>
  <c r="N415" i="3"/>
  <c r="L415" i="3"/>
  <c r="N423" i="3"/>
  <c r="M423" i="3"/>
  <c r="N461" i="3"/>
  <c r="M461" i="3"/>
  <c r="N481" i="3"/>
  <c r="M481" i="3"/>
  <c r="L481" i="3"/>
  <c r="T11" i="3"/>
  <c r="L212" i="3"/>
  <c r="M214" i="3"/>
  <c r="N216" i="3"/>
  <c r="L230" i="3"/>
  <c r="N232" i="3"/>
  <c r="V16" i="3"/>
  <c r="L246" i="3"/>
  <c r="N248" i="3"/>
  <c r="AC15" i="3"/>
  <c r="M250" i="3"/>
  <c r="L262" i="3"/>
  <c r="N264" i="3"/>
  <c r="L278" i="3"/>
  <c r="N280" i="3"/>
  <c r="L292" i="3"/>
  <c r="L299" i="3"/>
  <c r="N299" i="3"/>
  <c r="N304" i="3"/>
  <c r="M307" i="3"/>
  <c r="N319" i="3"/>
  <c r="L322" i="3"/>
  <c r="M327" i="3"/>
  <c r="L329" i="3"/>
  <c r="M329" i="3"/>
  <c r="M337" i="3"/>
  <c r="N354" i="3"/>
  <c r="M376" i="3"/>
  <c r="M388" i="3"/>
  <c r="N394" i="3"/>
  <c r="M394" i="3"/>
  <c r="N397" i="3"/>
  <c r="L397" i="3"/>
  <c r="N453" i="3"/>
  <c r="M453" i="3"/>
  <c r="N467" i="3"/>
  <c r="M467" i="3"/>
  <c r="N473" i="3"/>
  <c r="M473" i="3"/>
  <c r="L473" i="3"/>
  <c r="L219" i="3"/>
  <c r="L235" i="3"/>
  <c r="L251" i="3"/>
  <c r="L267" i="3"/>
  <c r="L283" i="3"/>
  <c r="L300" i="3"/>
  <c r="L330" i="3"/>
  <c r="L362" i="3"/>
  <c r="N401" i="3"/>
  <c r="M401" i="3"/>
  <c r="N445" i="3"/>
  <c r="M445" i="3"/>
  <c r="N459" i="3"/>
  <c r="M459" i="3"/>
  <c r="N493" i="3"/>
  <c r="M493" i="3"/>
  <c r="AC23" i="3"/>
  <c r="V4" i="3"/>
  <c r="M219" i="3"/>
  <c r="L226" i="3"/>
  <c r="M235" i="3"/>
  <c r="L242" i="3"/>
  <c r="M251" i="3"/>
  <c r="L258" i="3"/>
  <c r="M267" i="3"/>
  <c r="L274" i="3"/>
  <c r="M283" i="3"/>
  <c r="L290" i="3"/>
  <c r="M295" i="3"/>
  <c r="L297" i="3"/>
  <c r="M297" i="3"/>
  <c r="M300" i="3"/>
  <c r="M305" i="3"/>
  <c r="M320" i="3"/>
  <c r="M330" i="3"/>
  <c r="AC21" i="3"/>
  <c r="M335" i="3"/>
  <c r="L350" i="3"/>
  <c r="L360" i="3"/>
  <c r="M362" i="3"/>
  <c r="L372" i="3"/>
  <c r="N437" i="3"/>
  <c r="M437" i="3"/>
  <c r="N451" i="3"/>
  <c r="M451" i="3"/>
  <c r="AC35" i="3"/>
  <c r="N465" i="3"/>
  <c r="M465" i="3"/>
  <c r="L465" i="3"/>
  <c r="N485" i="3"/>
  <c r="M485" i="3"/>
  <c r="AC5" i="3"/>
  <c r="AC9" i="3"/>
  <c r="N226" i="3"/>
  <c r="N242" i="3"/>
  <c r="N258" i="3"/>
  <c r="N274" i="3"/>
  <c r="N290" i="3"/>
  <c r="N295" i="3"/>
  <c r="N305" i="3"/>
  <c r="L308" i="3"/>
  <c r="L315" i="3"/>
  <c r="N315" i="3"/>
  <c r="L318" i="3"/>
  <c r="N320" i="3"/>
  <c r="M323" i="3"/>
  <c r="L328" i="3"/>
  <c r="N335" i="3"/>
  <c r="L338" i="3"/>
  <c r="M343" i="3"/>
  <c r="L345" i="3"/>
  <c r="M345" i="3"/>
  <c r="L348" i="3"/>
  <c r="S23" i="3"/>
  <c r="M350" i="3"/>
  <c r="M360" i="3"/>
  <c r="M372" i="3"/>
  <c r="M384" i="3"/>
  <c r="N389" i="3"/>
  <c r="L389" i="3"/>
  <c r="N429" i="3"/>
  <c r="M429" i="3"/>
  <c r="N443" i="3"/>
  <c r="M443" i="3"/>
  <c r="N457" i="3"/>
  <c r="M457" i="3"/>
  <c r="L457" i="3"/>
  <c r="M308" i="3"/>
  <c r="M318" i="3"/>
  <c r="N323" i="3"/>
  <c r="M328" i="3"/>
  <c r="N338" i="3"/>
  <c r="M341" i="3"/>
  <c r="N343" i="3"/>
  <c r="M348" i="3"/>
  <c r="L370" i="3"/>
  <c r="L382" i="3"/>
  <c r="N384" i="3"/>
  <c r="M390" i="3"/>
  <c r="N407" i="3"/>
  <c r="M407" i="3"/>
  <c r="N417" i="3"/>
  <c r="M417" i="3"/>
  <c r="L417" i="3"/>
  <c r="N435" i="3"/>
  <c r="M435" i="3"/>
  <c r="N449" i="3"/>
  <c r="M449" i="3"/>
  <c r="L449" i="3"/>
  <c r="N483" i="3"/>
  <c r="M483" i="3"/>
  <c r="L483" i="3"/>
  <c r="AC8" i="3"/>
  <c r="L313" i="3"/>
  <c r="M313" i="3"/>
  <c r="N341" i="3"/>
  <c r="L356" i="3"/>
  <c r="N370" i="3"/>
  <c r="V23" i="3"/>
  <c r="M382" i="3"/>
  <c r="N390" i="3"/>
  <c r="N399" i="3"/>
  <c r="L399" i="3"/>
  <c r="N469" i="3"/>
  <c r="M469" i="3"/>
  <c r="L469" i="3"/>
  <c r="N489" i="3"/>
  <c r="M489" i="3"/>
  <c r="L489" i="3"/>
  <c r="L331" i="3"/>
  <c r="N331" i="3"/>
  <c r="M356" i="3"/>
  <c r="M400" i="3"/>
  <c r="M415" i="3"/>
  <c r="L423" i="3"/>
  <c r="N433" i="3"/>
  <c r="M433" i="3"/>
  <c r="L433" i="3"/>
  <c r="L461" i="3"/>
  <c r="N475" i="3"/>
  <c r="M475" i="3"/>
  <c r="N391" i="3"/>
  <c r="M391" i="3"/>
  <c r="N441" i="3"/>
  <c r="M441" i="3"/>
  <c r="L441" i="3"/>
  <c r="N477" i="3"/>
  <c r="M477" i="3"/>
  <c r="N491" i="3"/>
  <c r="M491" i="3"/>
  <c r="L405" i="3"/>
  <c r="L421" i="3"/>
  <c r="AH26" i="3"/>
  <c r="AI26" i="3"/>
  <c r="AC27" i="3"/>
  <c r="N431" i="3"/>
  <c r="M431" i="3"/>
  <c r="N439" i="3"/>
  <c r="M439" i="3"/>
  <c r="N447" i="3"/>
  <c r="M447" i="3"/>
  <c r="N455" i="3"/>
  <c r="M455" i="3"/>
  <c r="N463" i="3"/>
  <c r="M463" i="3"/>
  <c r="N471" i="3"/>
  <c r="M471" i="3"/>
  <c r="N479" i="3"/>
  <c r="M479" i="3"/>
  <c r="N487" i="3"/>
  <c r="M487" i="3"/>
  <c r="N495" i="3"/>
  <c r="M495" i="3"/>
  <c r="AC29" i="3"/>
  <c r="AC33" i="3"/>
  <c r="AA26" i="3"/>
  <c r="AD26" i="3"/>
  <c r="AI28" i="3"/>
  <c r="AH28" i="3"/>
  <c r="AA28" i="3"/>
  <c r="AD28" i="3"/>
  <c r="AA34" i="3"/>
  <c r="AD34" i="3"/>
  <c r="AI34" i="3"/>
  <c r="AH34" i="3"/>
  <c r="AI32" i="3"/>
  <c r="AH32" i="3"/>
  <c r="AA32" i="3"/>
  <c r="AD32" i="3"/>
  <c r="AH25" i="2"/>
  <c r="AG25" i="2"/>
  <c r="AI25" i="2"/>
  <c r="AI5" i="2"/>
  <c r="AG5" i="2"/>
  <c r="AH5" i="2"/>
  <c r="M56" i="2"/>
  <c r="N56" i="2"/>
  <c r="M28" i="2"/>
  <c r="N28" i="2"/>
  <c r="L86" i="2"/>
  <c r="N86" i="2"/>
  <c r="N80" i="2"/>
  <c r="L80" i="2"/>
  <c r="N164" i="2"/>
  <c r="M164" i="2"/>
  <c r="M198" i="2"/>
  <c r="L198" i="2"/>
  <c r="N198" i="2"/>
  <c r="M186" i="2"/>
  <c r="L186" i="2"/>
  <c r="BE50" i="2"/>
  <c r="BC50" i="2"/>
  <c r="BD50" i="2"/>
  <c r="BD36" i="2"/>
  <c r="BE36" i="2"/>
  <c r="AH155" i="2"/>
  <c r="AI155" i="2"/>
  <c r="AH151" i="2"/>
  <c r="AI151" i="2"/>
  <c r="AH76" i="2"/>
  <c r="AI76" i="2"/>
  <c r="AH72" i="2"/>
  <c r="AI72" i="2"/>
  <c r="AH68" i="2"/>
  <c r="AI68" i="2"/>
  <c r="AH148" i="2"/>
  <c r="AI148" i="2"/>
  <c r="AH144" i="2"/>
  <c r="AI144" i="2"/>
  <c r="AH140" i="2"/>
  <c r="AI140" i="2"/>
  <c r="AH136" i="2"/>
  <c r="AI136" i="2"/>
  <c r="AH63" i="2"/>
  <c r="AI63" i="2"/>
  <c r="AH59" i="2"/>
  <c r="AI59" i="2"/>
  <c r="AH55" i="2"/>
  <c r="AI55" i="2"/>
  <c r="AH130" i="2"/>
  <c r="AI130" i="2"/>
  <c r="AH126" i="2"/>
  <c r="AI126" i="2"/>
  <c r="AH51" i="2"/>
  <c r="AI51" i="2"/>
  <c r="AH47" i="2"/>
  <c r="AI47" i="2"/>
  <c r="AH123" i="2"/>
  <c r="AI123" i="2"/>
  <c r="AH119" i="2"/>
  <c r="AI119" i="2"/>
  <c r="AH42" i="2"/>
  <c r="AI42" i="2"/>
  <c r="AH38" i="2"/>
  <c r="AI38" i="2"/>
  <c r="AH116" i="2"/>
  <c r="AI116" i="2"/>
  <c r="AH112" i="2"/>
  <c r="AI112" i="2"/>
  <c r="AH108" i="2"/>
  <c r="AI108" i="2"/>
  <c r="AH104" i="2"/>
  <c r="AI104" i="2"/>
  <c r="AH33" i="2"/>
  <c r="AI33" i="2"/>
  <c r="AH29" i="2"/>
  <c r="AI29" i="2"/>
  <c r="AH102" i="2"/>
  <c r="AI102" i="2"/>
  <c r="AH21" i="2"/>
  <c r="AG21" i="2"/>
  <c r="AI21" i="2"/>
  <c r="AN5" i="2"/>
  <c r="AH18" i="2"/>
  <c r="AI18" i="2"/>
  <c r="N101" i="2"/>
  <c r="L101" i="2"/>
  <c r="M101" i="2"/>
  <c r="M27" i="2"/>
  <c r="N27" i="2"/>
  <c r="M72" i="2"/>
  <c r="N72" i="2"/>
  <c r="M69" i="2"/>
  <c r="N69" i="2"/>
  <c r="L164" i="2"/>
  <c r="M170" i="2"/>
  <c r="L170" i="2"/>
  <c r="M160" i="2"/>
  <c r="L160" i="2"/>
  <c r="M194" i="2"/>
  <c r="L194" i="2"/>
  <c r="N180" i="2"/>
  <c r="L180" i="2"/>
  <c r="N151" i="2"/>
  <c r="L151" i="2"/>
  <c r="N145" i="2"/>
  <c r="L145" i="2"/>
  <c r="BE59" i="2"/>
  <c r="BD59" i="2"/>
  <c r="BD44" i="2"/>
  <c r="BE44" i="2"/>
  <c r="BD42" i="2"/>
  <c r="BC42" i="2"/>
  <c r="BD39" i="2"/>
  <c r="BE39" i="2"/>
  <c r="BD27" i="2"/>
  <c r="BE27" i="2"/>
  <c r="BD25" i="2"/>
  <c r="BC25" i="2"/>
  <c r="BD22" i="2"/>
  <c r="BE22" i="2"/>
  <c r="BD9" i="2"/>
  <c r="BE9" i="2"/>
  <c r="BD7" i="2"/>
  <c r="BC7" i="2"/>
  <c r="BD4" i="2"/>
  <c r="BE4" i="2"/>
  <c r="AI163" i="2"/>
  <c r="AG162" i="2"/>
  <c r="AI159" i="2"/>
  <c r="AH158" i="2"/>
  <c r="AI158" i="2"/>
  <c r="AH99" i="2"/>
  <c r="AG99" i="2"/>
  <c r="AI99" i="2"/>
  <c r="AH96" i="2"/>
  <c r="AI96" i="2"/>
  <c r="AH17" i="2"/>
  <c r="AG17" i="2"/>
  <c r="AI17" i="2"/>
  <c r="AI86" i="2"/>
  <c r="AH86" i="2"/>
  <c r="AM12" i="2"/>
  <c r="AG86" i="2"/>
  <c r="AI8" i="2"/>
  <c r="AH8" i="2"/>
  <c r="AG8" i="2"/>
  <c r="AI78" i="2"/>
  <c r="AH78" i="2"/>
  <c r="AG78" i="2"/>
  <c r="L107" i="2"/>
  <c r="M107" i="2"/>
  <c r="N107" i="2"/>
  <c r="M97" i="2"/>
  <c r="L97" i="2"/>
  <c r="M94" i="2"/>
  <c r="R6" i="2"/>
  <c r="N94" i="2"/>
  <c r="M78" i="2"/>
  <c r="N78" i="2"/>
  <c r="M68" i="2"/>
  <c r="R4" i="2"/>
  <c r="L68" i="2"/>
  <c r="M65" i="2"/>
  <c r="N65" i="2"/>
  <c r="M22" i="2"/>
  <c r="N22" i="2"/>
  <c r="L22" i="2"/>
  <c r="M10" i="2"/>
  <c r="N10" i="2"/>
  <c r="L10" i="2"/>
  <c r="L156" i="2"/>
  <c r="L214" i="2"/>
  <c r="M214" i="2"/>
  <c r="N214" i="2"/>
  <c r="M211" i="2"/>
  <c r="L211" i="2"/>
  <c r="M202" i="2"/>
  <c r="R15" i="2"/>
  <c r="N202" i="2"/>
  <c r="N170" i="2"/>
  <c r="N160" i="2"/>
  <c r="M137" i="2"/>
  <c r="L137" i="2"/>
  <c r="N137" i="2"/>
  <c r="BC110" i="2"/>
  <c r="BE110" i="2"/>
  <c r="BC108" i="2"/>
  <c r="BD108" i="2"/>
  <c r="BE58" i="2"/>
  <c r="BC58" i="2"/>
  <c r="BD58" i="2"/>
  <c r="BE55" i="2"/>
  <c r="BD55" i="2"/>
  <c r="BC105" i="2"/>
  <c r="BH15" i="2"/>
  <c r="BD105" i="2"/>
  <c r="BE105" i="2"/>
  <c r="BC101" i="2"/>
  <c r="BD101" i="2"/>
  <c r="BE101" i="2"/>
  <c r="BD96" i="2"/>
  <c r="BE96" i="2"/>
  <c r="BD94" i="2"/>
  <c r="BC94" i="2"/>
  <c r="BD91" i="2"/>
  <c r="BE91" i="2"/>
  <c r="BD77" i="2"/>
  <c r="BE77" i="2"/>
  <c r="BD75" i="2"/>
  <c r="BC75" i="2"/>
  <c r="BD30" i="2"/>
  <c r="BE30" i="2"/>
  <c r="BD61" i="2"/>
  <c r="BE61" i="2"/>
  <c r="BD15" i="2"/>
  <c r="BC15" i="2"/>
  <c r="BD12" i="2"/>
  <c r="BE12" i="2"/>
  <c r="AH22" i="2"/>
  <c r="AI22" i="2"/>
  <c r="AI91" i="2"/>
  <c r="AG91" i="2"/>
  <c r="AH91" i="2"/>
  <c r="AI13" i="2"/>
  <c r="AG13" i="2"/>
  <c r="AH13" i="2"/>
  <c r="AI83" i="2"/>
  <c r="AG83" i="2"/>
  <c r="AH83" i="2"/>
  <c r="M126" i="2"/>
  <c r="N126" i="2"/>
  <c r="M32" i="2"/>
  <c r="L32" i="2"/>
  <c r="BD34" i="2"/>
  <c r="BC34" i="2"/>
  <c r="BD88" i="2"/>
  <c r="BE88" i="2"/>
  <c r="BD19" i="2"/>
  <c r="BE19" i="2"/>
  <c r="BD17" i="2"/>
  <c r="BC17" i="2"/>
  <c r="BD72" i="2"/>
  <c r="BE72" i="2"/>
  <c r="AH153" i="2"/>
  <c r="AI153" i="2"/>
  <c r="AH149" i="2"/>
  <c r="AI149" i="2"/>
  <c r="AH74" i="2"/>
  <c r="AI74" i="2"/>
  <c r="AH70" i="2"/>
  <c r="AI70" i="2"/>
  <c r="AH66" i="2"/>
  <c r="AI66" i="2"/>
  <c r="AH146" i="2"/>
  <c r="AI146" i="2"/>
  <c r="AH142" i="2"/>
  <c r="AI142" i="2"/>
  <c r="AH138" i="2"/>
  <c r="AI138" i="2"/>
  <c r="AH134" i="2"/>
  <c r="AI134" i="2"/>
  <c r="AH61" i="2"/>
  <c r="AI61" i="2"/>
  <c r="AH57" i="2"/>
  <c r="AI57" i="2"/>
  <c r="AH132" i="2"/>
  <c r="AI132" i="2"/>
  <c r="AH128" i="2"/>
  <c r="AI128" i="2"/>
  <c r="AH53" i="2"/>
  <c r="AI53" i="2"/>
  <c r="AH49" i="2"/>
  <c r="AI49" i="2"/>
  <c r="AH125" i="2"/>
  <c r="AI125" i="2"/>
  <c r="AH121" i="2"/>
  <c r="AI121" i="2"/>
  <c r="AH44" i="2"/>
  <c r="AI44" i="2"/>
  <c r="AH40" i="2"/>
  <c r="AI40" i="2"/>
  <c r="AH118" i="2"/>
  <c r="AI118" i="2"/>
  <c r="AH114" i="2"/>
  <c r="AI114" i="2"/>
  <c r="AH110" i="2"/>
  <c r="AI110" i="2"/>
  <c r="AH106" i="2"/>
  <c r="AI106" i="2"/>
  <c r="AH35" i="2"/>
  <c r="AI35" i="2"/>
  <c r="AH31" i="2"/>
  <c r="AI31" i="2"/>
  <c r="AH27" i="2"/>
  <c r="AI27" i="2"/>
  <c r="AH100" i="2"/>
  <c r="AI100" i="2"/>
  <c r="M98" i="2"/>
  <c r="N98" i="2"/>
  <c r="M62" i="2"/>
  <c r="L62" i="2"/>
  <c r="M48" i="2"/>
  <c r="N48" i="2"/>
  <c r="M38" i="2"/>
  <c r="L38" i="2"/>
  <c r="M31" i="2"/>
  <c r="R5" i="2"/>
  <c r="L31" i="2"/>
  <c r="AG2" i="2"/>
  <c r="AG163" i="2"/>
  <c r="AL15" i="2"/>
  <c r="AI160" i="2"/>
  <c r="AG159" i="2"/>
  <c r="AI157" i="2"/>
  <c r="AH156" i="2"/>
  <c r="AI156" i="2"/>
  <c r="AH154" i="2"/>
  <c r="AI154" i="2"/>
  <c r="AH152" i="2"/>
  <c r="AI152" i="2"/>
  <c r="AH150" i="2"/>
  <c r="AI150" i="2"/>
  <c r="AH77" i="2"/>
  <c r="AI77" i="2"/>
  <c r="AH75" i="2"/>
  <c r="AI75" i="2"/>
  <c r="AH73" i="2"/>
  <c r="AI73" i="2"/>
  <c r="AH71" i="2"/>
  <c r="AI71" i="2"/>
  <c r="AH69" i="2"/>
  <c r="AI69" i="2"/>
  <c r="AH67" i="2"/>
  <c r="AI67" i="2"/>
  <c r="AH65" i="2"/>
  <c r="AI65" i="2"/>
  <c r="AH147" i="2"/>
  <c r="AI147" i="2"/>
  <c r="AH145" i="2"/>
  <c r="AI145" i="2"/>
  <c r="AH143" i="2"/>
  <c r="AI143" i="2"/>
  <c r="AH141" i="2"/>
  <c r="AI141" i="2"/>
  <c r="AH139" i="2"/>
  <c r="AI139" i="2"/>
  <c r="AH137" i="2"/>
  <c r="AI137" i="2"/>
  <c r="AH135" i="2"/>
  <c r="AI135" i="2"/>
  <c r="AH64" i="2"/>
  <c r="AI64" i="2"/>
  <c r="AH62" i="2"/>
  <c r="AI62" i="2"/>
  <c r="AH60" i="2"/>
  <c r="AI60" i="2"/>
  <c r="AH58" i="2"/>
  <c r="AI58" i="2"/>
  <c r="AH56" i="2"/>
  <c r="AI56" i="2"/>
  <c r="AH133" i="2"/>
  <c r="AI133" i="2"/>
  <c r="AH131" i="2"/>
  <c r="AI131" i="2"/>
  <c r="AH129" i="2"/>
  <c r="AI129" i="2"/>
  <c r="AH127" i="2"/>
  <c r="AI127" i="2"/>
  <c r="AH54" i="2"/>
  <c r="AI54" i="2"/>
  <c r="AH52" i="2"/>
  <c r="AI52" i="2"/>
  <c r="AH50" i="2"/>
  <c r="AI50" i="2"/>
  <c r="AH48" i="2"/>
  <c r="AI48" i="2"/>
  <c r="AH46" i="2"/>
  <c r="AI46" i="2"/>
  <c r="AH124" i="2"/>
  <c r="AI124" i="2"/>
  <c r="AH122" i="2"/>
  <c r="AI122" i="2"/>
  <c r="AH120" i="2"/>
  <c r="AM13" i="2"/>
  <c r="AI120" i="2"/>
  <c r="AH45" i="2"/>
  <c r="AI45" i="2"/>
  <c r="AH43" i="2"/>
  <c r="AI43" i="2"/>
  <c r="AH41" i="2"/>
  <c r="AI41" i="2"/>
  <c r="AH39" i="2"/>
  <c r="AM4" i="2"/>
  <c r="AI39" i="2"/>
  <c r="AH37" i="2"/>
  <c r="AI37" i="2"/>
  <c r="AH117" i="2"/>
  <c r="AI117" i="2"/>
  <c r="AH115" i="2"/>
  <c r="AI115" i="2"/>
  <c r="AH113" i="2"/>
  <c r="AI113" i="2"/>
  <c r="AH111" i="2"/>
  <c r="AI111" i="2"/>
  <c r="AH109" i="2"/>
  <c r="AI109" i="2"/>
  <c r="AH107" i="2"/>
  <c r="AI107" i="2"/>
  <c r="AH105" i="2"/>
  <c r="AI105" i="2"/>
  <c r="AH36" i="2"/>
  <c r="AI36" i="2"/>
  <c r="AH34" i="2"/>
  <c r="AI34" i="2"/>
  <c r="AH32" i="2"/>
  <c r="AI32" i="2"/>
  <c r="AH30" i="2"/>
  <c r="AI30" i="2"/>
  <c r="AH28" i="2"/>
  <c r="AI28" i="2"/>
  <c r="AH103" i="2"/>
  <c r="AI103" i="2"/>
  <c r="AH101" i="2"/>
  <c r="AI101" i="2"/>
  <c r="AH95" i="2"/>
  <c r="AM14" i="2"/>
  <c r="AG95" i="2"/>
  <c r="AL14" i="2"/>
  <c r="AI95" i="2"/>
  <c r="AH26" i="2"/>
  <c r="AI26" i="2"/>
  <c r="AG22" i="2"/>
  <c r="AI89" i="2"/>
  <c r="AG89" i="2"/>
  <c r="AH89" i="2"/>
  <c r="AI11" i="2"/>
  <c r="AG11" i="2"/>
  <c r="AH11" i="2"/>
  <c r="AI81" i="2"/>
  <c r="AG81" i="2"/>
  <c r="AH81" i="2"/>
  <c r="AI3" i="2"/>
  <c r="AG3" i="2"/>
  <c r="AH3" i="2"/>
  <c r="AM3" i="2"/>
  <c r="L48" i="2"/>
  <c r="L115" i="2"/>
  <c r="N115" i="2"/>
  <c r="M118" i="2"/>
  <c r="N118" i="2"/>
  <c r="M112" i="2"/>
  <c r="L112" i="2"/>
  <c r="M109" i="2"/>
  <c r="M106" i="2"/>
  <c r="N106" i="2"/>
  <c r="N44" i="2"/>
  <c r="N31" i="2"/>
  <c r="M86" i="2"/>
  <c r="M83" i="2"/>
  <c r="L83" i="2"/>
  <c r="M80" i="2"/>
  <c r="M77" i="2"/>
  <c r="N77" i="2"/>
  <c r="M18" i="2"/>
  <c r="N18" i="2"/>
  <c r="L18" i="2"/>
  <c r="N4" i="2"/>
  <c r="L4" i="2"/>
  <c r="M207" i="2"/>
  <c r="N207" i="2"/>
  <c r="M201" i="2"/>
  <c r="N201" i="2"/>
  <c r="N194" i="2"/>
  <c r="N172" i="2"/>
  <c r="M172" i="2"/>
  <c r="M133" i="2"/>
  <c r="L133" i="2"/>
  <c r="BC113" i="2"/>
  <c r="BE113" i="2"/>
  <c r="BE54" i="2"/>
  <c r="BC54" i="2"/>
  <c r="BD54" i="2"/>
  <c r="BE51" i="2"/>
  <c r="BD51" i="2"/>
  <c r="BD47" i="2"/>
  <c r="BE47" i="2"/>
  <c r="BC47" i="2"/>
  <c r="BC103" i="2"/>
  <c r="BD103" i="2"/>
  <c r="BC36" i="2"/>
  <c r="BE34" i="2"/>
  <c r="BC88" i="2"/>
  <c r="BD85" i="2"/>
  <c r="BE85" i="2"/>
  <c r="BD83" i="2"/>
  <c r="BC83" i="2"/>
  <c r="BD80" i="2"/>
  <c r="BE80" i="2"/>
  <c r="BC19" i="2"/>
  <c r="BE17" i="2"/>
  <c r="BC72" i="2"/>
  <c r="BD69" i="2"/>
  <c r="BE69" i="2"/>
  <c r="BD67" i="2"/>
  <c r="BC67" i="2"/>
  <c r="BD64" i="2"/>
  <c r="BE64" i="2"/>
  <c r="AG16" i="2"/>
  <c r="AH16" i="2"/>
  <c r="AM5" i="2"/>
  <c r="AI90" i="2"/>
  <c r="AH90" i="2"/>
  <c r="AI15" i="2"/>
  <c r="AG15" i="2"/>
  <c r="AI12" i="2"/>
  <c r="AH12" i="2"/>
  <c r="AI85" i="2"/>
  <c r="AG85" i="2"/>
  <c r="AI82" i="2"/>
  <c r="AH82" i="2"/>
  <c r="AI7" i="2"/>
  <c r="AG7" i="2"/>
  <c r="AL3" i="2"/>
  <c r="AI4" i="2"/>
  <c r="AH4" i="2"/>
  <c r="N117" i="2"/>
  <c r="L117" i="2"/>
  <c r="M96" i="2"/>
  <c r="L96" i="2"/>
  <c r="M60" i="2"/>
  <c r="N60" i="2"/>
  <c r="M85" i="2"/>
  <c r="N85" i="2"/>
  <c r="N12" i="2"/>
  <c r="L12" i="2"/>
  <c r="M209" i="2"/>
  <c r="L209" i="2"/>
  <c r="M168" i="2"/>
  <c r="L168" i="2"/>
  <c r="N153" i="2"/>
  <c r="L153" i="2"/>
  <c r="M141" i="2"/>
  <c r="N141" i="2"/>
  <c r="L141" i="2"/>
  <c r="BD46" i="2"/>
  <c r="BC46" i="2"/>
  <c r="L54" i="2"/>
  <c r="L67" i="2"/>
  <c r="N105" i="2"/>
  <c r="M122" i="2"/>
  <c r="N122" i="2"/>
  <c r="M90" i="2"/>
  <c r="N90" i="2"/>
  <c r="N47" i="2"/>
  <c r="M53" i="2"/>
  <c r="L53" i="2"/>
  <c r="M46" i="2"/>
  <c r="L46" i="2"/>
  <c r="M33" i="2"/>
  <c r="L33" i="2"/>
  <c r="M75" i="2"/>
  <c r="L75" i="2"/>
  <c r="N64" i="2"/>
  <c r="L64" i="2"/>
  <c r="M203" i="2"/>
  <c r="L203" i="2"/>
  <c r="M178" i="2"/>
  <c r="N178" i="2"/>
  <c r="L178" i="2"/>
  <c r="BH4" i="2"/>
  <c r="BC112" i="2"/>
  <c r="BD112" i="2"/>
  <c r="BC109" i="2"/>
  <c r="BE109" i="2"/>
  <c r="BC102" i="2"/>
  <c r="BE102" i="2"/>
  <c r="BC98" i="2"/>
  <c r="BE98" i="2"/>
  <c r="BD98" i="2"/>
  <c r="BD95" i="2"/>
  <c r="BE95" i="2"/>
  <c r="BD90" i="2"/>
  <c r="BC90" i="2"/>
  <c r="BD43" i="2"/>
  <c r="BE43" i="2"/>
  <c r="BD38" i="2"/>
  <c r="BC38" i="2"/>
  <c r="BD35" i="2"/>
  <c r="BE35" i="2"/>
  <c r="BH6" i="2"/>
  <c r="BD87" i="2"/>
  <c r="BC87" i="2"/>
  <c r="BD84" i="2"/>
  <c r="BE84" i="2"/>
  <c r="BD79" i="2"/>
  <c r="BC79" i="2"/>
  <c r="BD76" i="2"/>
  <c r="BE76" i="2"/>
  <c r="BD29" i="2"/>
  <c r="BC29" i="2"/>
  <c r="BD26" i="2"/>
  <c r="BE26" i="2"/>
  <c r="BD21" i="2"/>
  <c r="BC21" i="2"/>
  <c r="BD18" i="2"/>
  <c r="BE18" i="2"/>
  <c r="BD71" i="2"/>
  <c r="BC71" i="2"/>
  <c r="BD68" i="2"/>
  <c r="BE68" i="2"/>
  <c r="BD63" i="2"/>
  <c r="BC63" i="2"/>
  <c r="BH13" i="2"/>
  <c r="BD16" i="2"/>
  <c r="BE16" i="2"/>
  <c r="BD11" i="2"/>
  <c r="BC11" i="2"/>
  <c r="BD8" i="2"/>
  <c r="BE8" i="2"/>
  <c r="BE120" i="2"/>
  <c r="BE118" i="2"/>
  <c r="BE116" i="2"/>
  <c r="BE119" i="2"/>
  <c r="BE117" i="2"/>
  <c r="AN12" i="2"/>
  <c r="AM15" i="2"/>
  <c r="S15" i="2"/>
  <c r="M171" i="2"/>
  <c r="N171" i="2"/>
  <c r="L171" i="2"/>
  <c r="M163" i="2"/>
  <c r="N163" i="2"/>
  <c r="L163" i="2"/>
  <c r="M193" i="2"/>
  <c r="L193" i="2"/>
  <c r="AN3" i="2"/>
  <c r="AL6" i="2"/>
  <c r="AL13" i="2"/>
  <c r="AL4" i="2"/>
  <c r="L23" i="2"/>
  <c r="L19" i="2"/>
  <c r="L15" i="2"/>
  <c r="L11" i="2"/>
  <c r="L7" i="2"/>
  <c r="L3" i="2"/>
  <c r="L57" i="2"/>
  <c r="L49" i="2"/>
  <c r="L41" i="2"/>
  <c r="N62" i="2"/>
  <c r="N54" i="2"/>
  <c r="N46" i="2"/>
  <c r="N38" i="2"/>
  <c r="N30" i="2"/>
  <c r="N87" i="2"/>
  <c r="N83" i="2"/>
  <c r="N79" i="2"/>
  <c r="N75" i="2"/>
  <c r="N71" i="2"/>
  <c r="N67" i="2"/>
  <c r="N63" i="2"/>
  <c r="N19" i="2"/>
  <c r="N3" i="2"/>
  <c r="M165" i="2"/>
  <c r="N165" i="2"/>
  <c r="L165" i="2"/>
  <c r="M157" i="2"/>
  <c r="N157" i="2"/>
  <c r="L157" i="2"/>
  <c r="M195" i="2"/>
  <c r="L195" i="2"/>
  <c r="N195" i="2"/>
  <c r="M187" i="2"/>
  <c r="L187" i="2"/>
  <c r="N187" i="2"/>
  <c r="M179" i="2"/>
  <c r="L179" i="2"/>
  <c r="N179" i="2"/>
  <c r="N156" i="2"/>
  <c r="N140" i="2"/>
  <c r="M150" i="2"/>
  <c r="N150" i="2"/>
  <c r="L150" i="2"/>
  <c r="M142" i="2"/>
  <c r="N142" i="2"/>
  <c r="L142" i="2"/>
  <c r="M134" i="2"/>
  <c r="N134" i="2"/>
  <c r="L134" i="2"/>
  <c r="AM6" i="2"/>
  <c r="M185" i="2"/>
  <c r="L185" i="2"/>
  <c r="M177" i="2"/>
  <c r="L177" i="2"/>
  <c r="L60" i="2"/>
  <c r="L52" i="2"/>
  <c r="L44" i="2"/>
  <c r="L36" i="2"/>
  <c r="L28" i="2"/>
  <c r="L89" i="2"/>
  <c r="L85" i="2"/>
  <c r="L81" i="2"/>
  <c r="L77" i="2"/>
  <c r="L73" i="2"/>
  <c r="L69" i="2"/>
  <c r="L65" i="2"/>
  <c r="L126" i="2"/>
  <c r="L122" i="2"/>
  <c r="L118" i="2"/>
  <c r="L114" i="2"/>
  <c r="L110" i="2"/>
  <c r="L106" i="2"/>
  <c r="L102" i="2"/>
  <c r="L98" i="2"/>
  <c r="L94" i="2"/>
  <c r="L90" i="2"/>
  <c r="N124" i="2"/>
  <c r="N120" i="2"/>
  <c r="N116" i="2"/>
  <c r="N112" i="2"/>
  <c r="N108" i="2"/>
  <c r="N104" i="2"/>
  <c r="N100" i="2"/>
  <c r="N96" i="2"/>
  <c r="N92" i="2"/>
  <c r="S6" i="2"/>
  <c r="N61" i="2"/>
  <c r="N57" i="2"/>
  <c r="N53" i="2"/>
  <c r="N49" i="2"/>
  <c r="N45" i="2"/>
  <c r="N41" i="2"/>
  <c r="N37" i="2"/>
  <c r="N33" i="2"/>
  <c r="N29" i="2"/>
  <c r="N23" i="2"/>
  <c r="N7" i="2"/>
  <c r="L148" i="2"/>
  <c r="L132" i="2"/>
  <c r="M167" i="2"/>
  <c r="N167" i="2"/>
  <c r="L167" i="2"/>
  <c r="M159" i="2"/>
  <c r="N159" i="2"/>
  <c r="L159" i="2"/>
  <c r="N193" i="2"/>
  <c r="N177" i="2"/>
  <c r="M197" i="2"/>
  <c r="L197" i="2"/>
  <c r="M189" i="2"/>
  <c r="L189" i="2"/>
  <c r="M181" i="2"/>
  <c r="L181" i="2"/>
  <c r="M173" i="2"/>
  <c r="L173" i="2"/>
  <c r="AN14" i="2"/>
  <c r="L25" i="2"/>
  <c r="L21" i="2"/>
  <c r="L17" i="2"/>
  <c r="L13" i="2"/>
  <c r="L9" i="2"/>
  <c r="L5" i="2"/>
  <c r="L59" i="2"/>
  <c r="L51" i="2"/>
  <c r="L43" i="2"/>
  <c r="L35" i="2"/>
  <c r="L27" i="2"/>
  <c r="N11" i="2"/>
  <c r="M25" i="2"/>
  <c r="M21" i="2"/>
  <c r="M17" i="2"/>
  <c r="M13" i="2"/>
  <c r="M9" i="2"/>
  <c r="M5" i="2"/>
  <c r="R3" i="2"/>
  <c r="M169" i="2"/>
  <c r="N169" i="2"/>
  <c r="L169" i="2"/>
  <c r="M161" i="2"/>
  <c r="N161" i="2"/>
  <c r="L161" i="2"/>
  <c r="M199" i="2"/>
  <c r="L199" i="2"/>
  <c r="N199" i="2"/>
  <c r="M191" i="2"/>
  <c r="L191" i="2"/>
  <c r="N191" i="2"/>
  <c r="M183" i="2"/>
  <c r="L183" i="2"/>
  <c r="N183" i="2"/>
  <c r="M175" i="2"/>
  <c r="L175" i="2"/>
  <c r="N175" i="2"/>
  <c r="R13" i="2"/>
  <c r="N148" i="2"/>
  <c r="N132" i="2"/>
  <c r="M154" i="2"/>
  <c r="N154" i="2"/>
  <c r="L154" i="2"/>
  <c r="M146" i="2"/>
  <c r="N146" i="2"/>
  <c r="L146" i="2"/>
  <c r="M138" i="2"/>
  <c r="N138" i="2"/>
  <c r="L138" i="2"/>
  <c r="M130" i="2"/>
  <c r="R12" i="2"/>
  <c r="N130" i="2"/>
  <c r="L130" i="2"/>
  <c r="BD2" i="2"/>
  <c r="BD120" i="2"/>
  <c r="BD119" i="2"/>
  <c r="BD118" i="2"/>
  <c r="BD117" i="2"/>
  <c r="BD116" i="2"/>
  <c r="BD3" i="2"/>
  <c r="L212" i="2"/>
  <c r="L208" i="2"/>
  <c r="L204" i="2"/>
  <c r="L200" i="2"/>
  <c r="AJ26" i="3"/>
  <c r="V17" i="3"/>
  <c r="U11" i="3"/>
  <c r="AD11" i="3"/>
  <c r="V33" i="3"/>
  <c r="T15" i="3"/>
  <c r="S11" i="3"/>
  <c r="X11" i="3"/>
  <c r="S27" i="3"/>
  <c r="Y4" i="3"/>
  <c r="U33" i="3"/>
  <c r="T4" i="3"/>
  <c r="V15" i="3"/>
  <c r="V9" i="3"/>
  <c r="S8" i="3"/>
  <c r="X8" i="3"/>
  <c r="T27" i="3"/>
  <c r="S29" i="3"/>
  <c r="AI29" i="3"/>
  <c r="V22" i="3"/>
  <c r="S15" i="3"/>
  <c r="S5" i="3"/>
  <c r="T21" i="3"/>
  <c r="V10" i="3"/>
  <c r="U5" i="3"/>
  <c r="AA5" i="3"/>
  <c r="U27" i="3"/>
  <c r="V27" i="3"/>
  <c r="S17" i="3"/>
  <c r="V20" i="3"/>
  <c r="T3" i="3"/>
  <c r="T33" i="3"/>
  <c r="AA33" i="3"/>
  <c r="U29" i="3"/>
  <c r="V29" i="3"/>
  <c r="S21" i="3"/>
  <c r="U20" i="3"/>
  <c r="U23" i="3"/>
  <c r="S33" i="3"/>
  <c r="AH33" i="3"/>
  <c r="T23" i="3"/>
  <c r="V21" i="3"/>
  <c r="V14" i="3"/>
  <c r="S9" i="3"/>
  <c r="AI9" i="3"/>
  <c r="T17" i="3"/>
  <c r="U16" i="3"/>
  <c r="S2" i="3"/>
  <c r="AI11" i="3"/>
  <c r="AH11" i="3"/>
  <c r="AI27" i="3"/>
  <c r="AH27" i="3"/>
  <c r="AI23" i="3"/>
  <c r="AH23" i="3"/>
  <c r="AA27" i="3"/>
  <c r="AD27" i="3"/>
  <c r="AH29" i="3"/>
  <c r="AI15" i="3"/>
  <c r="AH15" i="3"/>
  <c r="AD33" i="3"/>
  <c r="AH17" i="3"/>
  <c r="AI17" i="3"/>
  <c r="AA23" i="3"/>
  <c r="AD23" i="3"/>
  <c r="AH9" i="3"/>
  <c r="AH2" i="3"/>
  <c r="AI2" i="3"/>
  <c r="AI21" i="3"/>
  <c r="AH21" i="3"/>
  <c r="AH5" i="3"/>
  <c r="AI5" i="3"/>
  <c r="T29" i="3"/>
  <c r="S22" i="3"/>
  <c r="T22" i="3"/>
  <c r="S16" i="3"/>
  <c r="T16" i="3"/>
  <c r="AI4" i="3"/>
  <c r="AH4" i="3"/>
  <c r="U21" i="3"/>
  <c r="AA8" i="3"/>
  <c r="U22" i="3"/>
  <c r="AJ32" i="3"/>
  <c r="S35" i="3"/>
  <c r="T35" i="3"/>
  <c r="W3" i="3"/>
  <c r="AA3" i="3"/>
  <c r="U35" i="3"/>
  <c r="AI3" i="3"/>
  <c r="AH3" i="3"/>
  <c r="V35" i="3"/>
  <c r="U15" i="3"/>
  <c r="AD3" i="3"/>
  <c r="U17" i="3"/>
  <c r="S10" i="3"/>
  <c r="T10" i="3"/>
  <c r="Y2" i="3"/>
  <c r="X2" i="3"/>
  <c r="W5" i="3"/>
  <c r="W4" i="3"/>
  <c r="AA4" i="3"/>
  <c r="AD8" i="3"/>
  <c r="V11" i="3"/>
  <c r="Y11" i="3"/>
  <c r="U9" i="3"/>
  <c r="X9" i="3"/>
  <c r="W11" i="3"/>
  <c r="AA11" i="3"/>
  <c r="W2" i="3"/>
  <c r="AA2" i="3"/>
  <c r="AA9" i="3"/>
  <c r="W9" i="3"/>
  <c r="T14" i="3"/>
  <c r="S14" i="3"/>
  <c r="X4" i="3"/>
  <c r="AD2" i="3"/>
  <c r="AJ34" i="3"/>
  <c r="AJ28" i="3"/>
  <c r="Y5" i="3"/>
  <c r="U14" i="3"/>
  <c r="AD4" i="3"/>
  <c r="S20" i="3"/>
  <c r="T20" i="3"/>
  <c r="S13" i="2"/>
  <c r="AN4" i="2"/>
  <c r="AL12" i="2"/>
  <c r="AN13" i="2"/>
  <c r="AN6" i="2"/>
  <c r="AL5" i="2"/>
  <c r="AN15" i="2"/>
  <c r="S12" i="2"/>
  <c r="Q5" i="2"/>
  <c r="S5" i="2"/>
  <c r="Q4" i="2"/>
  <c r="Q14" i="2"/>
  <c r="Q3" i="2"/>
  <c r="Q15" i="2"/>
  <c r="S14" i="2"/>
  <c r="S4" i="2"/>
  <c r="Q12" i="2"/>
  <c r="Q6" i="2"/>
  <c r="R14" i="2"/>
  <c r="Q13" i="2"/>
  <c r="S3" i="2"/>
  <c r="AJ11" i="3"/>
  <c r="AJ29" i="3"/>
  <c r="X5" i="3"/>
  <c r="AJ3" i="3"/>
  <c r="W8" i="3"/>
  <c r="AJ21" i="3"/>
  <c r="AJ27" i="3"/>
  <c r="AD5" i="3"/>
  <c r="AH8" i="3"/>
  <c r="Y9" i="3"/>
  <c r="AJ4" i="3"/>
  <c r="AI8" i="3"/>
  <c r="AJ8" i="3"/>
  <c r="AJ5" i="3"/>
  <c r="AI33" i="3"/>
  <c r="AJ33" i="3"/>
  <c r="Y8" i="3"/>
  <c r="AJ23" i="3"/>
  <c r="W10" i="3"/>
  <c r="AA10" i="3"/>
  <c r="AD10" i="3"/>
  <c r="AI10" i="3"/>
  <c r="AH10" i="3"/>
  <c r="AJ9" i="3"/>
  <c r="Y10" i="3"/>
  <c r="AA29" i="3"/>
  <c r="AD29" i="3"/>
  <c r="AD21" i="3"/>
  <c r="X10" i="3"/>
  <c r="AA20" i="3"/>
  <c r="AD20" i="3"/>
  <c r="AA35" i="3"/>
  <c r="AD35" i="3"/>
  <c r="AJ2" i="3"/>
  <c r="AH20" i="3"/>
  <c r="AI20" i="3"/>
  <c r="AH35" i="3"/>
  <c r="AI35" i="3"/>
  <c r="AA16" i="3"/>
  <c r="AD16" i="3"/>
  <c r="AJ17" i="3"/>
  <c r="AA21" i="3"/>
  <c r="AI16" i="3"/>
  <c r="AH16" i="3"/>
  <c r="AD17" i="3"/>
  <c r="AJ15" i="3"/>
  <c r="AD9" i="3"/>
  <c r="AD15" i="3"/>
  <c r="AA14" i="3"/>
  <c r="AD14" i="3"/>
  <c r="AA22" i="3"/>
  <c r="AD22" i="3"/>
  <c r="AA15" i="3"/>
  <c r="AI14" i="3"/>
  <c r="AH14" i="3"/>
  <c r="AI22" i="3"/>
  <c r="AH22" i="3"/>
  <c r="AA17" i="3"/>
  <c r="AJ16" i="3"/>
  <c r="AJ22" i="3"/>
  <c r="AJ35" i="3"/>
  <c r="AJ14" i="3"/>
  <c r="AJ20" i="3"/>
  <c r="AJ10" i="3"/>
</calcChain>
</file>

<file path=xl/sharedStrings.xml><?xml version="1.0" encoding="utf-8"?>
<sst xmlns="http://schemas.openxmlformats.org/spreadsheetml/2006/main" count="14595" uniqueCount="1041">
  <si>
    <t>Filename</t>
  </si>
  <si>
    <t>Genotype</t>
  </si>
  <si>
    <t>Gender</t>
  </si>
  <si>
    <t>Condition</t>
  </si>
  <si>
    <t>Period 1</t>
  </si>
  <si>
    <t>Amplitude 1</t>
  </si>
  <si>
    <t>Chi^2 1</t>
  </si>
  <si>
    <t>RRP</t>
  </si>
  <si>
    <t>Period 2</t>
  </si>
  <si>
    <t>Amplitude 2</t>
  </si>
  <si>
    <t>Chi^2 2</t>
  </si>
  <si>
    <t>MP210513aM009C01</t>
  </si>
  <si>
    <t>MP210513aM009C02</t>
  </si>
  <si>
    <t>MP210513aM009C03</t>
  </si>
  <si>
    <t>MP210513aM009C04</t>
  </si>
  <si>
    <t>MP210513aM009C05</t>
  </si>
  <si>
    <t>MP210513aM009C06</t>
  </si>
  <si>
    <t>MP210513aM009C07</t>
  </si>
  <si>
    <t>MP210513aM009C08</t>
  </si>
  <si>
    <t>MP210513aM009C09</t>
  </si>
  <si>
    <t>MP210513aM009C10</t>
  </si>
  <si>
    <t>MP210513aM009C11</t>
  </si>
  <si>
    <t>MP210513aM009C12</t>
  </si>
  <si>
    <t>MP210513aM009C13</t>
  </si>
  <si>
    <t>MP210513aM009C14</t>
  </si>
  <si>
    <t>MP210513aM009C15</t>
  </si>
  <si>
    <t>MP210513aM009C16</t>
  </si>
  <si>
    <t>MP210513aM009C17</t>
  </si>
  <si>
    <t>MP210513aM009C18</t>
  </si>
  <si>
    <t>MP210513aM009C19</t>
  </si>
  <si>
    <t>MP210513aM009C20</t>
  </si>
  <si>
    <t>MP210513aM009C21</t>
  </si>
  <si>
    <t>MP210513aM009C22</t>
  </si>
  <si>
    <t>MP210513aM009C23</t>
  </si>
  <si>
    <t>MP210513aM009C24</t>
  </si>
  <si>
    <t>MP210513aM009C25</t>
  </si>
  <si>
    <t>MP210513aM009C26</t>
  </si>
  <si>
    <t>MP210513aM009C27</t>
  </si>
  <si>
    <t>MP210513aM009C28</t>
  </si>
  <si>
    <t>MP210513aM009C29</t>
  </si>
  <si>
    <t>MP210513aM009C30</t>
  </si>
  <si>
    <t>MP210513aM009C31</t>
  </si>
  <si>
    <t>MP210513aM009C32</t>
  </si>
  <si>
    <t>m</t>
  </si>
  <si>
    <t>sens-Gal4y[1]w[*];TeTxLC(TNT)/+;</t>
  </si>
  <si>
    <t>MP210513bM019C01</t>
  </si>
  <si>
    <t>MP210513bM019C02</t>
  </si>
  <si>
    <t>MP210513bM019C03</t>
  </si>
  <si>
    <t>MP210513bM019C04</t>
  </si>
  <si>
    <t>MP210513bM019C05</t>
  </si>
  <si>
    <t>MP210513bM019C06</t>
  </si>
  <si>
    <t>MP210513bM019C07</t>
  </si>
  <si>
    <t>MP210513bM019C08</t>
  </si>
  <si>
    <t>MP210513bM019C09</t>
  </si>
  <si>
    <t>MP210513bM019C10</t>
  </si>
  <si>
    <t>MP210513bM019C11</t>
  </si>
  <si>
    <t>MP210513bM019C12</t>
  </si>
  <si>
    <t>MP210513bM019C13</t>
  </si>
  <si>
    <t>MP210513bM019C14</t>
  </si>
  <si>
    <t>MP210513bM019C15</t>
  </si>
  <si>
    <t>MP210513bM019C16</t>
  </si>
  <si>
    <t>MP210513bM019C17</t>
  </si>
  <si>
    <t>MP210513bM019C18</t>
  </si>
  <si>
    <t>MP210513bM019C19</t>
  </si>
  <si>
    <t>MP210513bM019C20</t>
  </si>
  <si>
    <t>MP210513bM019C21</t>
  </si>
  <si>
    <t>MP210513bM019C22</t>
  </si>
  <si>
    <t>MP210513bM019C23</t>
  </si>
  <si>
    <t>MP210513bM019C24</t>
  </si>
  <si>
    <t>MP210513bM019C25</t>
  </si>
  <si>
    <t>MP210513bM019C26</t>
  </si>
  <si>
    <t>MP210513bM019C27</t>
  </si>
  <si>
    <t>MP210513bM019C28</t>
  </si>
  <si>
    <t>MP210513bM019C29</t>
  </si>
  <si>
    <t>MP210513bM019C30</t>
  </si>
  <si>
    <t>MP210513bM019C31</t>
  </si>
  <si>
    <t>MP210513bM019C32</t>
  </si>
  <si>
    <t>sens-Gal4y[1]w[*];TeTxLC(-)/+;</t>
  </si>
  <si>
    <t>f</t>
  </si>
  <si>
    <t>MP210520aM014C01</t>
  </si>
  <si>
    <t>MP210520aM014C02</t>
  </si>
  <si>
    <t>MP210520aM014C03</t>
  </si>
  <si>
    <t>MP210520aM014C04</t>
  </si>
  <si>
    <t>MP210520aM014C05</t>
  </si>
  <si>
    <t>MP210520aM014C06</t>
  </si>
  <si>
    <t>MP210520aM014C07</t>
  </si>
  <si>
    <t>MP210520aM014C08</t>
  </si>
  <si>
    <t>MP210520aM014C09</t>
  </si>
  <si>
    <t>MP210520aM014C10</t>
  </si>
  <si>
    <t>MP210520aM014C11</t>
  </si>
  <si>
    <t>MP210520aM014C12</t>
  </si>
  <si>
    <t>MP210520aM014C13</t>
  </si>
  <si>
    <t>MP210520aM014C14</t>
  </si>
  <si>
    <t>MP210520aM014C15</t>
  </si>
  <si>
    <t>MP210520aM014C16</t>
  </si>
  <si>
    <t>MP210520aM014C17</t>
  </si>
  <si>
    <t>MP210520aM014C18</t>
  </si>
  <si>
    <t>MP210520aM014C19</t>
  </si>
  <si>
    <t>MP210520aM014C20</t>
  </si>
  <si>
    <t>MP210520aM014C21</t>
  </si>
  <si>
    <t>MP210520aM014C22</t>
  </si>
  <si>
    <t>MP210520aM014C23</t>
  </si>
  <si>
    <t>MP210520aM014C24</t>
  </si>
  <si>
    <t>MP210520aM014C25</t>
  </si>
  <si>
    <t>MP210520aM014C26</t>
  </si>
  <si>
    <t>MP210520aM014C27</t>
  </si>
  <si>
    <t>MP210520aM014C28</t>
  </si>
  <si>
    <t>MP210520aM014C29</t>
  </si>
  <si>
    <t>MP210520aM014C30</t>
  </si>
  <si>
    <t>MP210520aM014C31</t>
  </si>
  <si>
    <t>MP210520aM014C32</t>
  </si>
  <si>
    <t>MP210520bM045C01</t>
  </si>
  <si>
    <t>MP210520bM045C02</t>
  </si>
  <si>
    <t>MP210520bM045C03</t>
  </si>
  <si>
    <t>MP210520bM045C04</t>
  </si>
  <si>
    <t>MP210520bM045C05</t>
  </si>
  <si>
    <t>MP210520bM045C06</t>
  </si>
  <si>
    <t>MP210520bM045C07</t>
  </si>
  <si>
    <t>MP210520bM045C08</t>
  </si>
  <si>
    <t>MP210520bM045C09</t>
  </si>
  <si>
    <t>MP210520bM045C10</t>
  </si>
  <si>
    <t>MP210520bM045C11</t>
  </si>
  <si>
    <t>MP210520bM045C12</t>
  </si>
  <si>
    <t>MP210520bM045C13</t>
  </si>
  <si>
    <t>MP210520bM045C14</t>
  </si>
  <si>
    <t>MP210520bM045C15</t>
  </si>
  <si>
    <t>MP210520bM045C16</t>
  </si>
  <si>
    <t>MP210520bM045C17</t>
  </si>
  <si>
    <t>MP210520bM045C18</t>
  </si>
  <si>
    <t>MP210520bM045C19</t>
  </si>
  <si>
    <t>MP210520bM045C20</t>
  </si>
  <si>
    <t>MP210520bM045C21</t>
  </si>
  <si>
    <t>MP210520bM045C22</t>
  </si>
  <si>
    <t>MP210520bM045C23</t>
  </si>
  <si>
    <t>MP210520bM045C24</t>
  </si>
  <si>
    <t>MP210520bM045C25</t>
  </si>
  <si>
    <t>MP210520bM045C26</t>
  </si>
  <si>
    <t>MP210520bM045C27</t>
  </si>
  <si>
    <t>MP210520bM045C28</t>
  </si>
  <si>
    <t>MP210520bM045C29</t>
  </si>
  <si>
    <t>MP210520bM045C30</t>
  </si>
  <si>
    <t>MP210520bM045C31</t>
  </si>
  <si>
    <t>MP210520bM045C32</t>
  </si>
  <si>
    <t>MP210520aM015C01</t>
  </si>
  <si>
    <t>MP210520aM015C02</t>
  </si>
  <si>
    <t>MP210520aM015C03</t>
  </si>
  <si>
    <t>MP210520aM015C04</t>
  </si>
  <si>
    <t>MP210520aM015C05</t>
  </si>
  <si>
    <t>MP210520aM015C06</t>
  </si>
  <si>
    <t>MP210520aM015C07</t>
  </si>
  <si>
    <t>MP210520aM015C08</t>
  </si>
  <si>
    <t>MP210520aM015C09</t>
  </si>
  <si>
    <t>MP210520aM015C10</t>
  </si>
  <si>
    <t>MP210520aM015C11</t>
  </si>
  <si>
    <t>MP210520aM015C12</t>
  </si>
  <si>
    <t>MP210520aM015C13</t>
  </si>
  <si>
    <t>MP210520aM015C14</t>
  </si>
  <si>
    <t>MP210520aM015C15</t>
  </si>
  <si>
    <t>MP210520aM015C16</t>
  </si>
  <si>
    <t>MP210520aM015C17</t>
  </si>
  <si>
    <t>MP210520aM015C18</t>
  </si>
  <si>
    <t>MP210520aM015C19</t>
  </si>
  <si>
    <t>MP210520aM015C20</t>
  </si>
  <si>
    <t>MP210520aM015C21</t>
  </si>
  <si>
    <t>MP210520aM015C22</t>
  </si>
  <si>
    <t>MP210520aM015C23</t>
  </si>
  <si>
    <t>MP210520aM015C24</t>
  </si>
  <si>
    <t>MP210520aM015C25</t>
  </si>
  <si>
    <t>MP210520aM015C26</t>
  </si>
  <si>
    <t>MP210520aM015C27</t>
  </si>
  <si>
    <t>MP210520aM015C28</t>
  </si>
  <si>
    <t>MP210520aM015C29</t>
  </si>
  <si>
    <t>MP210520aM015C30</t>
  </si>
  <si>
    <t>MP210520aM015C31</t>
  </si>
  <si>
    <t>MP210520aM015C32</t>
  </si>
  <si>
    <t>MP210520bM046C01</t>
  </si>
  <si>
    <t>MP210520bM046C02</t>
  </si>
  <si>
    <t>MP210520bM046C03</t>
  </si>
  <si>
    <t>MP210520bM046C04</t>
  </si>
  <si>
    <t>MP210520bM046C05</t>
  </si>
  <si>
    <t>MP210520bM046C06</t>
  </si>
  <si>
    <t>MP210520bM046C07</t>
  </si>
  <si>
    <t>MP210520bM046C08</t>
  </si>
  <si>
    <t>MP210520bM046C09</t>
  </si>
  <si>
    <t>MP210520bM046C10</t>
  </si>
  <si>
    <t>MP210520bM046C11</t>
  </si>
  <si>
    <t>MP210520bM046C12</t>
  </si>
  <si>
    <t>MP210520bM046C13</t>
  </si>
  <si>
    <t>MP210520bM046C14</t>
  </si>
  <si>
    <t>MP210520bM046C15</t>
  </si>
  <si>
    <t>MP210520bM046C16</t>
  </si>
  <si>
    <t>MP210520bM046C17</t>
  </si>
  <si>
    <t>MP210520bM046C18</t>
  </si>
  <si>
    <t>MP210520bM046C19</t>
  </si>
  <si>
    <t>MP210520bM046C20</t>
  </si>
  <si>
    <t>MP210520bM046C21</t>
  </si>
  <si>
    <t>MP210520bM046C22</t>
  </si>
  <si>
    <t>MP210520bM046C23</t>
  </si>
  <si>
    <t>MP210520bM046C24</t>
  </si>
  <si>
    <t>MP210520bM046C25</t>
  </si>
  <si>
    <t>MP210520bM046C26</t>
  </si>
  <si>
    <t>MP210520bM046C27</t>
  </si>
  <si>
    <t>MP210520bM046C28</t>
  </si>
  <si>
    <t>MP210520bM046C29</t>
  </si>
  <si>
    <t>MP210520bM046C30</t>
  </si>
  <si>
    <t>MP210520bM046C31</t>
  </si>
  <si>
    <t>MP210520bM046C32</t>
  </si>
  <si>
    <t>MP210607bM022C01</t>
  </si>
  <si>
    <t>MP210607bM022C02</t>
  </si>
  <si>
    <t>MP210607bM022C03</t>
  </si>
  <si>
    <t>MP210607bM022C04</t>
  </si>
  <si>
    <t>MP210607bM022C05</t>
  </si>
  <si>
    <t>MP210607bM022C06</t>
  </si>
  <si>
    <t>MP210607bM022C07</t>
  </si>
  <si>
    <t>MP210607bM022C08</t>
  </si>
  <si>
    <t>MP210607bM022C09</t>
  </si>
  <si>
    <t>MP210607bM022C10</t>
  </si>
  <si>
    <t>MP210607bM022C11</t>
  </si>
  <si>
    <t>MP210607bM022C12</t>
  </si>
  <si>
    <t>MP210607bM022C13</t>
  </si>
  <si>
    <t>MP210607bM022C14</t>
  </si>
  <si>
    <t>MP210607bM022C15</t>
  </si>
  <si>
    <t>MP210607bM022C16</t>
  </si>
  <si>
    <t>MP210607bM022C17</t>
  </si>
  <si>
    <t>MP210607bM022C18</t>
  </si>
  <si>
    <t>MP210607bM022C19</t>
  </si>
  <si>
    <t>MP210607bM022C20</t>
  </si>
  <si>
    <t>MP210607bM022C21</t>
  </si>
  <si>
    <t>MP210607bM022C22</t>
  </si>
  <si>
    <t>MP210607bM022C23</t>
  </si>
  <si>
    <t>MP210607bM022C24</t>
  </si>
  <si>
    <t>MP210607bM022C25</t>
  </si>
  <si>
    <t>MP210607bM022C26</t>
  </si>
  <si>
    <t>MP210607bM022C27</t>
  </si>
  <si>
    <t>MP210607bM022C28</t>
  </si>
  <si>
    <t>MP210607bM022C29</t>
  </si>
  <si>
    <t>MP210607bM022C30</t>
  </si>
  <si>
    <t>MP210607bM022C31</t>
  </si>
  <si>
    <t>MP210607bM022C32</t>
  </si>
  <si>
    <t>MP210607bM023C01</t>
  </si>
  <si>
    <t>MP210607bM023C02</t>
  </si>
  <si>
    <t>MP210607bM023C03</t>
  </si>
  <si>
    <t>MP210607bM023C04</t>
  </si>
  <si>
    <t>MP210607bM023C05</t>
  </si>
  <si>
    <t>MP210607bM023C06</t>
  </si>
  <si>
    <t>MP210607bM023C07</t>
  </si>
  <si>
    <t>MP210607bM023C08</t>
  </si>
  <si>
    <t>MP210607bM023C09</t>
  </si>
  <si>
    <t>MP210607bM023C10</t>
  </si>
  <si>
    <t>MP210607bM023C11</t>
  </si>
  <si>
    <t>MP210607bM023C12</t>
  </si>
  <si>
    <t>MP210607bM023C13</t>
  </si>
  <si>
    <t>MP210607bM023C14</t>
  </si>
  <si>
    <t>MP210607bM023C15</t>
  </si>
  <si>
    <t>MP210607bM023C16</t>
  </si>
  <si>
    <t>MP210607bM023C17</t>
  </si>
  <si>
    <t>MP210607bM023C18</t>
  </si>
  <si>
    <t>MP210607bM023C19</t>
  </si>
  <si>
    <t>MP210607bM023C20</t>
  </si>
  <si>
    <t>MP210607bM023C21</t>
  </si>
  <si>
    <t>MP210607bM023C22</t>
  </si>
  <si>
    <t>MP210607bM023C23</t>
  </si>
  <si>
    <t>MP210607bM023C24</t>
  </si>
  <si>
    <t>MP210607bM023C25</t>
  </si>
  <si>
    <t>MP210607bM023C26</t>
  </si>
  <si>
    <t>MP210607bM023C27</t>
  </si>
  <si>
    <t>MP210607bM023C28</t>
  </si>
  <si>
    <t>MP210607bM023C29</t>
  </si>
  <si>
    <t>MP210607bM023C30</t>
  </si>
  <si>
    <t>MP210607bM023C31</t>
  </si>
  <si>
    <t>MP210607bM023C32</t>
  </si>
  <si>
    <t>MP210607dM058C01</t>
  </si>
  <si>
    <t>MP210607dM058C02</t>
  </si>
  <si>
    <t>MP210607dM058C03</t>
  </si>
  <si>
    <t>MP210607dM058C04</t>
  </si>
  <si>
    <t>MP210607dM058C05</t>
  </si>
  <si>
    <t>MP210607dM058C06</t>
  </si>
  <si>
    <t>MP210607dM058C07</t>
  </si>
  <si>
    <t>MP210607dM058C08</t>
  </si>
  <si>
    <t>MP210607dM058C09</t>
  </si>
  <si>
    <t>MP210607dM058C10</t>
  </si>
  <si>
    <t>MP210607dM058C11</t>
  </si>
  <si>
    <t>MP210607dM058C12</t>
  </si>
  <si>
    <t>MP210607dM058C13</t>
  </si>
  <si>
    <t>MP210607dM058C14</t>
  </si>
  <si>
    <t>MP210607dM058C15</t>
  </si>
  <si>
    <t>MP210607dM058C16</t>
  </si>
  <si>
    <t>MP210607dM058C17</t>
  </si>
  <si>
    <t>MP210607dM058C18</t>
  </si>
  <si>
    <t>MP210607dM058C19</t>
  </si>
  <si>
    <t>MP210607dM058C20</t>
  </si>
  <si>
    <t>MP210607dM058C21</t>
  </si>
  <si>
    <t>MP210607dM058C22</t>
  </si>
  <si>
    <t>MP210607dM058C23</t>
  </si>
  <si>
    <t>MP210607dM058C24</t>
  </si>
  <si>
    <t>MP210607dM058C25</t>
  </si>
  <si>
    <t>MP210607dM058C26</t>
  </si>
  <si>
    <t>MP210607dM058C27</t>
  </si>
  <si>
    <t>MP210607dM058C28</t>
  </si>
  <si>
    <t>MP210607dM058C29</t>
  </si>
  <si>
    <t>MP210607dM058C30</t>
  </si>
  <si>
    <t>MP210607dM058C31</t>
  </si>
  <si>
    <t>MP210607dM058C32</t>
  </si>
  <si>
    <t>MP210607dM059C01</t>
  </si>
  <si>
    <t>MP210607dM059C02</t>
  </si>
  <si>
    <t>MP210607dM059C03</t>
  </si>
  <si>
    <t>MP210607dM059C04</t>
  </si>
  <si>
    <t>MP210607dM059C05</t>
  </si>
  <si>
    <t>MP210607dM059C06</t>
  </si>
  <si>
    <t>MP210607dM059C07</t>
  </si>
  <si>
    <t>MP210607dM059C08</t>
  </si>
  <si>
    <t>MP210607dM059C09</t>
  </si>
  <si>
    <t>MP210607dM059C10</t>
  </si>
  <si>
    <t>MP210607dM059C11</t>
  </si>
  <si>
    <t>MP210607dM059C12</t>
  </si>
  <si>
    <t>MP210607dM059C13</t>
  </si>
  <si>
    <t>MP210607dM059C14</t>
  </si>
  <si>
    <t>MP210607dM059C15</t>
  </si>
  <si>
    <t>MP210607dM059C16</t>
  </si>
  <si>
    <t>MP210607dM059C17</t>
  </si>
  <si>
    <t>MP210607dM059C18</t>
  </si>
  <si>
    <t>MP210607dM059C19</t>
  </si>
  <si>
    <t>MP210607dM059C20</t>
  </si>
  <si>
    <t>MP210607dM059C21</t>
  </si>
  <si>
    <t>MP210607dM059C22</t>
  </si>
  <si>
    <t>MP210607dM059C23</t>
  </si>
  <si>
    <t>MP210607dM059C24</t>
  </si>
  <si>
    <t>MP210607dM059C25</t>
  </si>
  <si>
    <t>MP210607dM059C26</t>
  </si>
  <si>
    <t>MP210607dM059C27</t>
  </si>
  <si>
    <t>MP210607dM059C28</t>
  </si>
  <si>
    <t>MP210607dM059C29</t>
  </si>
  <si>
    <t>MP210607dM059C30</t>
  </si>
  <si>
    <t>MP210607dM059C31</t>
  </si>
  <si>
    <t>MP210607dM059C32</t>
  </si>
  <si>
    <t>MP210607cM040C01</t>
  </si>
  <si>
    <t>MP210607cM040C02</t>
  </si>
  <si>
    <t>MP210607cM040C03</t>
  </si>
  <si>
    <t>MP210607cM040C04</t>
  </si>
  <si>
    <t>MP210607cM040C05</t>
  </si>
  <si>
    <t>MP210607cM040C06</t>
  </si>
  <si>
    <t>MP210607cM040C07</t>
  </si>
  <si>
    <t>MP210607cM040C08</t>
  </si>
  <si>
    <t>MP210607cM040C09</t>
  </si>
  <si>
    <t>MP210607cM040C10</t>
  </si>
  <si>
    <t>MP210607cM040C11</t>
  </si>
  <si>
    <t>MP210607cM040C12</t>
  </si>
  <si>
    <t>MP210607cM040C13</t>
  </si>
  <si>
    <t>MP210607cM040C14</t>
  </si>
  <si>
    <t>MP210607cM040C15</t>
  </si>
  <si>
    <t>MP210607cM040C16</t>
  </si>
  <si>
    <t>MP210607cM040C17</t>
  </si>
  <si>
    <t>MP210607cM040C18</t>
  </si>
  <si>
    <t>MP210607cM040C19</t>
  </si>
  <si>
    <t>MP210607cM040C20</t>
  </si>
  <si>
    <t>MP210607cM040C21</t>
  </si>
  <si>
    <t>MP210607cM040C22</t>
  </si>
  <si>
    <t>MP210607cM040C23</t>
  </si>
  <si>
    <t>MP210607cM040C24</t>
  </si>
  <si>
    <t>MP210607cM040C25</t>
  </si>
  <si>
    <t>MP210607cM040C26</t>
  </si>
  <si>
    <t>MP210607cM040C27</t>
  </si>
  <si>
    <t>MP210607cM040C28</t>
  </si>
  <si>
    <t>MP210607cM040C29</t>
  </si>
  <si>
    <t>MP210607cM040C30</t>
  </si>
  <si>
    <t>MP210607cM040C31</t>
  </si>
  <si>
    <t>MP210607cM040C32</t>
  </si>
  <si>
    <t>MP210607cM041C01</t>
  </si>
  <si>
    <t>MP210607cM041C02</t>
  </si>
  <si>
    <t>MP210607cM041C03</t>
  </si>
  <si>
    <t>MP210607cM041C04</t>
  </si>
  <si>
    <t>MP210607cM041C05</t>
  </si>
  <si>
    <t>MP210607cM041C06</t>
  </si>
  <si>
    <t>MP210607cM041C07</t>
  </si>
  <si>
    <t>MP210607cM041C08</t>
  </si>
  <si>
    <t>MP210607cM041C09</t>
  </si>
  <si>
    <t>MP210607cM041C10</t>
  </si>
  <si>
    <t>MP210607cM041C11</t>
  </si>
  <si>
    <t>MP210607cM041C12</t>
  </si>
  <si>
    <t>MP210607cM041C13</t>
  </si>
  <si>
    <t>MP210607cM041C14</t>
  </si>
  <si>
    <t>MP210607cM041C15</t>
  </si>
  <si>
    <t>MP210607cM041C16</t>
  </si>
  <si>
    <t>MP210607cM041C17</t>
  </si>
  <si>
    <t>MP210607cM041C18</t>
  </si>
  <si>
    <t>MP210607cM041C19</t>
  </si>
  <si>
    <t>MP210607cM041C20</t>
  </si>
  <si>
    <t>MP210607cM041C21</t>
  </si>
  <si>
    <t>MP210607cM041C22</t>
  </si>
  <si>
    <t>MP210607cM041C23</t>
  </si>
  <si>
    <t>MP210607cM041C24</t>
  </si>
  <si>
    <t>MP210607cM041C25</t>
  </si>
  <si>
    <t>MP210607cM041C26</t>
  </si>
  <si>
    <t>MP210607cM041C27</t>
  </si>
  <si>
    <t>MP210607cM041C28</t>
  </si>
  <si>
    <t>MP210607cM041C29</t>
  </si>
  <si>
    <t>MP210607cM041C30</t>
  </si>
  <si>
    <t>MP210607cM041C31</t>
  </si>
  <si>
    <t>MP210607cM041C32</t>
  </si>
  <si>
    <t>MP210607dM060C01</t>
  </si>
  <si>
    <t>MP210607dM060C02</t>
  </si>
  <si>
    <t>MP210607dM060C03</t>
  </si>
  <si>
    <t>MP210607dM060C04</t>
  </si>
  <si>
    <t>MP210607dM060C05</t>
  </si>
  <si>
    <t>MP210607dM060C06</t>
  </si>
  <si>
    <t>MP210607dM060C07</t>
  </si>
  <si>
    <t>MP210607dM060C08</t>
  </si>
  <si>
    <t>MP210607dM060C09</t>
  </si>
  <si>
    <t>MP210607dM060C10</t>
  </si>
  <si>
    <t>MP210607dM060C11</t>
  </si>
  <si>
    <t>MP210607dM060C12</t>
  </si>
  <si>
    <t>MP210607dM060C13</t>
  </si>
  <si>
    <t>MP210607dM060C14</t>
  </si>
  <si>
    <t>MP210607dM060C15</t>
  </si>
  <si>
    <t>MP210607dM060C16</t>
  </si>
  <si>
    <t>MP210607dM060C17</t>
  </si>
  <si>
    <t>MP210607dM060C18</t>
  </si>
  <si>
    <t>MP210607dM060C19</t>
  </si>
  <si>
    <t>MP210607dM060C20</t>
  </si>
  <si>
    <t>MP210607dM060C21</t>
  </si>
  <si>
    <t>MP210607dM060C22</t>
  </si>
  <si>
    <t>MP210607dM060C23</t>
  </si>
  <si>
    <t>MP210607dM060C24</t>
  </si>
  <si>
    <t>MP210607dM060C25</t>
  </si>
  <si>
    <t>MP210607dM060C26</t>
  </si>
  <si>
    <t>MP210607dM060C27</t>
  </si>
  <si>
    <t>MP210607dM060C28</t>
  </si>
  <si>
    <t>MP210607dM060C29</t>
  </si>
  <si>
    <t>MP210607dM060C30</t>
  </si>
  <si>
    <t>MP210607dM060C31</t>
  </si>
  <si>
    <t>MP210607dM060C32</t>
  </si>
  <si>
    <t>MP210607eM092C01</t>
  </si>
  <si>
    <t>MP210607eM092C02</t>
  </si>
  <si>
    <t>MP210607eM092C03</t>
  </si>
  <si>
    <t>MP210607eM092C04</t>
  </si>
  <si>
    <t>MP210607eM092C05</t>
  </si>
  <si>
    <t>MP210607eM092C06</t>
  </si>
  <si>
    <t>MP210607eM092C07</t>
  </si>
  <si>
    <t>MP210607eM092C08</t>
  </si>
  <si>
    <t>MP210607eM092C09</t>
  </si>
  <si>
    <t>MP210607eM092C10</t>
  </si>
  <si>
    <t>MP210607eM092C11</t>
  </si>
  <si>
    <t>MP210607eM092C12</t>
  </si>
  <si>
    <t>MP210607eM092C13</t>
  </si>
  <si>
    <t>MP210607eM092C14</t>
  </si>
  <si>
    <t>MP210607eM092C15</t>
  </si>
  <si>
    <t>MP210607eM092C16</t>
  </si>
  <si>
    <t>MP210607eM092C17</t>
  </si>
  <si>
    <t>MP210607eM092C18</t>
  </si>
  <si>
    <t>MP210607eM092C19</t>
  </si>
  <si>
    <t>MP210607eM092C20</t>
  </si>
  <si>
    <t>MP210607eM092C21</t>
  </si>
  <si>
    <t>MP210607eM092C22</t>
  </si>
  <si>
    <t>MP210607eM092C23</t>
  </si>
  <si>
    <t>MP210607eM092C24</t>
  </si>
  <si>
    <t>MP210607eM092C25</t>
  </si>
  <si>
    <t>MP210607eM092C26</t>
  </si>
  <si>
    <t>MP210607eM092C27</t>
  </si>
  <si>
    <t>MP210607eM092C28</t>
  </si>
  <si>
    <t>MP210607eM092C29</t>
  </si>
  <si>
    <t>MP210607eM092C30</t>
  </si>
  <si>
    <t>MP210607eM092C31</t>
  </si>
  <si>
    <t>MP210607eM092C32</t>
  </si>
  <si>
    <t>MP210520cM043C01</t>
  </si>
  <si>
    <t>MP210520cM043C02</t>
  </si>
  <si>
    <t>MP210520cM043C03</t>
  </si>
  <si>
    <t>MP210520cM043C04</t>
  </si>
  <si>
    <t>MP210520cM043C05</t>
  </si>
  <si>
    <t>MP210520cM043C06</t>
  </si>
  <si>
    <t>MP210520cM043C07</t>
  </si>
  <si>
    <t>MP210520cM043C08</t>
  </si>
  <si>
    <t>MP210520cM043C09</t>
  </si>
  <si>
    <t>MP210520cM043C10</t>
  </si>
  <si>
    <t>MP210520cM043C11</t>
  </si>
  <si>
    <t>MP210520cM043C12</t>
  </si>
  <si>
    <t>MP210520cM043C13</t>
  </si>
  <si>
    <t>MP210520cM043C14</t>
  </si>
  <si>
    <t>MP210520cM043C15</t>
  </si>
  <si>
    <t>MP210520cM043C16</t>
  </si>
  <si>
    <t>MP210520cM043C17</t>
  </si>
  <si>
    <t>MP210520cM043C18</t>
  </si>
  <si>
    <t>MP210520cM043C19</t>
  </si>
  <si>
    <t>MP210520cM043C20</t>
  </si>
  <si>
    <t>MP210520cM043C21</t>
  </si>
  <si>
    <t>MP210520cM043C22</t>
  </si>
  <si>
    <t>MP210520cM043C23</t>
  </si>
  <si>
    <t>MP210520cM043C24</t>
  </si>
  <si>
    <t>MP210520cM043C25</t>
  </si>
  <si>
    <t>MP210520cM043C26</t>
  </si>
  <si>
    <t>MP210520cM043C27</t>
  </si>
  <si>
    <t>MP210520cM043C28</t>
  </si>
  <si>
    <t>MP210520cM043C29</t>
  </si>
  <si>
    <t>MP210520cM043C30</t>
  </si>
  <si>
    <t>MP210520cM043C31</t>
  </si>
  <si>
    <t>MP210520cM043C32</t>
  </si>
  <si>
    <t>8.4hRD[2-11]</t>
  </si>
  <si>
    <t>MP210520cM044C01</t>
  </si>
  <si>
    <t>MP210520cM044C02</t>
  </si>
  <si>
    <t>MP210520cM044C03</t>
  </si>
  <si>
    <t>MP210520cM044C04</t>
  </si>
  <si>
    <t>MP210520cM044C05</t>
  </si>
  <si>
    <t>MP210520cM044C06</t>
  </si>
  <si>
    <t>MP210520cM044C07</t>
  </si>
  <si>
    <t>MP210520cM044C08</t>
  </si>
  <si>
    <t>MP210520cM044C09</t>
  </si>
  <si>
    <t>MP210520cM044C10</t>
  </si>
  <si>
    <t>MP210520cM044C11</t>
  </si>
  <si>
    <t>MP210520cM044C12</t>
  </si>
  <si>
    <t>MP210520cM044C13</t>
  </si>
  <si>
    <t>MP210520cM044C14</t>
  </si>
  <si>
    <t>MP210520cM044C15</t>
  </si>
  <si>
    <t>MP210520cM044C16</t>
  </si>
  <si>
    <t>MP210520cM044C17</t>
  </si>
  <si>
    <t>MP210520cM044C18</t>
  </si>
  <si>
    <t>MP210520cM044C19</t>
  </si>
  <si>
    <t>MP210520cM044C20</t>
  </si>
  <si>
    <t>MP210520cM044C21</t>
  </si>
  <si>
    <t>MP210520cM044C22</t>
  </si>
  <si>
    <t>MP210520cM044C23</t>
  </si>
  <si>
    <t>MP210520cM044C24</t>
  </si>
  <si>
    <t>MP210520cM044C25</t>
  </si>
  <si>
    <t>MP210520cM044C26</t>
  </si>
  <si>
    <t>MP210520cM044C27</t>
  </si>
  <si>
    <t>MP210520cM044C28</t>
  </si>
  <si>
    <t>MP210520cM044C29</t>
  </si>
  <si>
    <t>MP210520cM044C30</t>
  </si>
  <si>
    <t>MP210520cM044C31</t>
  </si>
  <si>
    <t>MP210520cM044C32</t>
  </si>
  <si>
    <t>16.8hLD[2-11]</t>
  </si>
  <si>
    <t>8.4hLD[2-11]</t>
  </si>
  <si>
    <t>16.8hRD[2-11]</t>
  </si>
  <si>
    <t>MP210729bM012C01</t>
  </si>
  <si>
    <t>MP210729bM012C02</t>
  </si>
  <si>
    <t>MP210729bM012C03</t>
  </si>
  <si>
    <t>MP210729bM012C04</t>
  </si>
  <si>
    <t>MP210729bM012C05</t>
  </si>
  <si>
    <t>MP210729bM012C06</t>
  </si>
  <si>
    <t>MP210729bM012C07</t>
  </si>
  <si>
    <t>MP210729bM012C08</t>
  </si>
  <si>
    <t>MP210729bM012C09</t>
  </si>
  <si>
    <t>MP210729bM012C10</t>
  </si>
  <si>
    <t>MP210729bM012C11</t>
  </si>
  <si>
    <t>MP210729bM012C12</t>
  </si>
  <si>
    <t>MP210729bM012C13</t>
  </si>
  <si>
    <t>MP210729bM012C14</t>
  </si>
  <si>
    <t>MP210729bM012C15</t>
  </si>
  <si>
    <t>MP210729bM012C16</t>
  </si>
  <si>
    <t>MP210729bM012C17</t>
  </si>
  <si>
    <t>MP210729bM012C18</t>
  </si>
  <si>
    <t>MP210729bM012C19</t>
  </si>
  <si>
    <t>MP210729bM012C20</t>
  </si>
  <si>
    <t>MP210729bM012C21</t>
  </si>
  <si>
    <t>MP210729bM012C22</t>
  </si>
  <si>
    <t>MP210729bM012C23</t>
  </si>
  <si>
    <t>MP210729bM012C24</t>
  </si>
  <si>
    <t>MP210729bM012C25</t>
  </si>
  <si>
    <t>MP210729bM012C26</t>
  </si>
  <si>
    <t>MP210729bM012C27</t>
  </si>
  <si>
    <t>MP210729bM012C28</t>
  </si>
  <si>
    <t>MP210729bM012C29</t>
  </si>
  <si>
    <t>MP210729bM012C30</t>
  </si>
  <si>
    <t>MP210729bM012C31</t>
  </si>
  <si>
    <t>MP210729bM012C32</t>
  </si>
  <si>
    <t>MP210729bM013C01</t>
  </si>
  <si>
    <t>MP210729bM013C02</t>
  </si>
  <si>
    <t>MP210729bM013C03</t>
  </si>
  <si>
    <t>MP210729bM013C04</t>
  </si>
  <si>
    <t>MP210729bM013C05</t>
  </si>
  <si>
    <t>MP210729bM013C06</t>
  </si>
  <si>
    <t>MP210729bM013C07</t>
  </si>
  <si>
    <t>MP210729bM013C08</t>
  </si>
  <si>
    <t>MP210729bM013C09</t>
  </si>
  <si>
    <t>MP210729bM013C10</t>
  </si>
  <si>
    <t>MP210729bM013C11</t>
  </si>
  <si>
    <t>MP210729bM013C12</t>
  </si>
  <si>
    <t>MP210729bM013C13</t>
  </si>
  <si>
    <t>MP210729bM013C14</t>
  </si>
  <si>
    <t>MP210729bM013C15</t>
  </si>
  <si>
    <t>MP210729bM013C16</t>
  </si>
  <si>
    <t>MP210729bM013C17</t>
  </si>
  <si>
    <t>MP210729bM013C18</t>
  </si>
  <si>
    <t>MP210729bM013C19</t>
  </si>
  <si>
    <t>MP210729bM013C20</t>
  </si>
  <si>
    <t>MP210729bM013C21</t>
  </si>
  <si>
    <t>MP210729bM013C22</t>
  </si>
  <si>
    <t>MP210729bM013C23</t>
  </si>
  <si>
    <t>MP210729bM013C24</t>
  </si>
  <si>
    <t>MP210729bM013C25</t>
  </si>
  <si>
    <t>MP210729bM013C26</t>
  </si>
  <si>
    <t>MP210729bM013C27</t>
  </si>
  <si>
    <t>MP210729bM013C28</t>
  </si>
  <si>
    <t>MP210729bM013C29</t>
  </si>
  <si>
    <t>MP210729bM013C30</t>
  </si>
  <si>
    <t>MP210729bM013C31</t>
  </si>
  <si>
    <t>MP210729bM013C32</t>
  </si>
  <si>
    <t>MP210729bM014C01</t>
  </si>
  <si>
    <t>MP210729bM014C02</t>
  </si>
  <si>
    <t>MP210729bM014C03</t>
  </si>
  <si>
    <t>MP210729bM014C04</t>
  </si>
  <si>
    <t>MP210729bM014C05</t>
  </si>
  <si>
    <t>MP210729bM014C06</t>
  </si>
  <si>
    <t>MP210729bM014C07</t>
  </si>
  <si>
    <t>MP210729bM014C08</t>
  </si>
  <si>
    <t>MP210729bM014C09</t>
  </si>
  <si>
    <t>MP210729bM014C10</t>
  </si>
  <si>
    <t>MP210729bM014C11</t>
  </si>
  <si>
    <t>MP210729bM014C12</t>
  </si>
  <si>
    <t>MP210729bM014C13</t>
  </si>
  <si>
    <t>MP210729bM014C14</t>
  </si>
  <si>
    <t>MP210729bM014C15</t>
  </si>
  <si>
    <t>MP210729bM014C16</t>
  </si>
  <si>
    <t>MP210729bM014C17</t>
  </si>
  <si>
    <t>MP210729bM014C18</t>
  </si>
  <si>
    <t>MP210729bM014C19</t>
  </si>
  <si>
    <t>MP210729bM014C20</t>
  </si>
  <si>
    <t>MP210729bM014C21</t>
  </si>
  <si>
    <t>MP210729bM014C22</t>
  </si>
  <si>
    <t>MP210729bM014C23</t>
  </si>
  <si>
    <t>MP210729bM014C24</t>
  </si>
  <si>
    <t>MP210729bM014C25</t>
  </si>
  <si>
    <t>MP210729bM014C26</t>
  </si>
  <si>
    <t>MP210729bM014C27</t>
  </si>
  <si>
    <t>MP210729bM014C28</t>
  </si>
  <si>
    <t>MP210729bM014C29</t>
  </si>
  <si>
    <t>MP210729bM014C30</t>
  </si>
  <si>
    <t>MP210729bM014C31</t>
  </si>
  <si>
    <t>MP210729bM014C32</t>
  </si>
  <si>
    <t>MP210729bM015C01</t>
  </si>
  <si>
    <t>MP210729bM015C02</t>
  </si>
  <si>
    <t>MP210729bM015C03</t>
  </si>
  <si>
    <t>MP210729bM015C04</t>
  </si>
  <si>
    <t>MP210729bM015C05</t>
  </si>
  <si>
    <t>MP210729bM015C06</t>
  </si>
  <si>
    <t>MP210729bM015C07</t>
  </si>
  <si>
    <t>MP210729bM015C08</t>
  </si>
  <si>
    <t>MP210729bM015C09</t>
  </si>
  <si>
    <t>MP210729bM015C10</t>
  </si>
  <si>
    <t>MP210729bM015C11</t>
  </si>
  <si>
    <t>MP210729bM015C12</t>
  </si>
  <si>
    <t>MP210729bM015C13</t>
  </si>
  <si>
    <t>MP210729bM015C14</t>
  </si>
  <si>
    <t>MP210729bM015C15</t>
  </si>
  <si>
    <t>MP210729bM015C16</t>
  </si>
  <si>
    <t>MP210729bM015C17</t>
  </si>
  <si>
    <t>MP210729bM015C18</t>
  </si>
  <si>
    <t>MP210729bM015C19</t>
  </si>
  <si>
    <t>MP210729bM015C20</t>
  </si>
  <si>
    <t>MP210729bM015C21</t>
  </si>
  <si>
    <t>MP210729bM015C22</t>
  </si>
  <si>
    <t>MP210729bM015C23</t>
  </si>
  <si>
    <t>MP210729bM015C24</t>
  </si>
  <si>
    <t>MP210729bM015C25</t>
  </si>
  <si>
    <t>MP210729bM015C26</t>
  </si>
  <si>
    <t>MP210729bM015C27</t>
  </si>
  <si>
    <t>MP210729bM015C28</t>
  </si>
  <si>
    <t>MP210729bM015C29</t>
  </si>
  <si>
    <t>MP210729bM015C30</t>
  </si>
  <si>
    <t>MP210729bM015C31</t>
  </si>
  <si>
    <t>MP210729bM015C32</t>
  </si>
  <si>
    <t>12hLD[2-11]</t>
  </si>
  <si>
    <t>12hRD[2-11]</t>
  </si>
  <si>
    <t>R</t>
  </si>
  <si>
    <t>WR</t>
  </si>
  <si>
    <t>AR</t>
  </si>
  <si>
    <t>sensGal4/TNT</t>
  </si>
  <si>
    <t>sensGal4/-</t>
  </si>
  <si>
    <t>LD</t>
  </si>
  <si>
    <t>RD</t>
  </si>
  <si>
    <t>exT</t>
  </si>
  <si>
    <t>rangeMIN</t>
  </si>
  <si>
    <t>rangeMAX</t>
  </si>
  <si>
    <t>exBT</t>
  </si>
  <si>
    <t>Experiment</t>
  </si>
  <si>
    <t>n</t>
  </si>
  <si>
    <t>%R</t>
  </si>
  <si>
    <t>%WR</t>
  </si>
  <si>
    <t>%AR</t>
  </si>
  <si>
    <t xml:space="preserve">Tau </t>
  </si>
  <si>
    <t>SEM</t>
  </si>
  <si>
    <t>OTHER</t>
  </si>
  <si>
    <t>%exT+</t>
  </si>
  <si>
    <t>%OTHER</t>
  </si>
  <si>
    <t>Entrained</t>
  </si>
  <si>
    <t>Other</t>
  </si>
  <si>
    <t>Harmonic</t>
  </si>
  <si>
    <t>sensGal4&lt;TNT</t>
  </si>
  <si>
    <t>sensGal4&lt;-</t>
  </si>
  <si>
    <t>8.4hLD</t>
  </si>
  <si>
    <t>8.4hRD</t>
  </si>
  <si>
    <t>16.8hLD</t>
  </si>
  <si>
    <t>16.8hRD</t>
  </si>
  <si>
    <t>12hLD</t>
  </si>
  <si>
    <t>12hRD</t>
  </si>
  <si>
    <t>sensGal4/TNT v -</t>
  </si>
  <si>
    <t>Fisher</t>
  </si>
  <si>
    <t>****</t>
  </si>
  <si>
    <t>Sig</t>
  </si>
  <si>
    <t>ns</t>
  </si>
  <si>
    <t>sens-Gal4y[1]w[*]/w[*];TeTxLC(TNT)/+;</t>
  </si>
  <si>
    <t>sens-Gal4y[1]w[*]/w[*];TeTxLC(-)/+;</t>
  </si>
  <si>
    <t>sens-Gal4y[1]w[*]w[*];TeTxLC(-)/+;</t>
  </si>
  <si>
    <t>MP210809M040C01</t>
  </si>
  <si>
    <t>MP210809M040C02</t>
  </si>
  <si>
    <t>MP210809M040C03</t>
  </si>
  <si>
    <t>MP210809M040C04</t>
  </si>
  <si>
    <t>MP210809M040C05</t>
  </si>
  <si>
    <t>MP210809M040C06</t>
  </si>
  <si>
    <t>MP210809M040C07</t>
  </si>
  <si>
    <t>MP210809M040C08</t>
  </si>
  <si>
    <t>MP210809M040C09</t>
  </si>
  <si>
    <t>MP210809M040C10</t>
  </si>
  <si>
    <t>MP210809M040C11</t>
  </si>
  <si>
    <t>MP210809M040C12</t>
  </si>
  <si>
    <t>MP210809M040C13</t>
  </si>
  <si>
    <t>MP210809M040C14</t>
  </si>
  <si>
    <t>MP210809M040C15</t>
  </si>
  <si>
    <t>MP210809M040C16</t>
  </si>
  <si>
    <t>MP210809M040C17</t>
  </si>
  <si>
    <t>MP210809M040C18</t>
  </si>
  <si>
    <t>MP210809M040C19</t>
  </si>
  <si>
    <t>MP210809M040C20</t>
  </si>
  <si>
    <t>MP210809M040C21</t>
  </si>
  <si>
    <t>MP210809M040C22</t>
  </si>
  <si>
    <t>MP210809M040C23</t>
  </si>
  <si>
    <t>MP210809M040C24</t>
  </si>
  <si>
    <t>MP210809M040C25</t>
  </si>
  <si>
    <t>MP210809M040C26</t>
  </si>
  <si>
    <t>MP210809M040C27</t>
  </si>
  <si>
    <t>MP210809M040C28</t>
  </si>
  <si>
    <t>MP210809M040C29</t>
  </si>
  <si>
    <t>MP210809M040C30</t>
  </si>
  <si>
    <t>MP210809M040C31</t>
  </si>
  <si>
    <t>MP210809M040C32</t>
  </si>
  <si>
    <t>MP210809M041C01</t>
  </si>
  <si>
    <t>MP210809M041C02</t>
  </si>
  <si>
    <t>MP210809M041C03</t>
  </si>
  <si>
    <t>MP210809M041C04</t>
  </si>
  <si>
    <t>MP210809M041C05</t>
  </si>
  <si>
    <t>MP210809M041C06</t>
  </si>
  <si>
    <t>MP210809M041C07</t>
  </si>
  <si>
    <t>MP210809M041C08</t>
  </si>
  <si>
    <t>MP210809M041C09</t>
  </si>
  <si>
    <t>MP210809M041C10</t>
  </si>
  <si>
    <t>MP210809M041C11</t>
  </si>
  <si>
    <t>MP210809M041C12</t>
  </si>
  <si>
    <t>MP210809M041C13</t>
  </si>
  <si>
    <t>MP210809M041C14</t>
  </si>
  <si>
    <t>MP210809M041C15</t>
  </si>
  <si>
    <t>MP210809M041C16</t>
  </si>
  <si>
    <t>MP210809M041C17</t>
  </si>
  <si>
    <t>MP210809M041C18</t>
  </si>
  <si>
    <t>MP210809M041C19</t>
  </si>
  <si>
    <t>MP210809M041C20</t>
  </si>
  <si>
    <t>MP210809M041C21</t>
  </si>
  <si>
    <t>MP210809M041C22</t>
  </si>
  <si>
    <t>MP210809M041C23</t>
  </si>
  <si>
    <t>MP210809M041C24</t>
  </si>
  <si>
    <t>MP210809M041C25</t>
  </si>
  <si>
    <t>MP210809M041C26</t>
  </si>
  <si>
    <t>MP210809M041C27</t>
  </si>
  <si>
    <t>MP210809M041C28</t>
  </si>
  <si>
    <t>MP210809M041C29</t>
  </si>
  <si>
    <t>MP210809M041C30</t>
  </si>
  <si>
    <t>MP210809M041C31</t>
  </si>
  <si>
    <t>MP210809M041C32</t>
  </si>
  <si>
    <t>MW</t>
  </si>
  <si>
    <t>&lt;0.0001</t>
  </si>
  <si>
    <t>***</t>
  </si>
  <si>
    <t>(*)</t>
  </si>
  <si>
    <t>10c/wk</t>
  </si>
  <si>
    <t>eya2</t>
  </si>
  <si>
    <t>7c/wk</t>
  </si>
  <si>
    <t>5c/wk</t>
  </si>
  <si>
    <t>%R%WR%AR</t>
  </si>
  <si>
    <t>%ExT%Other%AR</t>
  </si>
  <si>
    <t>Tau(h)+SEM</t>
  </si>
  <si>
    <t>RRP+SEM</t>
  </si>
  <si>
    <t>7●43●50</t>
  </si>
  <si>
    <t>36●14●50</t>
  </si>
  <si>
    <t>93●0●7</t>
  </si>
  <si>
    <t>0●40●60</t>
  </si>
  <si>
    <t>13●27●60</t>
  </si>
  <si>
    <t>25●46●29</t>
  </si>
  <si>
    <t>89●7●4</t>
  </si>
  <si>
    <t>38●50●13</t>
  </si>
  <si>
    <t>100●0●0</t>
  </si>
  <si>
    <t>57●36●7</t>
  </si>
  <si>
    <t>72●28●0</t>
  </si>
  <si>
    <t>71●0●29</t>
  </si>
  <si>
    <t>96●0●4</t>
  </si>
  <si>
    <t>88●13●0</t>
  </si>
  <si>
    <t>24.00±0.00</t>
  </si>
  <si>
    <t>20.43±1.68</t>
  </si>
  <si>
    <t>31±1.69</t>
  </si>
  <si>
    <t>1.153±0.05</t>
  </si>
  <si>
    <t>2.35±0.21</t>
  </si>
  <si>
    <t>1.054±0.02</t>
  </si>
  <si>
    <t>17.44±0.46</t>
  </si>
  <si>
    <t>16.94±0.03</t>
  </si>
  <si>
    <t>33.65±0.07</t>
  </si>
  <si>
    <t>33.53±0.05</t>
  </si>
  <si>
    <t>1.43±0.08</t>
  </si>
  <si>
    <t>2.84±0.17</t>
  </si>
  <si>
    <t>1.54±0.05</t>
  </si>
  <si>
    <t>3.21±0.13</t>
  </si>
  <si>
    <t>1.76±0.18</t>
  </si>
  <si>
    <t>1.87±0.12</t>
  </si>
  <si>
    <t>63●38●0</t>
  </si>
  <si>
    <t>67●20●13</t>
  </si>
  <si>
    <t>0●100●0</t>
  </si>
  <si>
    <t>87●0●13</t>
  </si>
  <si>
    <t>23.28±0.08</t>
  </si>
  <si>
    <t>23.85±0.09</t>
  </si>
  <si>
    <t>23.31±0.08</t>
  </si>
  <si>
    <t>1.78±0.14</t>
  </si>
  <si>
    <t>1.58±0.10</t>
  </si>
  <si>
    <t>2.09±0.12</t>
  </si>
  <si>
    <t>0●43●57</t>
  </si>
  <si>
    <t>11●76●14</t>
  </si>
  <si>
    <t>54●46●0</t>
  </si>
  <si>
    <t>0●52●48</t>
  </si>
  <si>
    <t>0●48●52</t>
  </si>
  <si>
    <t>24●19●57</t>
  </si>
  <si>
    <t>32●54●14</t>
  </si>
  <si>
    <t>100●0●</t>
  </si>
  <si>
    <t>10●43●48</t>
  </si>
  <si>
    <t>17●30●52</t>
  </si>
  <si>
    <t>20.78±0.88</t>
  </si>
  <si>
    <t>20.53±0.56</t>
  </si>
  <si>
    <t>24.23±0.23</t>
  </si>
  <si>
    <t>26.23±1.20</t>
  </si>
  <si>
    <t>28.32±1.49</t>
  </si>
  <si>
    <t>1.18±0.03</t>
  </si>
  <si>
    <t>1.29±0.05</t>
  </si>
  <si>
    <t>1.77±0.15</t>
  </si>
  <si>
    <t>2.64±0.09</t>
  </si>
  <si>
    <t>1.07±0.02</t>
  </si>
  <si>
    <t>FE</t>
  </si>
  <si>
    <t>------</t>
  </si>
  <si>
    <t>&lt;0.0001****</t>
  </si>
  <si>
    <t>0.0003***</t>
  </si>
  <si>
    <t>0.0002***</t>
  </si>
  <si>
    <t>vs eya2</t>
  </si>
  <si>
    <t>0.0031**</t>
  </si>
  <si>
    <t>0.0004***</t>
  </si>
  <si>
    <t>Entrained?</t>
  </si>
  <si>
    <t>0.0376*</t>
  </si>
  <si>
    <t>0.0030**</t>
  </si>
  <si>
    <t>RRP MW</t>
  </si>
  <si>
    <t>RRP FE</t>
  </si>
  <si>
    <t>FE Entrainment</t>
  </si>
  <si>
    <t>CH161021bM023C17</t>
  </si>
  <si>
    <t>eya[2]</t>
  </si>
  <si>
    <t>CH161021bM023C18</t>
  </si>
  <si>
    <t>CH161021bM023C19</t>
  </si>
  <si>
    <t>CH161021bM023C20</t>
  </si>
  <si>
    <t>CH161021bM023C21</t>
  </si>
  <si>
    <t>CH161021bM023C22</t>
  </si>
  <si>
    <t>CH161021bM023C23</t>
  </si>
  <si>
    <t>CH161021bM023C24</t>
  </si>
  <si>
    <t>CH161021bM023C25</t>
  </si>
  <si>
    <t>CH161021bM023C26</t>
  </si>
  <si>
    <t>CH161021bM023C27</t>
  </si>
  <si>
    <t>CH161021bM023C28</t>
  </si>
  <si>
    <t>CH161021bM023C29</t>
  </si>
  <si>
    <t>CH161021bM023C30</t>
  </si>
  <si>
    <t>CH161021bM023C31</t>
  </si>
  <si>
    <t>CH161021bM023C32</t>
  </si>
  <si>
    <t>CH161021bM023C01</t>
  </si>
  <si>
    <t>CH161021bM023C02</t>
  </si>
  <si>
    <t>CH161021bM023C03</t>
  </si>
  <si>
    <t>CH161021bM023C04</t>
  </si>
  <si>
    <t>CH161021bM023C05</t>
  </si>
  <si>
    <t>CH161021bM023C06</t>
  </si>
  <si>
    <t>CH161021bM023C07</t>
  </si>
  <si>
    <t>CH161021bM023C08</t>
  </si>
  <si>
    <t>CH161021bM023C09</t>
  </si>
  <si>
    <t>CH161021bM023C10</t>
  </si>
  <si>
    <t>CH161021bM023C11</t>
  </si>
  <si>
    <t>CH161021bM023C12</t>
  </si>
  <si>
    <t>CH161021bM023C13</t>
  </si>
  <si>
    <t>CH161021bM023C14</t>
  </si>
  <si>
    <t>CH161021bM023C15</t>
  </si>
  <si>
    <t>NM180530hM064C17</t>
  </si>
  <si>
    <t>NM180530hM064C18</t>
  </si>
  <si>
    <t>NM180530hM064C19</t>
  </si>
  <si>
    <t>NM180530hM064C20</t>
  </si>
  <si>
    <t>NM180530hM064C21</t>
  </si>
  <si>
    <t>NM180530hM064C22</t>
  </si>
  <si>
    <t>NM180530hM064C23</t>
  </si>
  <si>
    <t>NM180530hM064C24</t>
  </si>
  <si>
    <t>NM180530hM064C25</t>
  </si>
  <si>
    <t>NM180530hM064C26</t>
  </si>
  <si>
    <t>NM180530hM064C27</t>
  </si>
  <si>
    <t>NM180530hM064C29</t>
  </si>
  <si>
    <t>NM180530hM064C30</t>
  </si>
  <si>
    <t>NM180530hM064C31</t>
  </si>
  <si>
    <t>NM180530hM064C32</t>
  </si>
  <si>
    <t>NM180530hM064C01</t>
  </si>
  <si>
    <t>NM180530hM064C02</t>
  </si>
  <si>
    <t>NM180530hM064C05</t>
  </si>
  <si>
    <t>NM180530hM064C06</t>
  </si>
  <si>
    <t>NM180530hM064C08</t>
  </si>
  <si>
    <t>NM180530hM064C09</t>
  </si>
  <si>
    <t>NM180530hM064C10</t>
  </si>
  <si>
    <t>NM180530hM064C11</t>
  </si>
  <si>
    <t>NM180530hM064C12</t>
  </si>
  <si>
    <t>NM180530hM064C13</t>
  </si>
  <si>
    <t>NM180530hM064C14</t>
  </si>
  <si>
    <t>NM180530hM064C16</t>
  </si>
  <si>
    <t>CH161027bM033C17</t>
  </si>
  <si>
    <t>CH161027bM033C19</t>
  </si>
  <si>
    <t>CH161027bM033C20</t>
  </si>
  <si>
    <t>CH161027bM033C21</t>
  </si>
  <si>
    <t>CH161027bM033C22</t>
  </si>
  <si>
    <t>CH161027bM033C23</t>
  </si>
  <si>
    <t>CH161027bM033C24</t>
  </si>
  <si>
    <t>CH161027bM033C25</t>
  </si>
  <si>
    <t>CH161027bM033C26</t>
  </si>
  <si>
    <t>CH161027bM033C28</t>
  </si>
  <si>
    <t>CH161027bM033C29</t>
  </si>
  <si>
    <t>CH161027bM033C30</t>
  </si>
  <si>
    <t>CH161027bM033C31</t>
  </si>
  <si>
    <t>CH161027bM033C32</t>
  </si>
  <si>
    <t>NM180521aM025C17</t>
  </si>
  <si>
    <t>NM180521aM025C18</t>
  </si>
  <si>
    <t>NM180521aM025C19</t>
  </si>
  <si>
    <t>NM180521aM025C20</t>
  </si>
  <si>
    <t>NM180521aM025C21</t>
  </si>
  <si>
    <t>NM180521aM025C22</t>
  </si>
  <si>
    <t>NM180521aM025C23</t>
  </si>
  <si>
    <t>NM180521aM025C24</t>
  </si>
  <si>
    <t>NM180521aM025C25</t>
  </si>
  <si>
    <t>NM180521aM025C26</t>
  </si>
  <si>
    <t>NM180521aM025C27</t>
  </si>
  <si>
    <t>NM180521aM025C28</t>
  </si>
  <si>
    <t>NM180521aM025C29</t>
  </si>
  <si>
    <t>NM180521aM025C30</t>
  </si>
  <si>
    <t>NM180521aM025C31</t>
  </si>
  <si>
    <t>NM180521aM025C32</t>
  </si>
  <si>
    <t xml:space="preserve">8.4hLD 10d </t>
  </si>
  <si>
    <t>8.4hRD 10d</t>
  </si>
  <si>
    <t>CH161027bM033C02</t>
  </si>
  <si>
    <t>CH161027bM033C03</t>
  </si>
  <si>
    <t>CH161027bM033C04</t>
  </si>
  <si>
    <t>CH161027bM033C05</t>
  </si>
  <si>
    <t>CH161027bM033C06</t>
  </si>
  <si>
    <t>CH161027bM033C07</t>
  </si>
  <si>
    <t>CH161027bM033C08</t>
  </si>
  <si>
    <t>CH161027bM033C09</t>
  </si>
  <si>
    <t>CH161027bM033C10</t>
  </si>
  <si>
    <t>CH161027bM033C11</t>
  </si>
  <si>
    <t>CH161027bM033C12</t>
  </si>
  <si>
    <t>CH161027bM033C13</t>
  </si>
  <si>
    <t>CH161027bM033C14</t>
  </si>
  <si>
    <t>CH161027bM033C15</t>
  </si>
  <si>
    <t>CH161027bM033C16</t>
  </si>
  <si>
    <t>NM180521aM025C01</t>
  </si>
  <si>
    <t>NM180521aM025C02</t>
  </si>
  <si>
    <t>NM180521aM025C03</t>
  </si>
  <si>
    <t>NM180521aM025C04</t>
  </si>
  <si>
    <t>NM180521aM025C05</t>
  </si>
  <si>
    <t>NM180521aM025C06</t>
  </si>
  <si>
    <t>NM180521aM025C07</t>
  </si>
  <si>
    <t>NM180521aM025C08</t>
  </si>
  <si>
    <t>NM180521aM025C09</t>
  </si>
  <si>
    <t>NM180521aM025C10</t>
  </si>
  <si>
    <t>NM180521aM025C11</t>
  </si>
  <si>
    <t>NM180521aM025C12</t>
  </si>
  <si>
    <t>NM180521aM025C13</t>
  </si>
  <si>
    <t>NM180521aM025C14</t>
  </si>
  <si>
    <t>NM180521aM025C15</t>
  </si>
  <si>
    <t>NM180521aM025C16</t>
  </si>
  <si>
    <t>8.4hLD 10d</t>
  </si>
  <si>
    <t>CH170220aM008C17</t>
  </si>
  <si>
    <t>CH170220aM008C18</t>
  </si>
  <si>
    <t>CH170220aM008C19</t>
  </si>
  <si>
    <t>CH170220aM008C20</t>
  </si>
  <si>
    <t>CH170220aM008C21</t>
  </si>
  <si>
    <t>CH170220aM008C22</t>
  </si>
  <si>
    <t>CH170220aM008C23</t>
  </si>
  <si>
    <t>CH170220aM008C24</t>
  </si>
  <si>
    <t>CH170220aM008C25</t>
  </si>
  <si>
    <t>CH170220aM008C26</t>
  </si>
  <si>
    <t>CH170220aM008C27</t>
  </si>
  <si>
    <t>CH170220aM008C28</t>
  </si>
  <si>
    <t>CH170220aM008C29</t>
  </si>
  <si>
    <t>CH170220aM008C31</t>
  </si>
  <si>
    <t>CH170220aM008C32</t>
  </si>
  <si>
    <t>CH170220aM008C01</t>
  </si>
  <si>
    <t>CH170220aM008C02</t>
  </si>
  <si>
    <t>CH170220aM008C03</t>
  </si>
  <si>
    <t>CH170220aM008C04</t>
  </si>
  <si>
    <t>CH170220aM008C05</t>
  </si>
  <si>
    <t>CH170220aM008C06</t>
  </si>
  <si>
    <t>CH170220aM008C07</t>
  </si>
  <si>
    <t>CH170220aM008C08</t>
  </si>
  <si>
    <t>CH170220aM008C09</t>
  </si>
  <si>
    <t>CH170220aM008C10</t>
  </si>
  <si>
    <t>CH170220aM008C11</t>
  </si>
  <si>
    <t>CH170220aM008C12</t>
  </si>
  <si>
    <t>CH170220aM008C13</t>
  </si>
  <si>
    <t>CH170220aM008C14</t>
  </si>
  <si>
    <t>CH170220aM008C15</t>
  </si>
  <si>
    <t>CH170220aM008C16</t>
  </si>
  <si>
    <t>NM180530hM063C17</t>
  </si>
  <si>
    <t>NM180530hM063C18</t>
  </si>
  <si>
    <t>NM180530hM063C19</t>
  </si>
  <si>
    <t>NM180530hM063C20</t>
  </si>
  <si>
    <t>NM180530hM063C21</t>
  </si>
  <si>
    <t>NM180530hM063C22</t>
  </si>
  <si>
    <t>NM180530hM063C23</t>
  </si>
  <si>
    <t>NM180530hM063C24</t>
  </si>
  <si>
    <t>NM180530hM063C25</t>
  </si>
  <si>
    <t>NM180530hM063C26</t>
  </si>
  <si>
    <t>NM180530hM063C27</t>
  </si>
  <si>
    <t>NM180530hM063C28</t>
  </si>
  <si>
    <t>NM180530hM063C29</t>
  </si>
  <si>
    <t>NM180530hM063C30</t>
  </si>
  <si>
    <t>NM180530hM063C31</t>
  </si>
  <si>
    <t>NM180530hM063C32</t>
  </si>
  <si>
    <t>NM180530hM063C02</t>
  </si>
  <si>
    <t>NM180530hM063C04</t>
  </si>
  <si>
    <t>NM180530hM063C06</t>
  </si>
  <si>
    <t>NM180530hM063C07</t>
  </si>
  <si>
    <t>NM180530hM063C09</t>
  </si>
  <si>
    <t>NM180530hM063C10</t>
  </si>
  <si>
    <t>NM180530hM063C11</t>
  </si>
  <si>
    <t>NM180530hM063C12</t>
  </si>
  <si>
    <t>NM180530hM063C13</t>
  </si>
  <si>
    <t>NM180530hM063C16</t>
  </si>
  <si>
    <t>16.8hLD 8d</t>
  </si>
  <si>
    <t>16.8hRD 7d</t>
  </si>
  <si>
    <t>12hLD 10d</t>
  </si>
  <si>
    <t>12hRD 7d</t>
  </si>
  <si>
    <t>EXT</t>
  </si>
  <si>
    <t>a</t>
  </si>
  <si>
    <t>b</t>
  </si>
  <si>
    <t>c</t>
  </si>
  <si>
    <t>ab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</si>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</sst>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1" applyFont="1"/>
    <xf numFmtId="0" fontId="2" fillId="0" borderId="0" xfId="0" applyFont="1"/>
    <xf numFmtId="0" fontId="3" fillId="0" borderId="0" xfId="1"/>
    <xf numFmtId="0" fontId="0" fillId="4" borderId="0" xfId="0" applyFill="1"/>
    <xf numFmtId="1" fontId="0" fillId="0" borderId="0" xfId="0" applyNumberFormat="1"/>
    <xf numFmtId="0" fontId="5" fillId="0" borderId="0" xfId="0" applyFont="1"/>
    <xf numFmtId="0" fontId="0" fillId="0" borderId="0" xfId="0" quotePrefix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2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00FF"/>
      <color rgb="FF0707BF"/>
      <color rgb="FF10BD07"/>
      <color rgb="FF0AFA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10cyc/wk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Entrained</c:v>
          </c:tx>
          <c:spPr>
            <a:solidFill>
              <a:srgbClr val="10BD07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'Analysis w eya2'!$P$43:$P$48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'Analysis w eya2'!$S$43:$S$48</c:f>
              <c:numCache>
                <c:formatCode>General</c:formatCode>
                <c:ptCount val="6"/>
                <c:pt idx="0">
                  <c:v>16</c:v>
                </c:pt>
                <c:pt idx="1">
                  <c:v>26</c:v>
                </c:pt>
                <c:pt idx="2">
                  <c:v>4</c:v>
                </c:pt>
                <c:pt idx="3">
                  <c:v>7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9-4274-8162-459E7C936A41}"/>
            </c:ext>
          </c:extLst>
        </c:ser>
        <c:ser>
          <c:idx val="1"/>
          <c:order val="1"/>
          <c:tx>
            <c:v>Harmonic</c:v>
          </c:tx>
          <c:spPr>
            <a:solidFill>
              <a:srgbClr val="0AFA10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'Analysis w eya2'!$P$43:$P$48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'Analysis w eya2'!$T$43:$T$48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9-4274-8162-459E7C936A41}"/>
            </c:ext>
          </c:extLst>
        </c:ser>
        <c:ser>
          <c:idx val="2"/>
          <c:order val="2"/>
          <c:tx>
            <c:v>Other</c:v>
          </c:tx>
          <c:spPr>
            <a:solidFill>
              <a:srgbClr val="0707BF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'Analysis w eya2'!$P$43:$P$48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'Analysis w eya2'!$U$43:$U$48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20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D9-4274-8162-459E7C936A41}"/>
            </c:ext>
          </c:extLst>
        </c:ser>
        <c:ser>
          <c:idx val="3"/>
          <c:order val="3"/>
          <c:tx>
            <c:v>Arrhythmic</c:v>
          </c:tx>
          <c:spPr>
            <a:solidFill>
              <a:srgbClr val="FF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'Analysis w eya2'!$P$43:$P$48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'Analysis w eya2'!$V$43:$V$48</c:f>
              <c:numCache>
                <c:formatCode>General</c:formatCode>
                <c:ptCount val="6"/>
                <c:pt idx="0">
                  <c:v>7</c:v>
                </c:pt>
                <c:pt idx="1">
                  <c:v>1</c:v>
                </c:pt>
                <c:pt idx="2">
                  <c:v>7</c:v>
                </c:pt>
                <c:pt idx="3">
                  <c:v>21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D9-4274-8162-459E7C93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0307695"/>
        <c:axId val="820309359"/>
      </c:barChart>
      <c:catAx>
        <c:axId val="820307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8.4hLD </a:t>
                </a:r>
                <a:r>
                  <a:rPr lang="en-GB" baseline="0"/>
                  <a:t>                                                                                          </a:t>
                </a:r>
                <a:r>
                  <a:rPr lang="en-GB"/>
                  <a:t> 8.4hRD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309359"/>
        <c:crosses val="autoZero"/>
        <c:auto val="1"/>
        <c:lblAlgn val="ctr"/>
        <c:lblOffset val="100"/>
        <c:noMultiLvlLbl val="0"/>
      </c:catAx>
      <c:valAx>
        <c:axId val="82030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10c/wk</a:t>
                </a:r>
                <a:endParaRPr lang="en-GB" baseline="0"/>
              </a:p>
              <a:p>
                <a:pPr>
                  <a:defRPr/>
                </a:pPr>
                <a:r>
                  <a:rPr lang="en-GB" baseline="0"/>
                  <a:t>% of Flies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307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5cyc/wk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Entrained</c:v>
          </c:tx>
          <c:spPr>
            <a:solidFill>
              <a:srgbClr val="10BD07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'Analysis w eya2'!$P$49:$P$54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'Analysis w eya2'!$S$49:$S$54</c:f>
              <c:numCache>
                <c:formatCode>General</c:formatCode>
                <c:ptCount val="6"/>
                <c:pt idx="0">
                  <c:v>13</c:v>
                </c:pt>
                <c:pt idx="1">
                  <c:v>18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C-4D53-A275-6382A5E9DE13}"/>
            </c:ext>
          </c:extLst>
        </c:ser>
        <c:ser>
          <c:idx val="2"/>
          <c:order val="1"/>
          <c:tx>
            <c:v>Other</c:v>
          </c:tx>
          <c:spPr>
            <a:solidFill>
              <a:srgbClr val="0707BF"/>
            </a:solidFill>
            <a:ln w="25400">
              <a:solidFill>
                <a:schemeClr val="tx1">
                  <a:alpha val="97000"/>
                </a:schemeClr>
              </a:solidFill>
            </a:ln>
            <a:effectLst/>
          </c:spPr>
          <c:invertIfNegative val="0"/>
          <c:cat>
            <c:strRef>
              <c:f>'Analysis w eya2'!$P$49:$P$54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'Analysis w eya2'!$U$49:$U$54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9C-4D53-A275-6382A5E9DE13}"/>
            </c:ext>
          </c:extLst>
        </c:ser>
        <c:ser>
          <c:idx val="3"/>
          <c:order val="2"/>
          <c:tx>
            <c:v>Arrhythmic</c:v>
          </c:tx>
          <c:spPr>
            <a:solidFill>
              <a:srgbClr val="FF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'Analysis w eya2'!$P$49:$P$54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'Analysis w eya2'!$V$49:$V$54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10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9C-4D53-A275-6382A5E9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0307695"/>
        <c:axId val="820309359"/>
      </c:barChart>
      <c:catAx>
        <c:axId val="820307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16.8hLD                                                                                 16.8hRD</a:t>
                </a:r>
              </a:p>
            </c:rich>
          </c:tx>
          <c:layout>
            <c:manualLayout>
              <c:xMode val="edge"/>
              <c:yMode val="edge"/>
              <c:x val="0.3172332965883351"/>
              <c:y val="0.8488812084387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309359"/>
        <c:crosses val="autoZero"/>
        <c:auto val="1"/>
        <c:lblAlgn val="ctr"/>
        <c:lblOffset val="100"/>
        <c:noMultiLvlLbl val="0"/>
      </c:catAx>
      <c:valAx>
        <c:axId val="82030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5c/wk</a:t>
                </a:r>
              </a:p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of flies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307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7cyc/wk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Entrained</c:v>
          </c:tx>
          <c:spPr>
            <a:solidFill>
              <a:srgbClr val="10BD07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'Analysis w eya2'!$P$55:$P$60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'Analysis w eya2'!$S$55:$S$60</c:f>
              <c:numCache>
                <c:formatCode>General</c:formatCode>
                <c:ptCount val="6"/>
                <c:pt idx="0">
                  <c:v>7</c:v>
                </c:pt>
                <c:pt idx="1">
                  <c:v>31</c:v>
                </c:pt>
                <c:pt idx="2">
                  <c:v>14</c:v>
                </c:pt>
                <c:pt idx="3">
                  <c:v>12</c:v>
                </c:pt>
                <c:pt idx="4">
                  <c:v>28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B-4528-8F15-ABE79D40DCD1}"/>
            </c:ext>
          </c:extLst>
        </c:ser>
        <c:ser>
          <c:idx val="2"/>
          <c:order val="1"/>
          <c:tx>
            <c:v>Other</c:v>
          </c:tx>
          <c:spPr>
            <a:solidFill>
              <a:srgbClr val="0707BF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'Analysis w eya2'!$P$55:$P$60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'Analysis w eya2'!$U$55:$U$60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B-4528-8F15-ABE79D40DCD1}"/>
            </c:ext>
          </c:extLst>
        </c:ser>
        <c:ser>
          <c:idx val="3"/>
          <c:order val="2"/>
          <c:tx>
            <c:v>Arrhythmic</c:v>
          </c:tx>
          <c:spPr>
            <a:solidFill>
              <a:srgbClr val="FF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'Analysis w eya2'!$P$55:$P$60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'Analysis w eya2'!$V$55:$V$60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0B-4528-8F15-ABE79D40D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5758127"/>
        <c:axId val="1039896591"/>
      </c:barChart>
      <c:catAx>
        <c:axId val="1185758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12hLD                                                 </a:t>
                </a:r>
                <a:r>
                  <a:rPr lang="en-GB" sz="1200" baseline="0"/>
                  <a:t> </a:t>
                </a:r>
                <a:r>
                  <a:rPr lang="en-GB" sz="1200"/>
                  <a:t>                                12hRD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896591"/>
        <c:crosses val="autoZero"/>
        <c:auto val="1"/>
        <c:lblAlgn val="ctr"/>
        <c:lblOffset val="100"/>
        <c:noMultiLvlLbl val="0"/>
      </c:catAx>
      <c:valAx>
        <c:axId val="103989659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7c/wk</a:t>
                </a:r>
              </a:p>
              <a:p>
                <a:pPr>
                  <a:defRPr/>
                </a:pPr>
                <a:r>
                  <a:rPr lang="en-GB"/>
                  <a:t>% of flies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75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10cyc/wk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Entrained</c:v>
          </c:tx>
          <c:spPr>
            <a:solidFill>
              <a:srgbClr val="10BD07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Analysis!$P$43:$P$48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Analysis!$S$43:$S$48</c:f>
              <c:numCache>
                <c:formatCode>General</c:formatCode>
                <c:ptCount val="6"/>
                <c:pt idx="0">
                  <c:v>16</c:v>
                </c:pt>
                <c:pt idx="1">
                  <c:v>26</c:v>
                </c:pt>
                <c:pt idx="2">
                  <c:v>5</c:v>
                </c:pt>
                <c:pt idx="3">
                  <c:v>7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C-4859-B8A3-D5CAD2251F9D}"/>
            </c:ext>
          </c:extLst>
        </c:ser>
        <c:ser>
          <c:idx val="1"/>
          <c:order val="1"/>
          <c:tx>
            <c:v>Harmonic</c:v>
          </c:tx>
          <c:spPr>
            <a:solidFill>
              <a:srgbClr val="0AFA10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Analysis!$P$43:$P$48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Analysis!$T$43:$T$48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C-4859-B8A3-D5CAD2251F9D}"/>
            </c:ext>
          </c:extLst>
        </c:ser>
        <c:ser>
          <c:idx val="2"/>
          <c:order val="2"/>
          <c:tx>
            <c:v>Other</c:v>
          </c:tx>
          <c:spPr>
            <a:solidFill>
              <a:srgbClr val="0707BF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Analysis!$P$43:$P$48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Analysis!$U$43:$U$48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20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C-4859-B8A3-D5CAD2251F9D}"/>
            </c:ext>
          </c:extLst>
        </c:ser>
        <c:ser>
          <c:idx val="3"/>
          <c:order val="3"/>
          <c:tx>
            <c:v>Arrhythmic</c:v>
          </c:tx>
          <c:spPr>
            <a:solidFill>
              <a:srgbClr val="FF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Analysis!$P$43:$P$48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Analysis!$V$43:$V$48</c:f>
              <c:numCache>
                <c:formatCode>General</c:formatCode>
                <c:ptCount val="6"/>
                <c:pt idx="0">
                  <c:v>7</c:v>
                </c:pt>
                <c:pt idx="1">
                  <c:v>1</c:v>
                </c:pt>
                <c:pt idx="2">
                  <c:v>7</c:v>
                </c:pt>
                <c:pt idx="3">
                  <c:v>21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FC-4859-B8A3-D5CAD2251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0307695"/>
        <c:axId val="820309359"/>
      </c:barChart>
      <c:catAx>
        <c:axId val="820307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8.4hLD </a:t>
                </a:r>
                <a:r>
                  <a:rPr lang="en-GB" baseline="0"/>
                  <a:t>                                                                                          </a:t>
                </a:r>
                <a:r>
                  <a:rPr lang="en-GB"/>
                  <a:t> 8.4hRD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309359"/>
        <c:crosses val="autoZero"/>
        <c:auto val="1"/>
        <c:lblAlgn val="ctr"/>
        <c:lblOffset val="100"/>
        <c:noMultiLvlLbl val="0"/>
      </c:catAx>
      <c:valAx>
        <c:axId val="82030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10c/wk</a:t>
                </a:r>
                <a:endParaRPr lang="en-GB" baseline="0"/>
              </a:p>
              <a:p>
                <a:pPr>
                  <a:defRPr/>
                </a:pPr>
                <a:r>
                  <a:rPr lang="en-GB" baseline="0"/>
                  <a:t>% of Flies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307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5cyc/wk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Entrained</c:v>
          </c:tx>
          <c:spPr>
            <a:solidFill>
              <a:srgbClr val="10BD07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Analysis!$P$49:$P$54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Analysis!$S$49:$S$54</c:f>
              <c:numCache>
                <c:formatCode>General</c:formatCode>
                <c:ptCount val="6"/>
                <c:pt idx="0">
                  <c:v>13</c:v>
                </c:pt>
                <c:pt idx="1">
                  <c:v>18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C-4859-B8A3-D5CAD2251F9D}"/>
            </c:ext>
          </c:extLst>
        </c:ser>
        <c:ser>
          <c:idx val="2"/>
          <c:order val="1"/>
          <c:tx>
            <c:v>Other</c:v>
          </c:tx>
          <c:spPr>
            <a:solidFill>
              <a:srgbClr val="0707BF"/>
            </a:solidFill>
            <a:ln w="25400">
              <a:solidFill>
                <a:schemeClr val="tx1">
                  <a:alpha val="97000"/>
                </a:schemeClr>
              </a:solidFill>
            </a:ln>
            <a:effectLst/>
          </c:spPr>
          <c:invertIfNegative val="0"/>
          <c:cat>
            <c:strRef>
              <c:f>Analysis!$P$49:$P$54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Analysis!$U$49:$U$54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C-4859-B8A3-D5CAD2251F9D}"/>
            </c:ext>
          </c:extLst>
        </c:ser>
        <c:ser>
          <c:idx val="3"/>
          <c:order val="2"/>
          <c:tx>
            <c:v>Arrhythmic</c:v>
          </c:tx>
          <c:spPr>
            <a:solidFill>
              <a:srgbClr val="FF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Analysis!$P$49:$P$54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Analysis!$V$49:$V$54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9</c:v>
                </c:pt>
                <c:pt idx="3">
                  <c:v>10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FC-4859-B8A3-D5CAD2251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0307695"/>
        <c:axId val="820309359"/>
      </c:barChart>
      <c:catAx>
        <c:axId val="820307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16.8hLD                                                                                 16.8hRD</a:t>
                </a:r>
              </a:p>
            </c:rich>
          </c:tx>
          <c:layout>
            <c:manualLayout>
              <c:xMode val="edge"/>
              <c:yMode val="edge"/>
              <c:x val="0.3172332965883351"/>
              <c:y val="0.8488812084387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309359"/>
        <c:crosses val="autoZero"/>
        <c:auto val="1"/>
        <c:lblAlgn val="ctr"/>
        <c:lblOffset val="100"/>
        <c:noMultiLvlLbl val="0"/>
      </c:catAx>
      <c:valAx>
        <c:axId val="82030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5c/wk</a:t>
                </a:r>
              </a:p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of flies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307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7cyc/wk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Entrained</c:v>
          </c:tx>
          <c:spPr>
            <a:solidFill>
              <a:srgbClr val="10BD07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Analysis!$P$55:$P$60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Analysis!$S$55:$S$60</c:f>
              <c:numCache>
                <c:formatCode>General</c:formatCode>
                <c:ptCount val="6"/>
                <c:pt idx="0">
                  <c:v>7</c:v>
                </c:pt>
                <c:pt idx="1">
                  <c:v>31</c:v>
                </c:pt>
                <c:pt idx="2">
                  <c:v>14</c:v>
                </c:pt>
                <c:pt idx="3">
                  <c:v>12</c:v>
                </c:pt>
                <c:pt idx="4">
                  <c:v>28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3-46E2-95DE-7FA3C3A3E2D3}"/>
            </c:ext>
          </c:extLst>
        </c:ser>
        <c:ser>
          <c:idx val="2"/>
          <c:order val="1"/>
          <c:tx>
            <c:v>Other</c:v>
          </c:tx>
          <c:spPr>
            <a:solidFill>
              <a:srgbClr val="0707BF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Analysis!$P$55:$P$60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Analysis!$U$55:$U$60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6E2-95DE-7FA3C3A3E2D3}"/>
            </c:ext>
          </c:extLst>
        </c:ser>
        <c:ser>
          <c:idx val="3"/>
          <c:order val="2"/>
          <c:tx>
            <c:v>Arrhythmic</c:v>
          </c:tx>
          <c:spPr>
            <a:solidFill>
              <a:srgbClr val="FF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Analysis!$P$55:$P$60</c:f>
              <c:strCache>
                <c:ptCount val="6"/>
                <c:pt idx="0">
                  <c:v>sensGal4&lt;TNT</c:v>
                </c:pt>
                <c:pt idx="1">
                  <c:v>sensGal4&lt;-</c:v>
                </c:pt>
                <c:pt idx="2">
                  <c:v>eya2</c:v>
                </c:pt>
                <c:pt idx="3">
                  <c:v>sensGal4&lt;TNT</c:v>
                </c:pt>
                <c:pt idx="4">
                  <c:v>sensGal4&lt;-</c:v>
                </c:pt>
                <c:pt idx="5">
                  <c:v>eya2</c:v>
                </c:pt>
              </c:strCache>
            </c:strRef>
          </c:cat>
          <c:val>
            <c:numRef>
              <c:f>Analysis!$V$55:$V$60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43-46E2-95DE-7FA3C3A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5758127"/>
        <c:axId val="1039896591"/>
      </c:barChart>
      <c:catAx>
        <c:axId val="1185758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12hLD                                                 </a:t>
                </a:r>
                <a:r>
                  <a:rPr lang="en-GB" sz="1200" baseline="0"/>
                  <a:t> </a:t>
                </a:r>
                <a:r>
                  <a:rPr lang="en-GB" sz="1200"/>
                  <a:t>                                12hRD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896591"/>
        <c:crosses val="autoZero"/>
        <c:auto val="1"/>
        <c:lblAlgn val="ctr"/>
        <c:lblOffset val="100"/>
        <c:noMultiLvlLbl val="0"/>
      </c:catAx>
      <c:valAx>
        <c:axId val="103989659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7c/wk</a:t>
                </a:r>
              </a:p>
              <a:p>
                <a:pPr>
                  <a:defRPr/>
                </a:pPr>
                <a:r>
                  <a:rPr lang="en-GB"/>
                  <a:t>% of flies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75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316057</xdr:colOff>
      <xdr:row>43</xdr:row>
      <xdr:rowOff>43172</xdr:rowOff>
    </xdr:from>
    <xdr:to>
      <xdr:col>37</xdr:col>
      <xdr:colOff>431511</xdr:colOff>
      <xdr:row>64</xdr:row>
      <xdr:rowOff>157306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933B8E-B842-4A58-B458-C373E2E1D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239979</xdr:colOff>
      <xdr:row>50</xdr:row>
      <xdr:rowOff>95335</xdr:rowOff>
    </xdr:from>
    <xdr:to>
      <xdr:col>50</xdr:col>
      <xdr:colOff>334817</xdr:colOff>
      <xdr:row>73</xdr:row>
      <xdr:rowOff>115455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314CD7-1899-461E-B310-5A5E4F39C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526142</xdr:colOff>
      <xdr:row>70</xdr:row>
      <xdr:rowOff>127248</xdr:rowOff>
    </xdr:from>
    <xdr:to>
      <xdr:col>37</xdr:col>
      <xdr:colOff>103909</xdr:colOff>
      <xdr:row>93</xdr:row>
      <xdr:rowOff>23092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CC6B53-14AF-4FD3-86E8-E4A7DE0B5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269875</xdr:colOff>
      <xdr:row>37</xdr:row>
      <xdr:rowOff>20082</xdr:rowOff>
    </xdr:from>
    <xdr:to>
      <xdr:col>37</xdr:col>
      <xdr:colOff>385329</xdr:colOff>
      <xdr:row>58</xdr:row>
      <xdr:rowOff>134215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66CD08-6843-4F7E-8659-8D2DBE265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401616</xdr:colOff>
      <xdr:row>46</xdr:row>
      <xdr:rowOff>37607</xdr:rowOff>
    </xdr:from>
    <xdr:to>
      <xdr:col>44</xdr:col>
      <xdr:colOff>496454</xdr:colOff>
      <xdr:row>69</xdr:row>
      <xdr:rowOff>57727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A43F48-3600-4BE5-94B7-1CAE9A873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572324</xdr:colOff>
      <xdr:row>53</xdr:row>
      <xdr:rowOff>150339</xdr:rowOff>
    </xdr:from>
    <xdr:to>
      <xdr:col>37</xdr:col>
      <xdr:colOff>150091</xdr:colOff>
      <xdr:row>76</xdr:row>
      <xdr:rowOff>46182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677529-F7C7-41D2-89E4-02F058F3F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417286</xdr:colOff>
      <xdr:row>31</xdr:row>
      <xdr:rowOff>27214</xdr:rowOff>
    </xdr:from>
    <xdr:to>
      <xdr:col>64</xdr:col>
      <xdr:colOff>127000</xdr:colOff>
      <xdr:row>49</xdr:row>
      <xdr:rowOff>63500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6DF0F1E-919B-4546-9988-B8DADA1F110C}"/>
            </a:ext>
          </a:extLst>
        </xdr:cNvPr>
        <xdr:cNvSpPr/>
      </xdr:nvSpPr>
      <xdr:spPr>
        <a:xfrm>
          <a:off x="37864143" y="5651500"/>
          <a:ext cx="5787571" cy="3302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54</xdr:col>
      <xdr:colOff>526143</xdr:colOff>
      <xdr:row>32</xdr:row>
      <xdr:rowOff>163286</xdr:rowOff>
    </xdr:from>
    <xdr:to>
      <xdr:col>63</xdr:col>
      <xdr:colOff>475885</xdr:colOff>
      <xdr:row>48</xdr:row>
      <xdr:rowOff>113604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F61B85-716E-45F3-953F-876AE74D4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73000" y="5969000"/>
          <a:ext cx="5419814" cy="2853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57"/>
  <sheetViews>
    <sheetView zoomScale="70" zoomScaleNormal="70" workbookViewId="0">
      <pane ySplit="1" topLeftCell="A7" activePane="bottomLeft" state="frozen"/>
      <selection pane="bottomLeft" activeCell="B58" sqref="B58"/>
    </sheetView>
  </sheetViews>
  <sheetFormatPr defaultRowHeight="14.5" x14ac:dyDescent="0.35"/>
  <cols>
    <col min="1" max="1" width="22.1796875" bestFit="1" customWidth="1"/>
    <col min="2" max="2" width="36" bestFit="1" customWidth="1"/>
    <col min="4" max="4" width="13.54296875" bestFit="1" customWidth="1"/>
    <col min="15" max="15" width="19.1796875" bestFit="1" customWidth="1"/>
    <col min="16" max="16" width="31.7265625" bestFit="1" customWidth="1"/>
    <col min="18" max="18" width="13.1796875" bestFit="1" customWidth="1"/>
    <col min="29" max="29" width="21.7265625" bestFit="1" customWidth="1"/>
    <col min="30" max="30" width="38.54296875" bestFit="1" customWidth="1"/>
    <col min="32" max="32" width="13.1796875" bestFit="1" customWidth="1"/>
  </cols>
  <sheetData>
    <row r="1" spans="1:4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O1" t="s">
        <v>0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U1" t="s">
        <v>6</v>
      </c>
      <c r="V1" t="s">
        <v>7</v>
      </c>
      <c r="W1" t="s">
        <v>8</v>
      </c>
      <c r="X1" t="s">
        <v>9</v>
      </c>
      <c r="Y1" t="s">
        <v>10</v>
      </c>
      <c r="AC1" t="s">
        <v>0</v>
      </c>
      <c r="AD1" t="s">
        <v>1</v>
      </c>
      <c r="AE1" t="s">
        <v>2</v>
      </c>
      <c r="AF1" t="s">
        <v>3</v>
      </c>
      <c r="AG1" t="s">
        <v>4</v>
      </c>
      <c r="AH1" t="s">
        <v>5</v>
      </c>
      <c r="AI1" t="s">
        <v>6</v>
      </c>
      <c r="AJ1" t="s">
        <v>7</v>
      </c>
      <c r="AK1" t="s">
        <v>8</v>
      </c>
      <c r="AL1" t="s">
        <v>9</v>
      </c>
      <c r="AM1" t="s">
        <v>10</v>
      </c>
    </row>
    <row r="2" spans="1:42" x14ac:dyDescent="0.35">
      <c r="A2" t="s">
        <v>11</v>
      </c>
      <c r="B2" t="s">
        <v>44</v>
      </c>
      <c r="C2" t="s">
        <v>43</v>
      </c>
      <c r="D2" t="s">
        <v>495</v>
      </c>
      <c r="E2">
        <v>26</v>
      </c>
      <c r="F2">
        <v>74.06</v>
      </c>
      <c r="G2">
        <v>78.63</v>
      </c>
      <c r="H2">
        <f>F2/G2</f>
        <v>0.94187968968587066</v>
      </c>
      <c r="I2">
        <v>25.5</v>
      </c>
      <c r="J2">
        <v>46.46</v>
      </c>
      <c r="K2">
        <v>77.400000000000006</v>
      </c>
      <c r="O2" s="1" t="s">
        <v>207</v>
      </c>
      <c r="P2" t="s">
        <v>44</v>
      </c>
      <c r="Q2" t="s">
        <v>43</v>
      </c>
      <c r="R2" t="s">
        <v>528</v>
      </c>
      <c r="S2">
        <v>19</v>
      </c>
      <c r="T2">
        <v>24.88</v>
      </c>
      <c r="U2">
        <v>61.18</v>
      </c>
      <c r="V2">
        <f>T2/U2</f>
        <v>0.40666884602811376</v>
      </c>
      <c r="W2">
        <v>18.5</v>
      </c>
      <c r="X2">
        <v>17.71</v>
      </c>
      <c r="Y2">
        <v>59.91</v>
      </c>
      <c r="AC2" s="1" t="s">
        <v>701</v>
      </c>
      <c r="AD2" t="s">
        <v>44</v>
      </c>
      <c r="AE2" t="s">
        <v>43</v>
      </c>
      <c r="AF2" t="s">
        <v>659</v>
      </c>
      <c r="AG2">
        <v>19.5</v>
      </c>
      <c r="AH2">
        <v>63.07</v>
      </c>
      <c r="AI2">
        <v>62.44</v>
      </c>
      <c r="AJ2">
        <f t="shared" ref="AJ2:AJ33" si="0">AH2/AI2</f>
        <v>1.0100896860986548</v>
      </c>
      <c r="AK2">
        <v>19</v>
      </c>
      <c r="AL2">
        <v>44.59</v>
      </c>
      <c r="AM2">
        <v>61.18</v>
      </c>
      <c r="AN2" s="2">
        <f t="shared" ref="AN2:AN33" si="1">IF(AJ2&gt;1.5,1,0)</f>
        <v>0</v>
      </c>
      <c r="AO2" s="2">
        <f t="shared" ref="AO2:AO33" si="2">IF((AND(AJ2&gt;1,AJ2&lt;1.5)),1,0)</f>
        <v>1</v>
      </c>
      <c r="AP2" s="2">
        <f t="shared" ref="AP2:AP33" si="3">IF(AJ2&lt;1,1,0)</f>
        <v>0</v>
      </c>
    </row>
    <row r="3" spans="1:42" x14ac:dyDescent="0.35">
      <c r="A3" t="s">
        <v>12</v>
      </c>
      <c r="B3" t="s">
        <v>44</v>
      </c>
      <c r="C3" t="s">
        <v>43</v>
      </c>
      <c r="D3" t="s">
        <v>495</v>
      </c>
      <c r="E3">
        <v>17</v>
      </c>
      <c r="F3">
        <v>66.67</v>
      </c>
      <c r="G3">
        <v>56.08</v>
      </c>
      <c r="H3">
        <f t="shared" ref="H3:H66" si="4">F3/G3</f>
        <v>1.1888373751783168</v>
      </c>
      <c r="I3">
        <v>16.5</v>
      </c>
      <c r="J3">
        <v>49.1</v>
      </c>
      <c r="K3">
        <v>54.79</v>
      </c>
      <c r="O3" t="s">
        <v>208</v>
      </c>
      <c r="P3" t="s">
        <v>44</v>
      </c>
      <c r="Q3" t="s">
        <v>43</v>
      </c>
      <c r="R3" t="s">
        <v>528</v>
      </c>
      <c r="S3">
        <v>34</v>
      </c>
      <c r="T3">
        <v>165.64</v>
      </c>
      <c r="U3">
        <v>98.04</v>
      </c>
      <c r="V3">
        <f t="shared" ref="V3:V66" si="5">T3/U3</f>
        <v>1.6895144838841287</v>
      </c>
      <c r="W3">
        <v>22.5</v>
      </c>
      <c r="X3">
        <v>82.71</v>
      </c>
      <c r="Y3">
        <v>69.97</v>
      </c>
      <c r="AC3" t="s">
        <v>702</v>
      </c>
      <c r="AD3" t="s">
        <v>44</v>
      </c>
      <c r="AE3" t="s">
        <v>43</v>
      </c>
      <c r="AF3" t="s">
        <v>659</v>
      </c>
      <c r="AG3">
        <v>20.5</v>
      </c>
      <c r="AH3">
        <v>52.67</v>
      </c>
      <c r="AI3">
        <v>64.97</v>
      </c>
      <c r="AJ3">
        <f t="shared" si="0"/>
        <v>0.81068185316299834</v>
      </c>
      <c r="AK3">
        <v>20</v>
      </c>
      <c r="AL3">
        <v>42.22</v>
      </c>
      <c r="AM3">
        <v>63.71</v>
      </c>
      <c r="AN3" s="2">
        <f t="shared" si="1"/>
        <v>0</v>
      </c>
      <c r="AO3" s="2">
        <f t="shared" si="2"/>
        <v>0</v>
      </c>
      <c r="AP3" s="2">
        <f t="shared" si="3"/>
        <v>1</v>
      </c>
    </row>
    <row r="4" spans="1:42" x14ac:dyDescent="0.35">
      <c r="A4" t="s">
        <v>13</v>
      </c>
      <c r="B4" t="s">
        <v>44</v>
      </c>
      <c r="C4" t="s">
        <v>43</v>
      </c>
      <c r="D4" t="s">
        <v>495</v>
      </c>
      <c r="E4">
        <v>17</v>
      </c>
      <c r="F4">
        <v>66.56</v>
      </c>
      <c r="G4">
        <v>56.08</v>
      </c>
      <c r="H4">
        <f t="shared" si="4"/>
        <v>1.1868758915834523</v>
      </c>
      <c r="I4">
        <v>16</v>
      </c>
      <c r="J4">
        <v>28.01</v>
      </c>
      <c r="K4">
        <v>53.5</v>
      </c>
      <c r="O4" s="1" t="s">
        <v>209</v>
      </c>
      <c r="P4" t="s">
        <v>44</v>
      </c>
      <c r="Q4" t="s">
        <v>43</v>
      </c>
      <c r="R4" t="s">
        <v>528</v>
      </c>
      <c r="S4">
        <v>18.5</v>
      </c>
      <c r="T4">
        <v>45.58</v>
      </c>
      <c r="U4">
        <v>59.91</v>
      </c>
      <c r="V4">
        <f t="shared" si="5"/>
        <v>0.76080787848439324</v>
      </c>
      <c r="W4">
        <v>18</v>
      </c>
      <c r="X4">
        <v>30.1</v>
      </c>
      <c r="Y4">
        <v>58.64</v>
      </c>
      <c r="AC4" s="1" t="s">
        <v>703</v>
      </c>
      <c r="AD4" t="s">
        <v>44</v>
      </c>
      <c r="AE4" t="s">
        <v>43</v>
      </c>
      <c r="AF4" t="s">
        <v>659</v>
      </c>
      <c r="AG4">
        <v>24</v>
      </c>
      <c r="AH4">
        <v>69.819999999999993</v>
      </c>
      <c r="AI4">
        <v>73.7</v>
      </c>
      <c r="AJ4">
        <f t="shared" si="0"/>
        <v>0.94735413839891436</v>
      </c>
      <c r="AK4">
        <v>23.5</v>
      </c>
      <c r="AL4">
        <v>60.77</v>
      </c>
      <c r="AM4">
        <v>72.459999999999994</v>
      </c>
      <c r="AN4" s="2">
        <f t="shared" si="1"/>
        <v>0</v>
      </c>
      <c r="AO4" s="2">
        <f t="shared" si="2"/>
        <v>0</v>
      </c>
      <c r="AP4" s="2">
        <f t="shared" si="3"/>
        <v>1</v>
      </c>
    </row>
    <row r="5" spans="1:42" x14ac:dyDescent="0.35">
      <c r="A5" t="s">
        <v>14</v>
      </c>
      <c r="B5" t="s">
        <v>44</v>
      </c>
      <c r="C5" t="s">
        <v>43</v>
      </c>
      <c r="D5" t="s">
        <v>495</v>
      </c>
      <c r="E5">
        <v>23.5</v>
      </c>
      <c r="F5">
        <v>80.849999999999994</v>
      </c>
      <c r="G5">
        <v>72.459999999999994</v>
      </c>
      <c r="H5">
        <f t="shared" si="4"/>
        <v>1.1157880209770907</v>
      </c>
      <c r="I5">
        <v>17</v>
      </c>
      <c r="J5">
        <v>62.57</v>
      </c>
      <c r="K5">
        <v>56.08</v>
      </c>
      <c r="O5" s="1" t="s">
        <v>210</v>
      </c>
      <c r="P5" t="s">
        <v>44</v>
      </c>
      <c r="Q5" t="s">
        <v>43</v>
      </c>
      <c r="R5" t="s">
        <v>528</v>
      </c>
      <c r="S5">
        <v>27.5</v>
      </c>
      <c r="T5">
        <v>68.150000000000006</v>
      </c>
      <c r="U5">
        <v>82.3</v>
      </c>
      <c r="V5">
        <f t="shared" si="5"/>
        <v>0.82806804374240595</v>
      </c>
      <c r="W5">
        <v>27</v>
      </c>
      <c r="X5">
        <v>49.65</v>
      </c>
      <c r="Y5">
        <v>81.08</v>
      </c>
      <c r="AC5" t="s">
        <v>704</v>
      </c>
      <c r="AD5" t="s">
        <v>44</v>
      </c>
      <c r="AE5" t="s">
        <v>43</v>
      </c>
      <c r="AF5" t="s">
        <v>659</v>
      </c>
      <c r="AG5">
        <v>24</v>
      </c>
      <c r="AH5">
        <v>124.6</v>
      </c>
      <c r="AI5">
        <v>73.7</v>
      </c>
      <c r="AJ5">
        <f t="shared" si="0"/>
        <v>1.6906377204884666</v>
      </c>
      <c r="AK5">
        <v>23</v>
      </c>
      <c r="AL5">
        <v>67.86</v>
      </c>
      <c r="AM5">
        <v>71.22</v>
      </c>
      <c r="AN5" s="2">
        <f t="shared" si="1"/>
        <v>1</v>
      </c>
      <c r="AO5" s="2">
        <f t="shared" si="2"/>
        <v>0</v>
      </c>
      <c r="AP5" s="2">
        <f t="shared" si="3"/>
        <v>0</v>
      </c>
    </row>
    <row r="6" spans="1:42" x14ac:dyDescent="0.35">
      <c r="A6" t="s">
        <v>15</v>
      </c>
      <c r="B6" t="s">
        <v>44</v>
      </c>
      <c r="C6" t="s">
        <v>43</v>
      </c>
      <c r="D6" t="s">
        <v>495</v>
      </c>
      <c r="E6">
        <v>23.5</v>
      </c>
      <c r="F6">
        <v>67.42</v>
      </c>
      <c r="G6">
        <v>72.459999999999994</v>
      </c>
      <c r="H6">
        <f t="shared" si="4"/>
        <v>0.93044438310792177</v>
      </c>
      <c r="I6">
        <v>23</v>
      </c>
      <c r="J6">
        <v>36.46</v>
      </c>
      <c r="K6">
        <v>71.22</v>
      </c>
      <c r="O6" t="s">
        <v>211</v>
      </c>
      <c r="P6" t="s">
        <v>44</v>
      </c>
      <c r="Q6" t="s">
        <v>43</v>
      </c>
      <c r="R6" t="s">
        <v>528</v>
      </c>
      <c r="S6">
        <v>33.5</v>
      </c>
      <c r="T6">
        <v>203.82</v>
      </c>
      <c r="U6">
        <v>96.84</v>
      </c>
      <c r="V6">
        <f t="shared" si="5"/>
        <v>2.1047087980173482</v>
      </c>
      <c r="W6">
        <v>22.5</v>
      </c>
      <c r="X6">
        <v>79.75</v>
      </c>
      <c r="Y6">
        <v>69.97</v>
      </c>
      <c r="AC6" s="1" t="s">
        <v>705</v>
      </c>
      <c r="AD6" t="s">
        <v>44</v>
      </c>
      <c r="AE6" t="s">
        <v>43</v>
      </c>
      <c r="AF6" t="s">
        <v>659</v>
      </c>
      <c r="AG6">
        <v>24</v>
      </c>
      <c r="AH6">
        <v>72.540000000000006</v>
      </c>
      <c r="AI6">
        <v>73.7</v>
      </c>
      <c r="AJ6">
        <f t="shared" si="0"/>
        <v>0.98426051560379924</v>
      </c>
      <c r="AK6">
        <v>23.5</v>
      </c>
      <c r="AL6">
        <v>43.77</v>
      </c>
      <c r="AM6">
        <v>72.459999999999994</v>
      </c>
      <c r="AN6" s="2">
        <f t="shared" si="1"/>
        <v>0</v>
      </c>
      <c r="AO6" s="2">
        <f t="shared" si="2"/>
        <v>0</v>
      </c>
      <c r="AP6" s="2">
        <f t="shared" si="3"/>
        <v>1</v>
      </c>
    </row>
    <row r="7" spans="1:42" x14ac:dyDescent="0.35">
      <c r="A7" t="s">
        <v>16</v>
      </c>
      <c r="B7" t="s">
        <v>44</v>
      </c>
      <c r="C7" t="s">
        <v>43</v>
      </c>
      <c r="D7" t="s">
        <v>495</v>
      </c>
      <c r="E7">
        <v>17</v>
      </c>
      <c r="F7">
        <v>66.010000000000005</v>
      </c>
      <c r="G7">
        <v>56.08</v>
      </c>
      <c r="H7">
        <f t="shared" si="4"/>
        <v>1.1770684736091299</v>
      </c>
      <c r="I7">
        <v>16</v>
      </c>
      <c r="J7">
        <v>42.57</v>
      </c>
      <c r="K7">
        <v>53.5</v>
      </c>
      <c r="O7" s="1" t="s">
        <v>212</v>
      </c>
      <c r="P7" t="s">
        <v>44</v>
      </c>
      <c r="Q7" t="s">
        <v>43</v>
      </c>
      <c r="R7" t="s">
        <v>528</v>
      </c>
      <c r="S7">
        <v>20.5</v>
      </c>
      <c r="T7">
        <v>43.21</v>
      </c>
      <c r="U7">
        <v>64.97</v>
      </c>
      <c r="V7">
        <f t="shared" si="5"/>
        <v>0.66507618901031251</v>
      </c>
      <c r="W7">
        <v>20</v>
      </c>
      <c r="X7">
        <v>32.67</v>
      </c>
      <c r="Y7">
        <v>63.71</v>
      </c>
      <c r="AC7" t="s">
        <v>706</v>
      </c>
      <c r="AD7" t="s">
        <v>44</v>
      </c>
      <c r="AE7" t="s">
        <v>43</v>
      </c>
      <c r="AF7" t="s">
        <v>659</v>
      </c>
      <c r="AG7">
        <v>24</v>
      </c>
      <c r="AH7">
        <v>106.3</v>
      </c>
      <c r="AI7">
        <v>73.7</v>
      </c>
      <c r="AJ7">
        <f t="shared" si="0"/>
        <v>1.4423337856173677</v>
      </c>
      <c r="AK7">
        <v>23.5</v>
      </c>
      <c r="AL7">
        <v>52.4</v>
      </c>
      <c r="AM7">
        <v>72.459999999999994</v>
      </c>
      <c r="AN7" s="2">
        <f t="shared" si="1"/>
        <v>0</v>
      </c>
      <c r="AO7" s="2">
        <f t="shared" si="2"/>
        <v>1</v>
      </c>
      <c r="AP7" s="2">
        <f t="shared" si="3"/>
        <v>0</v>
      </c>
    </row>
    <row r="8" spans="1:42" x14ac:dyDescent="0.35">
      <c r="A8" t="s">
        <v>17</v>
      </c>
      <c r="B8" t="s">
        <v>44</v>
      </c>
      <c r="C8" t="s">
        <v>43</v>
      </c>
      <c r="D8" t="s">
        <v>495</v>
      </c>
      <c r="E8">
        <v>17</v>
      </c>
      <c r="F8">
        <v>60.7</v>
      </c>
      <c r="G8">
        <v>56.08</v>
      </c>
      <c r="H8">
        <f t="shared" si="4"/>
        <v>1.0823823109843083</v>
      </c>
      <c r="I8">
        <v>16.5</v>
      </c>
      <c r="J8">
        <v>43.46</v>
      </c>
      <c r="K8">
        <v>54.79</v>
      </c>
      <c r="O8" t="s">
        <v>213</v>
      </c>
      <c r="P8" t="s">
        <v>44</v>
      </c>
      <c r="Q8" t="s">
        <v>43</v>
      </c>
      <c r="R8" t="s">
        <v>528</v>
      </c>
      <c r="S8">
        <v>33.5</v>
      </c>
      <c r="T8">
        <v>126.62</v>
      </c>
      <c r="U8">
        <v>96.84</v>
      </c>
      <c r="V8">
        <f t="shared" si="5"/>
        <v>1.3075175547294506</v>
      </c>
      <c r="W8">
        <v>32.5</v>
      </c>
      <c r="X8">
        <v>80.790000000000006</v>
      </c>
      <c r="Y8">
        <v>94.43</v>
      </c>
      <c r="AC8" s="1" t="s">
        <v>707</v>
      </c>
      <c r="AD8" t="s">
        <v>44</v>
      </c>
      <c r="AE8" t="s">
        <v>43</v>
      </c>
      <c r="AF8" t="s">
        <v>659</v>
      </c>
      <c r="AG8">
        <v>24</v>
      </c>
      <c r="AH8">
        <v>83.98</v>
      </c>
      <c r="AI8">
        <v>73.7</v>
      </c>
      <c r="AJ8">
        <f t="shared" si="0"/>
        <v>1.1394843962008141</v>
      </c>
      <c r="AK8">
        <v>23.5</v>
      </c>
      <c r="AL8">
        <v>68.44</v>
      </c>
      <c r="AM8">
        <v>72.459999999999994</v>
      </c>
      <c r="AN8" s="2">
        <f t="shared" si="1"/>
        <v>0</v>
      </c>
      <c r="AO8" s="2">
        <f t="shared" si="2"/>
        <v>1</v>
      </c>
      <c r="AP8" s="2">
        <f t="shared" si="3"/>
        <v>0</v>
      </c>
    </row>
    <row r="9" spans="1:42" x14ac:dyDescent="0.35">
      <c r="A9" t="s">
        <v>18</v>
      </c>
      <c r="B9" t="s">
        <v>44</v>
      </c>
      <c r="C9" t="s">
        <v>43</v>
      </c>
      <c r="D9" t="s">
        <v>495</v>
      </c>
      <c r="E9">
        <v>23.5</v>
      </c>
      <c r="F9">
        <v>65.58</v>
      </c>
      <c r="G9">
        <v>72.459999999999994</v>
      </c>
      <c r="H9">
        <f t="shared" si="4"/>
        <v>0.90505106265525814</v>
      </c>
      <c r="I9">
        <v>23</v>
      </c>
      <c r="J9">
        <v>62.09</v>
      </c>
      <c r="K9">
        <v>71.22</v>
      </c>
      <c r="O9" s="1" t="s">
        <v>214</v>
      </c>
      <c r="P9" t="s">
        <v>44</v>
      </c>
      <c r="Q9" t="s">
        <v>43</v>
      </c>
      <c r="R9" t="s">
        <v>528</v>
      </c>
      <c r="S9">
        <v>22.5</v>
      </c>
      <c r="T9">
        <v>66.62</v>
      </c>
      <c r="U9">
        <v>69.97</v>
      </c>
      <c r="V9">
        <f t="shared" si="5"/>
        <v>0.95212233814491931</v>
      </c>
      <c r="W9">
        <v>22</v>
      </c>
      <c r="X9">
        <v>29.07</v>
      </c>
      <c r="Y9">
        <v>68.72</v>
      </c>
      <c r="AC9" t="s">
        <v>708</v>
      </c>
      <c r="AD9" t="s">
        <v>44</v>
      </c>
      <c r="AE9" t="s">
        <v>43</v>
      </c>
      <c r="AF9" t="s">
        <v>659</v>
      </c>
      <c r="AG9">
        <v>24</v>
      </c>
      <c r="AH9">
        <v>127.08</v>
      </c>
      <c r="AI9">
        <v>73.7</v>
      </c>
      <c r="AJ9">
        <f t="shared" si="0"/>
        <v>1.7242876526458615</v>
      </c>
      <c r="AK9">
        <v>23</v>
      </c>
      <c r="AL9">
        <v>59.45</v>
      </c>
      <c r="AM9">
        <v>71.22</v>
      </c>
      <c r="AN9" s="2">
        <f t="shared" si="1"/>
        <v>1</v>
      </c>
      <c r="AO9" s="2">
        <f t="shared" si="2"/>
        <v>0</v>
      </c>
      <c r="AP9" s="2">
        <f t="shared" si="3"/>
        <v>0</v>
      </c>
    </row>
    <row r="10" spans="1:42" x14ac:dyDescent="0.35">
      <c r="A10" t="s">
        <v>19</v>
      </c>
      <c r="B10" t="s">
        <v>44</v>
      </c>
      <c r="C10" t="s">
        <v>43</v>
      </c>
      <c r="D10" t="s">
        <v>495</v>
      </c>
      <c r="E10">
        <v>23.5</v>
      </c>
      <c r="F10">
        <v>70.510000000000005</v>
      </c>
      <c r="G10">
        <v>72.459999999999994</v>
      </c>
      <c r="H10">
        <f t="shared" si="4"/>
        <v>0.97308860060723168</v>
      </c>
      <c r="I10">
        <v>23</v>
      </c>
      <c r="J10">
        <v>55.9</v>
      </c>
      <c r="K10">
        <v>71.22</v>
      </c>
      <c r="O10" t="s">
        <v>215</v>
      </c>
      <c r="P10" t="s">
        <v>44</v>
      </c>
      <c r="Q10" t="s">
        <v>43</v>
      </c>
      <c r="R10" t="s">
        <v>528</v>
      </c>
      <c r="S10">
        <v>33.5</v>
      </c>
      <c r="T10">
        <v>214.32</v>
      </c>
      <c r="U10">
        <v>96.84</v>
      </c>
      <c r="V10">
        <f t="shared" si="5"/>
        <v>2.2131350681536555</v>
      </c>
      <c r="W10">
        <v>22.5</v>
      </c>
      <c r="X10">
        <v>80.680000000000007</v>
      </c>
      <c r="Y10">
        <v>69.97</v>
      </c>
      <c r="AC10" s="1" t="s">
        <v>709</v>
      </c>
      <c r="AD10" t="s">
        <v>44</v>
      </c>
      <c r="AE10" t="s">
        <v>43</v>
      </c>
      <c r="AF10" t="s">
        <v>659</v>
      </c>
      <c r="AG10">
        <v>24</v>
      </c>
      <c r="AH10">
        <v>115.26</v>
      </c>
      <c r="AI10">
        <v>73.7</v>
      </c>
      <c r="AJ10">
        <f t="shared" si="0"/>
        <v>1.5639077340569878</v>
      </c>
      <c r="AK10">
        <v>23.5</v>
      </c>
      <c r="AL10">
        <v>71.27</v>
      </c>
      <c r="AM10">
        <v>72.459999999999994</v>
      </c>
      <c r="AN10" s="2">
        <f t="shared" si="1"/>
        <v>1</v>
      </c>
      <c r="AO10" s="2">
        <f t="shared" si="2"/>
        <v>0</v>
      </c>
      <c r="AP10" s="2">
        <f t="shared" si="3"/>
        <v>0</v>
      </c>
    </row>
    <row r="11" spans="1:42" x14ac:dyDescent="0.35">
      <c r="A11" t="s">
        <v>20</v>
      </c>
      <c r="B11" t="s">
        <v>44</v>
      </c>
      <c r="C11" t="s">
        <v>43</v>
      </c>
      <c r="D11" t="s">
        <v>495</v>
      </c>
      <c r="E11">
        <v>17</v>
      </c>
      <c r="F11">
        <v>45.94</v>
      </c>
      <c r="G11">
        <v>56.08</v>
      </c>
      <c r="H11">
        <f t="shared" si="4"/>
        <v>0.81918687589158345</v>
      </c>
      <c r="I11">
        <v>16.5</v>
      </c>
      <c r="J11">
        <v>40.36</v>
      </c>
      <c r="K11">
        <v>54.79</v>
      </c>
      <c r="O11" s="1" t="s">
        <v>216</v>
      </c>
      <c r="P11" t="s">
        <v>44</v>
      </c>
      <c r="Q11" t="s">
        <v>43</v>
      </c>
      <c r="R11" t="s">
        <v>528</v>
      </c>
      <c r="S11">
        <v>19.5</v>
      </c>
      <c r="T11">
        <v>35.46</v>
      </c>
      <c r="U11">
        <v>62.44</v>
      </c>
      <c r="V11">
        <f t="shared" si="5"/>
        <v>0.56790518898142217</v>
      </c>
      <c r="W11">
        <v>19</v>
      </c>
      <c r="X11">
        <v>25.68</v>
      </c>
      <c r="Y11">
        <v>61.18</v>
      </c>
      <c r="AC11" t="s">
        <v>710</v>
      </c>
      <c r="AD11" t="s">
        <v>44</v>
      </c>
      <c r="AE11" t="s">
        <v>43</v>
      </c>
      <c r="AF11" t="s">
        <v>659</v>
      </c>
      <c r="AG11">
        <v>24</v>
      </c>
      <c r="AH11">
        <v>108.27</v>
      </c>
      <c r="AI11">
        <v>73.7</v>
      </c>
      <c r="AJ11">
        <f t="shared" si="0"/>
        <v>1.4690637720488466</v>
      </c>
      <c r="AK11">
        <v>23</v>
      </c>
      <c r="AL11">
        <v>45.68</v>
      </c>
      <c r="AM11">
        <v>71.22</v>
      </c>
      <c r="AN11" s="2">
        <f t="shared" si="1"/>
        <v>0</v>
      </c>
      <c r="AO11" s="2">
        <f t="shared" si="2"/>
        <v>1</v>
      </c>
      <c r="AP11" s="2">
        <f t="shared" si="3"/>
        <v>0</v>
      </c>
    </row>
    <row r="12" spans="1:42" x14ac:dyDescent="0.35">
      <c r="A12" s="1" t="s">
        <v>21</v>
      </c>
      <c r="B12" t="s">
        <v>44</v>
      </c>
      <c r="C12" t="s">
        <v>43</v>
      </c>
      <c r="D12" t="s">
        <v>495</v>
      </c>
      <c r="E12">
        <v>15.5</v>
      </c>
      <c r="F12">
        <v>38.479999999999997</v>
      </c>
      <c r="G12">
        <v>52.21</v>
      </c>
      <c r="H12">
        <f t="shared" si="4"/>
        <v>0.73702355870522884</v>
      </c>
      <c r="I12">
        <v>15</v>
      </c>
      <c r="J12">
        <v>15.63</v>
      </c>
      <c r="K12">
        <v>50.91</v>
      </c>
      <c r="O12" s="1" t="s">
        <v>217</v>
      </c>
      <c r="P12" t="s">
        <v>44</v>
      </c>
      <c r="Q12" t="s">
        <v>43</v>
      </c>
      <c r="R12" t="s">
        <v>528</v>
      </c>
      <c r="S12">
        <v>33.5</v>
      </c>
      <c r="T12">
        <v>115.85</v>
      </c>
      <c r="U12">
        <v>96.84</v>
      </c>
      <c r="V12">
        <f t="shared" si="5"/>
        <v>1.1963031805039239</v>
      </c>
      <c r="W12">
        <v>32.5</v>
      </c>
      <c r="X12">
        <v>77.540000000000006</v>
      </c>
      <c r="Y12">
        <v>94.43</v>
      </c>
      <c r="AC12" t="s">
        <v>711</v>
      </c>
      <c r="AD12" t="s">
        <v>44</v>
      </c>
      <c r="AE12" t="s">
        <v>43</v>
      </c>
      <c r="AF12" t="s">
        <v>659</v>
      </c>
      <c r="AG12">
        <v>24</v>
      </c>
      <c r="AH12">
        <v>105.69</v>
      </c>
      <c r="AI12">
        <v>73.7</v>
      </c>
      <c r="AJ12">
        <f t="shared" si="0"/>
        <v>1.4340569877883309</v>
      </c>
      <c r="AK12">
        <v>23.5</v>
      </c>
      <c r="AL12">
        <v>63.15</v>
      </c>
      <c r="AM12">
        <v>72.459999999999994</v>
      </c>
      <c r="AN12" s="2">
        <f t="shared" si="1"/>
        <v>0</v>
      </c>
      <c r="AO12" s="2">
        <f t="shared" si="2"/>
        <v>1</v>
      </c>
      <c r="AP12" s="2">
        <f t="shared" si="3"/>
        <v>0</v>
      </c>
    </row>
    <row r="13" spans="1:42" x14ac:dyDescent="0.35">
      <c r="A13" s="1" t="s">
        <v>22</v>
      </c>
      <c r="B13" t="s">
        <v>44</v>
      </c>
      <c r="C13" t="s">
        <v>43</v>
      </c>
      <c r="D13" t="s">
        <v>495</v>
      </c>
      <c r="E13">
        <v>16</v>
      </c>
      <c r="F13">
        <v>42.44</v>
      </c>
      <c r="G13">
        <v>53.5</v>
      </c>
      <c r="H13">
        <f t="shared" si="4"/>
        <v>0.79327102803738314</v>
      </c>
      <c r="I13">
        <v>15.5</v>
      </c>
      <c r="J13">
        <v>20.61</v>
      </c>
      <c r="K13">
        <v>52.21</v>
      </c>
      <c r="O13" s="1" t="s">
        <v>218</v>
      </c>
      <c r="P13" t="s">
        <v>44</v>
      </c>
      <c r="Q13" t="s">
        <v>43</v>
      </c>
      <c r="R13" t="s">
        <v>528</v>
      </c>
      <c r="S13">
        <v>21.5</v>
      </c>
      <c r="T13">
        <v>49.28</v>
      </c>
      <c r="U13">
        <v>67.47</v>
      </c>
      <c r="V13">
        <f t="shared" si="5"/>
        <v>0.73039869571661487</v>
      </c>
      <c r="W13">
        <v>21</v>
      </c>
      <c r="X13">
        <v>33.020000000000003</v>
      </c>
      <c r="Y13">
        <v>66.22</v>
      </c>
      <c r="AC13" t="s">
        <v>712</v>
      </c>
      <c r="AD13" t="s">
        <v>44</v>
      </c>
      <c r="AE13" t="s">
        <v>43</v>
      </c>
      <c r="AF13" t="s">
        <v>659</v>
      </c>
      <c r="AG13">
        <v>24</v>
      </c>
      <c r="AH13">
        <v>121.01</v>
      </c>
      <c r="AI13">
        <v>73.7</v>
      </c>
      <c r="AJ13">
        <f t="shared" si="0"/>
        <v>1.6419267299864315</v>
      </c>
      <c r="AK13">
        <v>23</v>
      </c>
      <c r="AL13">
        <v>48.72</v>
      </c>
      <c r="AM13">
        <v>71.22</v>
      </c>
      <c r="AN13" s="2">
        <f t="shared" si="1"/>
        <v>1</v>
      </c>
      <c r="AO13" s="2">
        <f t="shared" si="2"/>
        <v>0</v>
      </c>
      <c r="AP13" s="2">
        <f t="shared" si="3"/>
        <v>0</v>
      </c>
    </row>
    <row r="14" spans="1:42" x14ac:dyDescent="0.35">
      <c r="A14" t="s">
        <v>23</v>
      </c>
      <c r="B14" t="s">
        <v>44</v>
      </c>
      <c r="C14" t="s">
        <v>43</v>
      </c>
      <c r="D14" t="s">
        <v>495</v>
      </c>
      <c r="E14">
        <v>20.5</v>
      </c>
      <c r="F14">
        <v>64.36</v>
      </c>
      <c r="G14">
        <v>64.97</v>
      </c>
      <c r="H14">
        <f t="shared" si="4"/>
        <v>0.99061105125442517</v>
      </c>
      <c r="I14">
        <v>20</v>
      </c>
      <c r="J14">
        <v>35.72</v>
      </c>
      <c r="K14">
        <v>63.71</v>
      </c>
      <c r="O14" t="s">
        <v>219</v>
      </c>
      <c r="P14" t="s">
        <v>44</v>
      </c>
      <c r="Q14" t="s">
        <v>43</v>
      </c>
      <c r="R14" t="s">
        <v>528</v>
      </c>
      <c r="S14">
        <v>33.5</v>
      </c>
      <c r="T14">
        <v>116.99</v>
      </c>
      <c r="U14">
        <v>96.84</v>
      </c>
      <c r="V14">
        <f t="shared" si="5"/>
        <v>1.2080751755472945</v>
      </c>
      <c r="W14">
        <v>34.5</v>
      </c>
      <c r="X14">
        <v>111.83</v>
      </c>
      <c r="Y14">
        <v>99.24</v>
      </c>
      <c r="AC14" t="s">
        <v>713</v>
      </c>
      <c r="AD14" t="s">
        <v>44</v>
      </c>
      <c r="AE14" t="s">
        <v>43</v>
      </c>
      <c r="AF14" t="s">
        <v>659</v>
      </c>
      <c r="AG14">
        <v>24</v>
      </c>
      <c r="AH14">
        <v>102.08</v>
      </c>
      <c r="AI14">
        <v>73.7</v>
      </c>
      <c r="AJ14">
        <f t="shared" si="0"/>
        <v>1.3850746268656715</v>
      </c>
      <c r="AK14">
        <v>23</v>
      </c>
      <c r="AL14">
        <v>60.97</v>
      </c>
      <c r="AM14">
        <v>71.22</v>
      </c>
      <c r="AN14" s="2">
        <f t="shared" si="1"/>
        <v>0</v>
      </c>
      <c r="AO14" s="2">
        <f t="shared" si="2"/>
        <v>1</v>
      </c>
      <c r="AP14" s="2">
        <f t="shared" si="3"/>
        <v>0</v>
      </c>
    </row>
    <row r="15" spans="1:42" x14ac:dyDescent="0.35">
      <c r="A15" s="1" t="s">
        <v>24</v>
      </c>
      <c r="B15" t="s">
        <v>44</v>
      </c>
      <c r="C15" t="s">
        <v>43</v>
      </c>
      <c r="D15" t="s">
        <v>495</v>
      </c>
      <c r="E15">
        <v>22.5</v>
      </c>
      <c r="F15">
        <v>64.650000000000006</v>
      </c>
      <c r="G15">
        <v>69.97</v>
      </c>
      <c r="H15">
        <f t="shared" si="4"/>
        <v>0.92396741460625997</v>
      </c>
      <c r="I15">
        <v>22</v>
      </c>
      <c r="J15">
        <v>51.4</v>
      </c>
      <c r="K15">
        <v>68.72</v>
      </c>
      <c r="O15" s="1" t="s">
        <v>220</v>
      </c>
      <c r="P15" t="s">
        <v>44</v>
      </c>
      <c r="Q15" t="s">
        <v>43</v>
      </c>
      <c r="R15" t="s">
        <v>528</v>
      </c>
      <c r="S15">
        <v>0</v>
      </c>
      <c r="T15">
        <v>0</v>
      </c>
      <c r="U15">
        <v>0</v>
      </c>
      <c r="V15" t="e">
        <f t="shared" si="5"/>
        <v>#DIV/0!</v>
      </c>
      <c r="W15">
        <v>0</v>
      </c>
      <c r="X15">
        <v>0</v>
      </c>
      <c r="Y15">
        <v>0</v>
      </c>
      <c r="AC15" s="1" t="s">
        <v>714</v>
      </c>
      <c r="AD15" t="s">
        <v>44</v>
      </c>
      <c r="AE15" t="s">
        <v>43</v>
      </c>
      <c r="AF15" t="s">
        <v>659</v>
      </c>
      <c r="AG15">
        <v>24</v>
      </c>
      <c r="AH15">
        <v>75.88</v>
      </c>
      <c r="AI15">
        <v>73.7</v>
      </c>
      <c r="AJ15">
        <f t="shared" si="0"/>
        <v>1.0295793758480325</v>
      </c>
      <c r="AK15">
        <v>23.5</v>
      </c>
      <c r="AL15">
        <v>45.28</v>
      </c>
      <c r="AM15">
        <v>72.459999999999994</v>
      </c>
      <c r="AN15" s="2">
        <f t="shared" si="1"/>
        <v>0</v>
      </c>
      <c r="AO15" s="2">
        <f t="shared" si="2"/>
        <v>1</v>
      </c>
      <c r="AP15" s="2">
        <f t="shared" si="3"/>
        <v>0</v>
      </c>
    </row>
    <row r="16" spans="1:42" x14ac:dyDescent="0.35">
      <c r="A16" t="s">
        <v>25</v>
      </c>
      <c r="B16" t="s">
        <v>44</v>
      </c>
      <c r="C16" t="s">
        <v>43</v>
      </c>
      <c r="D16" t="s">
        <v>495</v>
      </c>
      <c r="E16">
        <v>17</v>
      </c>
      <c r="F16">
        <v>48.02</v>
      </c>
      <c r="G16">
        <v>56.08</v>
      </c>
      <c r="H16">
        <f t="shared" si="4"/>
        <v>0.85627674750356642</v>
      </c>
      <c r="I16">
        <v>16.5</v>
      </c>
      <c r="J16">
        <v>37.450000000000003</v>
      </c>
      <c r="K16">
        <v>54.79</v>
      </c>
      <c r="O16" s="1" t="s">
        <v>221</v>
      </c>
      <c r="P16" t="s">
        <v>44</v>
      </c>
      <c r="Q16" t="s">
        <v>43</v>
      </c>
      <c r="R16" t="s">
        <v>528</v>
      </c>
      <c r="S16">
        <v>23</v>
      </c>
      <c r="T16">
        <v>61.08</v>
      </c>
      <c r="U16">
        <v>71.22</v>
      </c>
      <c r="V16">
        <f t="shared" si="5"/>
        <v>0.8576242628475147</v>
      </c>
      <c r="W16">
        <v>22.5</v>
      </c>
      <c r="X16">
        <v>37.56</v>
      </c>
      <c r="Y16">
        <v>69.97</v>
      </c>
      <c r="AC16" s="1" t="s">
        <v>715</v>
      </c>
      <c r="AD16" t="s">
        <v>44</v>
      </c>
      <c r="AE16" t="s">
        <v>43</v>
      </c>
      <c r="AF16" t="s">
        <v>659</v>
      </c>
      <c r="AG16">
        <v>24</v>
      </c>
      <c r="AH16">
        <v>105.39</v>
      </c>
      <c r="AI16">
        <v>73.7</v>
      </c>
      <c r="AJ16">
        <f t="shared" si="0"/>
        <v>1.4299864314789688</v>
      </c>
      <c r="AK16">
        <v>22.5</v>
      </c>
      <c r="AL16">
        <v>44.77</v>
      </c>
      <c r="AM16">
        <v>69.97</v>
      </c>
      <c r="AN16" s="2">
        <f t="shared" si="1"/>
        <v>0</v>
      </c>
      <c r="AO16" s="2">
        <f t="shared" si="2"/>
        <v>1</v>
      </c>
      <c r="AP16" s="2">
        <f t="shared" si="3"/>
        <v>0</v>
      </c>
    </row>
    <row r="17" spans="1:42" x14ac:dyDescent="0.35">
      <c r="A17" t="s">
        <v>26</v>
      </c>
      <c r="B17" t="s">
        <v>44</v>
      </c>
      <c r="C17" t="s">
        <v>43</v>
      </c>
      <c r="D17" t="s">
        <v>495</v>
      </c>
      <c r="E17">
        <v>16.5</v>
      </c>
      <c r="F17">
        <v>51.96</v>
      </c>
      <c r="G17">
        <v>54.79</v>
      </c>
      <c r="H17">
        <f t="shared" si="4"/>
        <v>0.9483482387296952</v>
      </c>
      <c r="I17">
        <v>16</v>
      </c>
      <c r="J17">
        <v>37.47</v>
      </c>
      <c r="K17">
        <v>53.5</v>
      </c>
      <c r="O17" t="s">
        <v>222</v>
      </c>
      <c r="P17" t="s">
        <v>44</v>
      </c>
      <c r="Q17" t="s">
        <v>43</v>
      </c>
      <c r="R17" t="s">
        <v>528</v>
      </c>
      <c r="S17">
        <v>33.5</v>
      </c>
      <c r="T17">
        <v>105.69</v>
      </c>
      <c r="U17">
        <v>96.84</v>
      </c>
      <c r="V17">
        <f t="shared" si="5"/>
        <v>1.0913878562577446</v>
      </c>
      <c r="W17">
        <v>32.5</v>
      </c>
      <c r="X17">
        <v>81.900000000000006</v>
      </c>
      <c r="Y17">
        <v>94.43</v>
      </c>
      <c r="AC17" s="1" t="s">
        <v>716</v>
      </c>
      <c r="AD17" t="s">
        <v>44</v>
      </c>
      <c r="AE17" t="s">
        <v>43</v>
      </c>
      <c r="AF17" t="s">
        <v>659</v>
      </c>
      <c r="AG17">
        <v>24</v>
      </c>
      <c r="AH17">
        <v>75.02</v>
      </c>
      <c r="AI17">
        <v>73.7</v>
      </c>
      <c r="AJ17">
        <f t="shared" si="0"/>
        <v>1.017910447761194</v>
      </c>
      <c r="AK17">
        <v>20.5</v>
      </c>
      <c r="AL17">
        <v>65.760000000000005</v>
      </c>
      <c r="AM17">
        <v>64.97</v>
      </c>
      <c r="AN17" s="2">
        <f t="shared" si="1"/>
        <v>0</v>
      </c>
      <c r="AO17" s="2">
        <f t="shared" si="2"/>
        <v>1</v>
      </c>
      <c r="AP17" s="2">
        <f t="shared" si="3"/>
        <v>0</v>
      </c>
    </row>
    <row r="18" spans="1:42" x14ac:dyDescent="0.35">
      <c r="A18" s="1" t="s">
        <v>27</v>
      </c>
      <c r="B18" t="s">
        <v>44</v>
      </c>
      <c r="C18" t="s">
        <v>43</v>
      </c>
      <c r="D18" t="s">
        <v>495</v>
      </c>
      <c r="E18">
        <v>16.5</v>
      </c>
      <c r="F18">
        <v>39.31</v>
      </c>
      <c r="G18">
        <v>54.79</v>
      </c>
      <c r="H18">
        <f t="shared" si="4"/>
        <v>0.71746669100200777</v>
      </c>
      <c r="I18">
        <v>16</v>
      </c>
      <c r="J18">
        <v>31.2</v>
      </c>
      <c r="K18">
        <v>53.5</v>
      </c>
      <c r="O18" s="1" t="s">
        <v>223</v>
      </c>
      <c r="P18" t="s">
        <v>44</v>
      </c>
      <c r="Q18" t="s">
        <v>78</v>
      </c>
      <c r="R18" t="s">
        <v>528</v>
      </c>
      <c r="S18">
        <v>33.5</v>
      </c>
      <c r="T18">
        <v>94.78</v>
      </c>
      <c r="U18">
        <v>96.84</v>
      </c>
      <c r="V18">
        <f t="shared" si="5"/>
        <v>0.97872779843040059</v>
      </c>
      <c r="W18">
        <v>33</v>
      </c>
      <c r="X18">
        <v>90.72</v>
      </c>
      <c r="Y18">
        <v>95.64</v>
      </c>
      <c r="AC18" t="s">
        <v>717</v>
      </c>
      <c r="AD18" t="s">
        <v>698</v>
      </c>
      <c r="AE18" t="s">
        <v>78</v>
      </c>
      <c r="AF18" t="s">
        <v>659</v>
      </c>
      <c r="AG18">
        <v>24</v>
      </c>
      <c r="AH18">
        <v>158.58000000000001</v>
      </c>
      <c r="AI18">
        <v>73.7</v>
      </c>
      <c r="AJ18">
        <f t="shared" si="0"/>
        <v>2.1516960651289012</v>
      </c>
      <c r="AK18">
        <v>16</v>
      </c>
      <c r="AL18">
        <v>68.760000000000005</v>
      </c>
      <c r="AM18">
        <v>53.5</v>
      </c>
      <c r="AN18" s="2">
        <f t="shared" si="1"/>
        <v>1</v>
      </c>
      <c r="AO18" s="2">
        <f t="shared" si="2"/>
        <v>0</v>
      </c>
      <c r="AP18" s="2">
        <f t="shared" si="3"/>
        <v>0</v>
      </c>
    </row>
    <row r="19" spans="1:42" x14ac:dyDescent="0.35">
      <c r="A19" t="s">
        <v>28</v>
      </c>
      <c r="B19" t="s">
        <v>44</v>
      </c>
      <c r="C19" t="s">
        <v>43</v>
      </c>
      <c r="D19" t="s">
        <v>495</v>
      </c>
      <c r="E19">
        <v>14</v>
      </c>
      <c r="F19">
        <v>40.520000000000003</v>
      </c>
      <c r="G19">
        <v>48.3</v>
      </c>
      <c r="H19">
        <f t="shared" si="4"/>
        <v>0.83892339544513472</v>
      </c>
      <c r="I19">
        <v>13.5</v>
      </c>
      <c r="J19">
        <v>19.21</v>
      </c>
      <c r="K19">
        <v>46.98</v>
      </c>
      <c r="O19" t="s">
        <v>224</v>
      </c>
      <c r="P19" t="s">
        <v>44</v>
      </c>
      <c r="Q19" t="s">
        <v>78</v>
      </c>
      <c r="R19" t="s">
        <v>528</v>
      </c>
      <c r="S19">
        <v>33.5</v>
      </c>
      <c r="T19">
        <v>171.31</v>
      </c>
      <c r="U19">
        <v>96.84</v>
      </c>
      <c r="V19">
        <f t="shared" si="5"/>
        <v>1.7690004130524577</v>
      </c>
      <c r="W19">
        <v>32.5</v>
      </c>
      <c r="X19">
        <v>90.56</v>
      </c>
      <c r="Y19">
        <v>94.43</v>
      </c>
      <c r="AC19" t="s">
        <v>718</v>
      </c>
      <c r="AD19" t="s">
        <v>698</v>
      </c>
      <c r="AE19" t="s">
        <v>78</v>
      </c>
      <c r="AF19" t="s">
        <v>659</v>
      </c>
      <c r="AG19">
        <v>24</v>
      </c>
      <c r="AH19">
        <v>285.08999999999997</v>
      </c>
      <c r="AI19">
        <v>73.7</v>
      </c>
      <c r="AJ19">
        <f t="shared" si="0"/>
        <v>3.8682496607869736</v>
      </c>
      <c r="AK19">
        <v>22.5</v>
      </c>
      <c r="AL19">
        <v>67.44</v>
      </c>
      <c r="AM19">
        <v>69.97</v>
      </c>
      <c r="AN19" s="2">
        <f t="shared" si="1"/>
        <v>1</v>
      </c>
      <c r="AO19" s="2">
        <f t="shared" si="2"/>
        <v>0</v>
      </c>
      <c r="AP19" s="2">
        <f t="shared" si="3"/>
        <v>0</v>
      </c>
    </row>
    <row r="20" spans="1:42" x14ac:dyDescent="0.35">
      <c r="A20" t="s">
        <v>29</v>
      </c>
      <c r="B20" t="s">
        <v>44</v>
      </c>
      <c r="C20" t="s">
        <v>43</v>
      </c>
      <c r="D20" t="s">
        <v>495</v>
      </c>
      <c r="E20">
        <v>23.5</v>
      </c>
      <c r="F20">
        <v>78.66</v>
      </c>
      <c r="G20">
        <v>72.459999999999994</v>
      </c>
      <c r="H20">
        <f t="shared" si="4"/>
        <v>1.0855644493513663</v>
      </c>
      <c r="I20">
        <v>23</v>
      </c>
      <c r="J20">
        <v>48.91</v>
      </c>
      <c r="K20">
        <v>71.22</v>
      </c>
      <c r="O20" s="1" t="s">
        <v>225</v>
      </c>
      <c r="P20" t="s">
        <v>44</v>
      </c>
      <c r="Q20" t="s">
        <v>78</v>
      </c>
      <c r="R20" t="s">
        <v>528</v>
      </c>
      <c r="S20">
        <v>33.5</v>
      </c>
      <c r="T20">
        <v>113.47</v>
      </c>
      <c r="U20">
        <v>96.84</v>
      </c>
      <c r="V20">
        <f t="shared" si="5"/>
        <v>1.1717265592730277</v>
      </c>
      <c r="W20">
        <v>36</v>
      </c>
      <c r="X20">
        <v>111.98</v>
      </c>
      <c r="Y20">
        <v>102.83</v>
      </c>
      <c r="AC20" t="s">
        <v>719</v>
      </c>
      <c r="AD20" t="s">
        <v>698</v>
      </c>
      <c r="AE20" t="s">
        <v>78</v>
      </c>
      <c r="AF20" t="s">
        <v>659</v>
      </c>
      <c r="AG20">
        <v>24</v>
      </c>
      <c r="AH20">
        <v>94.96</v>
      </c>
      <c r="AI20">
        <v>73.7</v>
      </c>
      <c r="AJ20">
        <f t="shared" si="0"/>
        <v>1.2884667571234734</v>
      </c>
      <c r="AK20">
        <v>23.5</v>
      </c>
      <c r="AL20">
        <v>61.97</v>
      </c>
      <c r="AM20">
        <v>72.459999999999994</v>
      </c>
      <c r="AN20" s="2">
        <f t="shared" si="1"/>
        <v>0</v>
      </c>
      <c r="AO20" s="2">
        <f t="shared" si="2"/>
        <v>1</v>
      </c>
      <c r="AP20" s="2">
        <f t="shared" si="3"/>
        <v>0</v>
      </c>
    </row>
    <row r="21" spans="1:42" x14ac:dyDescent="0.35">
      <c r="A21" t="s">
        <v>30</v>
      </c>
      <c r="B21" t="s">
        <v>44</v>
      </c>
      <c r="C21" t="s">
        <v>43</v>
      </c>
      <c r="D21" t="s">
        <v>495</v>
      </c>
      <c r="E21">
        <v>25</v>
      </c>
      <c r="F21">
        <v>89.01</v>
      </c>
      <c r="G21">
        <v>76.17</v>
      </c>
      <c r="H21">
        <f t="shared" si="4"/>
        <v>1.1685703032690036</v>
      </c>
      <c r="I21">
        <v>23.5</v>
      </c>
      <c r="J21">
        <v>64.75</v>
      </c>
      <c r="K21">
        <v>72.459999999999994</v>
      </c>
      <c r="O21" s="1" t="s">
        <v>226</v>
      </c>
      <c r="P21" t="s">
        <v>44</v>
      </c>
      <c r="Q21" t="s">
        <v>78</v>
      </c>
      <c r="R21" t="s">
        <v>528</v>
      </c>
      <c r="S21">
        <v>34.5</v>
      </c>
      <c r="T21">
        <v>114.8</v>
      </c>
      <c r="U21">
        <v>99.24</v>
      </c>
      <c r="V21">
        <f t="shared" si="5"/>
        <v>1.1567916162837566</v>
      </c>
      <c r="W21">
        <v>33</v>
      </c>
      <c r="X21">
        <v>106.95</v>
      </c>
      <c r="Y21">
        <v>95.64</v>
      </c>
      <c r="AC21" t="s">
        <v>720</v>
      </c>
      <c r="AD21" t="s">
        <v>698</v>
      </c>
      <c r="AE21" t="s">
        <v>78</v>
      </c>
      <c r="AF21" t="s">
        <v>659</v>
      </c>
      <c r="AG21">
        <v>24</v>
      </c>
      <c r="AH21">
        <v>102.56</v>
      </c>
      <c r="AI21">
        <v>73.7</v>
      </c>
      <c r="AJ21">
        <f t="shared" si="0"/>
        <v>1.3915875169606513</v>
      </c>
      <c r="AK21">
        <v>22.5</v>
      </c>
      <c r="AL21">
        <v>58.88</v>
      </c>
      <c r="AM21">
        <v>69.97</v>
      </c>
      <c r="AN21" s="2">
        <f t="shared" si="1"/>
        <v>0</v>
      </c>
      <c r="AO21" s="2">
        <f t="shared" si="2"/>
        <v>1</v>
      </c>
      <c r="AP21" s="2">
        <f t="shared" si="3"/>
        <v>0</v>
      </c>
    </row>
    <row r="22" spans="1:42" x14ac:dyDescent="0.35">
      <c r="A22" t="s">
        <v>31</v>
      </c>
      <c r="B22" t="s">
        <v>44</v>
      </c>
      <c r="C22" t="s">
        <v>43</v>
      </c>
      <c r="D22" t="s">
        <v>495</v>
      </c>
      <c r="E22">
        <v>14</v>
      </c>
      <c r="F22">
        <v>44.63</v>
      </c>
      <c r="G22">
        <v>48.3</v>
      </c>
      <c r="H22">
        <f t="shared" si="4"/>
        <v>0.92401656314699798</v>
      </c>
      <c r="I22">
        <v>13.5</v>
      </c>
      <c r="J22">
        <v>19.690000000000001</v>
      </c>
      <c r="K22">
        <v>46.98</v>
      </c>
      <c r="O22" t="s">
        <v>227</v>
      </c>
      <c r="P22" t="s">
        <v>44</v>
      </c>
      <c r="Q22" t="s">
        <v>78</v>
      </c>
      <c r="R22" t="s">
        <v>528</v>
      </c>
      <c r="S22">
        <v>34</v>
      </c>
      <c r="T22">
        <v>115.64</v>
      </c>
      <c r="U22">
        <v>98.04</v>
      </c>
      <c r="V22">
        <f t="shared" si="5"/>
        <v>1.1795185638514891</v>
      </c>
      <c r="W22">
        <v>35.5</v>
      </c>
      <c r="X22">
        <v>115.26</v>
      </c>
      <c r="Y22">
        <v>101.63</v>
      </c>
      <c r="AC22" t="s">
        <v>721</v>
      </c>
      <c r="AD22" t="s">
        <v>698</v>
      </c>
      <c r="AE22" t="s">
        <v>78</v>
      </c>
      <c r="AF22" t="s">
        <v>659</v>
      </c>
      <c r="AG22">
        <v>24</v>
      </c>
      <c r="AH22">
        <v>116.07</v>
      </c>
      <c r="AI22">
        <v>73.7</v>
      </c>
      <c r="AJ22">
        <f t="shared" si="0"/>
        <v>1.5748982360922659</v>
      </c>
      <c r="AK22">
        <v>23</v>
      </c>
      <c r="AL22">
        <v>54.52</v>
      </c>
      <c r="AM22">
        <v>71.22</v>
      </c>
      <c r="AN22" s="2">
        <f t="shared" si="1"/>
        <v>1</v>
      </c>
      <c r="AO22" s="2">
        <f t="shared" si="2"/>
        <v>0</v>
      </c>
      <c r="AP22" s="2">
        <f t="shared" si="3"/>
        <v>0</v>
      </c>
    </row>
    <row r="23" spans="1:42" x14ac:dyDescent="0.35">
      <c r="A23" t="s">
        <v>32</v>
      </c>
      <c r="B23" t="s">
        <v>44</v>
      </c>
      <c r="C23" t="s">
        <v>43</v>
      </c>
      <c r="D23" t="s">
        <v>495</v>
      </c>
      <c r="E23">
        <v>20.5</v>
      </c>
      <c r="F23">
        <v>57.82</v>
      </c>
      <c r="G23">
        <v>64.97</v>
      </c>
      <c r="H23">
        <f t="shared" si="4"/>
        <v>0.88994920732645844</v>
      </c>
      <c r="I23">
        <v>20</v>
      </c>
      <c r="J23">
        <v>28.9</v>
      </c>
      <c r="K23">
        <v>63.71</v>
      </c>
      <c r="O23" t="s">
        <v>228</v>
      </c>
      <c r="P23" t="s">
        <v>44</v>
      </c>
      <c r="Q23" t="s">
        <v>78</v>
      </c>
      <c r="R23" t="s">
        <v>528</v>
      </c>
      <c r="S23">
        <v>33.5</v>
      </c>
      <c r="T23">
        <v>221.62</v>
      </c>
      <c r="U23">
        <v>96.84</v>
      </c>
      <c r="V23">
        <f t="shared" si="5"/>
        <v>2.2885171416769929</v>
      </c>
      <c r="W23">
        <v>30.5</v>
      </c>
      <c r="X23">
        <v>73.95</v>
      </c>
      <c r="Y23">
        <v>89.6</v>
      </c>
      <c r="AC23" t="s">
        <v>722</v>
      </c>
      <c r="AD23" t="s">
        <v>698</v>
      </c>
      <c r="AE23" t="s">
        <v>78</v>
      </c>
      <c r="AF23" t="s">
        <v>659</v>
      </c>
      <c r="AG23">
        <v>24</v>
      </c>
      <c r="AH23">
        <v>96.4</v>
      </c>
      <c r="AI23">
        <v>73.7</v>
      </c>
      <c r="AJ23">
        <f t="shared" si="0"/>
        <v>1.3080054274084125</v>
      </c>
      <c r="AK23">
        <v>23</v>
      </c>
      <c r="AL23">
        <v>40.29</v>
      </c>
      <c r="AM23">
        <v>71.22</v>
      </c>
      <c r="AN23" s="2">
        <f t="shared" si="1"/>
        <v>0</v>
      </c>
      <c r="AO23" s="2">
        <f t="shared" si="2"/>
        <v>1</v>
      </c>
      <c r="AP23" s="2">
        <f t="shared" si="3"/>
        <v>0</v>
      </c>
    </row>
    <row r="24" spans="1:42" x14ac:dyDescent="0.35">
      <c r="A24" t="s">
        <v>33</v>
      </c>
      <c r="B24" t="s">
        <v>44</v>
      </c>
      <c r="C24" t="s">
        <v>43</v>
      </c>
      <c r="D24" t="s">
        <v>495</v>
      </c>
      <c r="E24">
        <v>24.5</v>
      </c>
      <c r="F24">
        <v>90.87</v>
      </c>
      <c r="G24">
        <v>74.930000000000007</v>
      </c>
      <c r="H24">
        <f t="shared" si="4"/>
        <v>1.2127318830908849</v>
      </c>
      <c r="I24">
        <v>19.5</v>
      </c>
      <c r="J24">
        <v>64.790000000000006</v>
      </c>
      <c r="K24">
        <v>62.44</v>
      </c>
      <c r="O24" s="1" t="s">
        <v>229</v>
      </c>
      <c r="P24" t="s">
        <v>44</v>
      </c>
      <c r="Q24" t="s">
        <v>78</v>
      </c>
      <c r="R24" t="s">
        <v>528</v>
      </c>
      <c r="S24">
        <v>34.5</v>
      </c>
      <c r="T24">
        <v>82.29</v>
      </c>
      <c r="U24">
        <v>99.24</v>
      </c>
      <c r="V24">
        <f t="shared" si="5"/>
        <v>0.82920193470374859</v>
      </c>
      <c r="W24">
        <v>34</v>
      </c>
      <c r="X24">
        <v>68.53</v>
      </c>
      <c r="Y24">
        <v>98.04</v>
      </c>
      <c r="AC24" t="s">
        <v>723</v>
      </c>
      <c r="AD24" t="s">
        <v>698</v>
      </c>
      <c r="AE24" t="s">
        <v>78</v>
      </c>
      <c r="AF24" t="s">
        <v>659</v>
      </c>
      <c r="AG24">
        <v>24</v>
      </c>
      <c r="AH24">
        <v>149.47</v>
      </c>
      <c r="AI24">
        <v>73.7</v>
      </c>
      <c r="AJ24">
        <f t="shared" si="0"/>
        <v>2.0280868385345996</v>
      </c>
      <c r="AK24">
        <v>23</v>
      </c>
      <c r="AL24">
        <v>47.51</v>
      </c>
      <c r="AM24">
        <v>71.22</v>
      </c>
      <c r="AN24" s="2">
        <f t="shared" si="1"/>
        <v>1</v>
      </c>
      <c r="AO24" s="2">
        <f t="shared" si="2"/>
        <v>0</v>
      </c>
      <c r="AP24" s="2">
        <f t="shared" si="3"/>
        <v>0</v>
      </c>
    </row>
    <row r="25" spans="1:42" x14ac:dyDescent="0.35">
      <c r="A25" t="s">
        <v>34</v>
      </c>
      <c r="B25" t="s">
        <v>44</v>
      </c>
      <c r="C25" t="s">
        <v>43</v>
      </c>
      <c r="D25" t="s">
        <v>495</v>
      </c>
      <c r="E25">
        <v>23.5</v>
      </c>
      <c r="F25">
        <v>62.18</v>
      </c>
      <c r="G25">
        <v>72.459999999999994</v>
      </c>
      <c r="H25">
        <f t="shared" si="4"/>
        <v>0.85812862268837986</v>
      </c>
      <c r="I25">
        <v>23</v>
      </c>
      <c r="J25">
        <v>58.85</v>
      </c>
      <c r="K25">
        <v>71.22</v>
      </c>
      <c r="O25" s="1" t="s">
        <v>230</v>
      </c>
      <c r="P25" t="s">
        <v>44</v>
      </c>
      <c r="Q25" t="s">
        <v>78</v>
      </c>
      <c r="R25" t="s">
        <v>528</v>
      </c>
      <c r="S25">
        <v>34.5</v>
      </c>
      <c r="T25">
        <v>194.69</v>
      </c>
      <c r="U25">
        <v>99.24</v>
      </c>
      <c r="V25">
        <f t="shared" si="5"/>
        <v>1.9618097541313988</v>
      </c>
      <c r="W25">
        <v>32</v>
      </c>
      <c r="X25">
        <v>88.26</v>
      </c>
      <c r="Y25">
        <v>93.23</v>
      </c>
      <c r="AC25" t="s">
        <v>724</v>
      </c>
      <c r="AD25" t="s">
        <v>698</v>
      </c>
      <c r="AE25" t="s">
        <v>78</v>
      </c>
      <c r="AF25" t="s">
        <v>659</v>
      </c>
      <c r="AG25">
        <v>24</v>
      </c>
      <c r="AH25">
        <v>192.45</v>
      </c>
      <c r="AI25">
        <v>73.7</v>
      </c>
      <c r="AJ25">
        <f t="shared" si="0"/>
        <v>2.611261872455902</v>
      </c>
      <c r="AK25">
        <v>18</v>
      </c>
      <c r="AL25">
        <v>64.73</v>
      </c>
      <c r="AM25">
        <v>58.64</v>
      </c>
      <c r="AN25" s="2">
        <f t="shared" si="1"/>
        <v>1</v>
      </c>
      <c r="AO25" s="2">
        <f t="shared" si="2"/>
        <v>0</v>
      </c>
      <c r="AP25" s="2">
        <f t="shared" si="3"/>
        <v>0</v>
      </c>
    </row>
    <row r="26" spans="1:42" x14ac:dyDescent="0.35">
      <c r="A26" s="1" t="s">
        <v>35</v>
      </c>
      <c r="B26" t="s">
        <v>44</v>
      </c>
      <c r="C26" t="s">
        <v>43</v>
      </c>
      <c r="D26" t="s">
        <v>495</v>
      </c>
      <c r="E26">
        <v>26</v>
      </c>
      <c r="F26">
        <v>66.209999999999994</v>
      </c>
      <c r="G26">
        <v>78.63</v>
      </c>
      <c r="H26">
        <f t="shared" si="4"/>
        <v>0.84204502098435707</v>
      </c>
      <c r="I26">
        <v>25.5</v>
      </c>
      <c r="J26">
        <v>47.46</v>
      </c>
      <c r="K26">
        <v>77.400000000000006</v>
      </c>
      <c r="O26" t="s">
        <v>231</v>
      </c>
      <c r="P26" t="s">
        <v>44</v>
      </c>
      <c r="Q26" t="s">
        <v>78</v>
      </c>
      <c r="R26" t="s">
        <v>528</v>
      </c>
      <c r="S26">
        <v>33.5</v>
      </c>
      <c r="T26">
        <v>188.96</v>
      </c>
      <c r="U26">
        <v>96.84</v>
      </c>
      <c r="V26">
        <f t="shared" si="5"/>
        <v>1.9512598099958696</v>
      </c>
      <c r="W26">
        <v>32</v>
      </c>
      <c r="X26">
        <v>89.97</v>
      </c>
      <c r="Y26">
        <v>93.23</v>
      </c>
      <c r="AC26" t="s">
        <v>725</v>
      </c>
      <c r="AD26" t="s">
        <v>698</v>
      </c>
      <c r="AE26" t="s">
        <v>78</v>
      </c>
      <c r="AF26" t="s">
        <v>659</v>
      </c>
      <c r="AG26">
        <v>24</v>
      </c>
      <c r="AH26">
        <v>146.16999999999999</v>
      </c>
      <c r="AI26">
        <v>73.7</v>
      </c>
      <c r="AJ26">
        <f t="shared" si="0"/>
        <v>1.9833107191316144</v>
      </c>
      <c r="AK26">
        <v>22.5</v>
      </c>
      <c r="AL26">
        <v>49.19</v>
      </c>
      <c r="AM26">
        <v>69.97</v>
      </c>
      <c r="AN26" s="2">
        <f t="shared" si="1"/>
        <v>1</v>
      </c>
      <c r="AO26" s="2">
        <f t="shared" si="2"/>
        <v>0</v>
      </c>
      <c r="AP26" s="2">
        <f t="shared" si="3"/>
        <v>0</v>
      </c>
    </row>
    <row r="27" spans="1:42" x14ac:dyDescent="0.35">
      <c r="A27" t="s">
        <v>36</v>
      </c>
      <c r="B27" t="s">
        <v>44</v>
      </c>
      <c r="C27" t="s">
        <v>43</v>
      </c>
      <c r="D27" t="s">
        <v>495</v>
      </c>
      <c r="E27">
        <v>24</v>
      </c>
      <c r="F27">
        <v>101.09</v>
      </c>
      <c r="G27">
        <v>73.7</v>
      </c>
      <c r="H27">
        <f t="shared" si="4"/>
        <v>1.371641791044776</v>
      </c>
      <c r="I27">
        <v>23</v>
      </c>
      <c r="J27">
        <v>65.849999999999994</v>
      </c>
      <c r="K27">
        <v>71.22</v>
      </c>
      <c r="O27" t="s">
        <v>232</v>
      </c>
      <c r="P27" t="s">
        <v>44</v>
      </c>
      <c r="Q27" t="s">
        <v>78</v>
      </c>
      <c r="R27" t="s">
        <v>528</v>
      </c>
      <c r="S27">
        <v>34</v>
      </c>
      <c r="T27">
        <v>192.18</v>
      </c>
      <c r="U27">
        <v>98.04</v>
      </c>
      <c r="V27">
        <f t="shared" si="5"/>
        <v>1.960220318237454</v>
      </c>
      <c r="W27">
        <v>30</v>
      </c>
      <c r="X27">
        <v>64.900000000000006</v>
      </c>
      <c r="Y27">
        <v>88.39</v>
      </c>
      <c r="AC27" t="s">
        <v>726</v>
      </c>
      <c r="AD27" t="s">
        <v>698</v>
      </c>
      <c r="AE27" t="s">
        <v>78</v>
      </c>
      <c r="AF27" t="s">
        <v>659</v>
      </c>
      <c r="AG27">
        <v>24</v>
      </c>
      <c r="AH27">
        <v>140.79</v>
      </c>
      <c r="AI27">
        <v>73.7</v>
      </c>
      <c r="AJ27">
        <f t="shared" si="0"/>
        <v>1.9103120759837176</v>
      </c>
      <c r="AK27">
        <v>23</v>
      </c>
      <c r="AL27">
        <v>55.82</v>
      </c>
      <c r="AM27">
        <v>71.22</v>
      </c>
      <c r="AN27" s="2">
        <f t="shared" si="1"/>
        <v>1</v>
      </c>
      <c r="AO27" s="2">
        <f t="shared" si="2"/>
        <v>0</v>
      </c>
      <c r="AP27" s="2">
        <f t="shared" si="3"/>
        <v>0</v>
      </c>
    </row>
    <row r="28" spans="1:42" x14ac:dyDescent="0.35">
      <c r="A28" t="s">
        <v>37</v>
      </c>
      <c r="B28" t="s">
        <v>44</v>
      </c>
      <c r="C28" t="s">
        <v>43</v>
      </c>
      <c r="D28" t="s">
        <v>495</v>
      </c>
      <c r="E28">
        <v>21.5</v>
      </c>
      <c r="F28">
        <v>67.97</v>
      </c>
      <c r="G28">
        <v>67.47</v>
      </c>
      <c r="H28">
        <f t="shared" si="4"/>
        <v>1.0074107010523194</v>
      </c>
      <c r="I28">
        <v>21</v>
      </c>
      <c r="J28">
        <v>34.28</v>
      </c>
      <c r="K28">
        <v>66.22</v>
      </c>
      <c r="O28" s="1" t="s">
        <v>233</v>
      </c>
      <c r="P28" t="s">
        <v>44</v>
      </c>
      <c r="Q28" t="s">
        <v>78</v>
      </c>
      <c r="R28" t="s">
        <v>528</v>
      </c>
      <c r="S28">
        <v>23</v>
      </c>
      <c r="T28">
        <v>33.56</v>
      </c>
      <c r="U28">
        <v>71.22</v>
      </c>
      <c r="V28">
        <f t="shared" si="5"/>
        <v>0.47121595057568105</v>
      </c>
      <c r="W28">
        <v>22.5</v>
      </c>
      <c r="X28">
        <v>29.33</v>
      </c>
      <c r="Y28">
        <v>69.97</v>
      </c>
      <c r="AC28" t="s">
        <v>727</v>
      </c>
      <c r="AD28" t="s">
        <v>698</v>
      </c>
      <c r="AE28" t="s">
        <v>78</v>
      </c>
      <c r="AF28" t="s">
        <v>659</v>
      </c>
      <c r="AG28">
        <v>24</v>
      </c>
      <c r="AH28">
        <v>127.98</v>
      </c>
      <c r="AI28">
        <v>73.7</v>
      </c>
      <c r="AJ28">
        <f t="shared" si="0"/>
        <v>1.7364993215739484</v>
      </c>
      <c r="AK28">
        <v>22.5</v>
      </c>
      <c r="AL28">
        <v>61</v>
      </c>
      <c r="AM28">
        <v>69.97</v>
      </c>
      <c r="AN28" s="2">
        <f t="shared" si="1"/>
        <v>1</v>
      </c>
      <c r="AO28" s="2">
        <f t="shared" si="2"/>
        <v>0</v>
      </c>
      <c r="AP28" s="2">
        <f t="shared" si="3"/>
        <v>0</v>
      </c>
    </row>
    <row r="29" spans="1:42" x14ac:dyDescent="0.35">
      <c r="A29" s="1" t="s">
        <v>38</v>
      </c>
      <c r="B29" t="s">
        <v>44</v>
      </c>
      <c r="C29" t="s">
        <v>43</v>
      </c>
      <c r="D29" t="s">
        <v>495</v>
      </c>
      <c r="E29">
        <v>16</v>
      </c>
      <c r="F29">
        <v>28.59</v>
      </c>
      <c r="G29">
        <v>53.5</v>
      </c>
      <c r="H29">
        <f t="shared" si="4"/>
        <v>0.53439252336448595</v>
      </c>
      <c r="I29">
        <v>15.5</v>
      </c>
      <c r="J29">
        <v>18.36</v>
      </c>
      <c r="K29">
        <v>52.21</v>
      </c>
      <c r="O29" s="1" t="s">
        <v>234</v>
      </c>
      <c r="P29" t="s">
        <v>44</v>
      </c>
      <c r="Q29" t="s">
        <v>78</v>
      </c>
      <c r="R29" t="s">
        <v>528</v>
      </c>
      <c r="S29">
        <v>21</v>
      </c>
      <c r="T29">
        <v>42.51</v>
      </c>
      <c r="U29">
        <v>66.22</v>
      </c>
      <c r="V29">
        <f t="shared" si="5"/>
        <v>0.64195107218363034</v>
      </c>
      <c r="W29">
        <v>20.5</v>
      </c>
      <c r="X29">
        <v>22.72</v>
      </c>
      <c r="Y29">
        <v>64.97</v>
      </c>
      <c r="AC29" t="s">
        <v>728</v>
      </c>
      <c r="AD29" t="s">
        <v>698</v>
      </c>
      <c r="AE29" t="s">
        <v>78</v>
      </c>
      <c r="AF29" t="s">
        <v>659</v>
      </c>
      <c r="AG29">
        <v>24</v>
      </c>
      <c r="AH29">
        <v>172.8</v>
      </c>
      <c r="AI29">
        <v>73.7</v>
      </c>
      <c r="AJ29">
        <f t="shared" si="0"/>
        <v>2.344640434192673</v>
      </c>
      <c r="AK29">
        <v>23</v>
      </c>
      <c r="AL29">
        <v>37.44</v>
      </c>
      <c r="AM29">
        <v>71.22</v>
      </c>
      <c r="AN29" s="2">
        <f t="shared" si="1"/>
        <v>1</v>
      </c>
      <c r="AO29" s="2">
        <f t="shared" si="2"/>
        <v>0</v>
      </c>
      <c r="AP29" s="2">
        <f t="shared" si="3"/>
        <v>0</v>
      </c>
    </row>
    <row r="30" spans="1:42" x14ac:dyDescent="0.35">
      <c r="A30" t="s">
        <v>39</v>
      </c>
      <c r="B30" t="s">
        <v>44</v>
      </c>
      <c r="C30" t="s">
        <v>43</v>
      </c>
      <c r="D30" t="s">
        <v>495</v>
      </c>
      <c r="E30">
        <v>24.5</v>
      </c>
      <c r="F30">
        <v>71.17</v>
      </c>
      <c r="G30">
        <v>74.930000000000007</v>
      </c>
      <c r="H30">
        <f t="shared" si="4"/>
        <v>0.94981983184305341</v>
      </c>
      <c r="I30">
        <v>24</v>
      </c>
      <c r="J30">
        <v>66.36</v>
      </c>
      <c r="K30">
        <v>73.7</v>
      </c>
      <c r="O30" t="s">
        <v>235</v>
      </c>
      <c r="P30" t="s">
        <v>44</v>
      </c>
      <c r="Q30" t="s">
        <v>78</v>
      </c>
      <c r="R30" t="s">
        <v>528</v>
      </c>
      <c r="S30">
        <v>34</v>
      </c>
      <c r="T30">
        <v>132.27000000000001</v>
      </c>
      <c r="U30">
        <v>98.04</v>
      </c>
      <c r="V30">
        <f t="shared" si="5"/>
        <v>1.3491432068543452</v>
      </c>
      <c r="W30">
        <v>32.5</v>
      </c>
      <c r="X30">
        <v>87.91</v>
      </c>
      <c r="Y30">
        <v>94.43</v>
      </c>
      <c r="AC30" t="s">
        <v>729</v>
      </c>
      <c r="AD30" t="s">
        <v>698</v>
      </c>
      <c r="AE30" t="s">
        <v>78</v>
      </c>
      <c r="AF30" t="s">
        <v>659</v>
      </c>
      <c r="AG30">
        <v>24</v>
      </c>
      <c r="AH30">
        <v>242.39</v>
      </c>
      <c r="AI30">
        <v>73.7</v>
      </c>
      <c r="AJ30">
        <f t="shared" si="0"/>
        <v>3.2888738127544093</v>
      </c>
      <c r="AK30">
        <v>23</v>
      </c>
      <c r="AL30">
        <v>26.91</v>
      </c>
      <c r="AM30">
        <v>71.22</v>
      </c>
      <c r="AN30" s="2">
        <f t="shared" si="1"/>
        <v>1</v>
      </c>
      <c r="AO30" s="2">
        <f t="shared" si="2"/>
        <v>0</v>
      </c>
      <c r="AP30" s="2">
        <f t="shared" si="3"/>
        <v>0</v>
      </c>
    </row>
    <row r="31" spans="1:42" x14ac:dyDescent="0.35">
      <c r="A31" t="s">
        <v>40</v>
      </c>
      <c r="B31" t="s">
        <v>44</v>
      </c>
      <c r="C31" t="s">
        <v>43</v>
      </c>
      <c r="D31" t="s">
        <v>495</v>
      </c>
      <c r="E31">
        <v>23</v>
      </c>
      <c r="F31">
        <v>68.739999999999995</v>
      </c>
      <c r="G31">
        <v>71.22</v>
      </c>
      <c r="H31">
        <f t="shared" si="4"/>
        <v>0.9651783206964335</v>
      </c>
      <c r="I31">
        <v>22.5</v>
      </c>
      <c r="J31">
        <v>66.959999999999994</v>
      </c>
      <c r="K31">
        <v>69.97</v>
      </c>
      <c r="O31" s="1" t="s">
        <v>236</v>
      </c>
      <c r="P31" t="s">
        <v>44</v>
      </c>
      <c r="Q31" t="s">
        <v>78</v>
      </c>
      <c r="R31" t="s">
        <v>528</v>
      </c>
      <c r="S31">
        <v>32</v>
      </c>
      <c r="T31">
        <v>62.19</v>
      </c>
      <c r="U31">
        <v>93.23</v>
      </c>
      <c r="V31">
        <f t="shared" si="5"/>
        <v>0.6670599592405877</v>
      </c>
      <c r="W31">
        <v>31.5</v>
      </c>
      <c r="X31">
        <v>48.87</v>
      </c>
      <c r="Y31">
        <v>92.02</v>
      </c>
      <c r="AC31" t="s">
        <v>730</v>
      </c>
      <c r="AD31" t="s">
        <v>698</v>
      </c>
      <c r="AE31" t="s">
        <v>78</v>
      </c>
      <c r="AF31" t="s">
        <v>659</v>
      </c>
      <c r="AG31">
        <v>25</v>
      </c>
      <c r="AH31">
        <v>93.39</v>
      </c>
      <c r="AI31">
        <v>76.17</v>
      </c>
      <c r="AJ31">
        <f t="shared" si="0"/>
        <v>1.2260732571878692</v>
      </c>
      <c r="AK31">
        <v>24</v>
      </c>
      <c r="AL31">
        <v>80.97</v>
      </c>
      <c r="AM31">
        <v>73.7</v>
      </c>
      <c r="AN31" s="2">
        <f t="shared" si="1"/>
        <v>0</v>
      </c>
      <c r="AO31" s="2">
        <f t="shared" si="2"/>
        <v>1</v>
      </c>
      <c r="AP31" s="2">
        <f t="shared" si="3"/>
        <v>0</v>
      </c>
    </row>
    <row r="32" spans="1:42" x14ac:dyDescent="0.35">
      <c r="A32" t="s">
        <v>41</v>
      </c>
      <c r="B32" t="s">
        <v>44</v>
      </c>
      <c r="C32" t="s">
        <v>43</v>
      </c>
      <c r="D32" t="s">
        <v>495</v>
      </c>
      <c r="E32">
        <v>23.5</v>
      </c>
      <c r="F32">
        <v>77.94</v>
      </c>
      <c r="G32">
        <v>72.459999999999994</v>
      </c>
      <c r="H32">
        <f t="shared" si="4"/>
        <v>1.075627932652498</v>
      </c>
      <c r="I32">
        <v>23</v>
      </c>
      <c r="J32">
        <v>54.12</v>
      </c>
      <c r="K32">
        <v>71.22</v>
      </c>
      <c r="O32" t="s">
        <v>237</v>
      </c>
      <c r="P32" t="s">
        <v>44</v>
      </c>
      <c r="Q32" t="s">
        <v>78</v>
      </c>
      <c r="R32" t="s">
        <v>528</v>
      </c>
      <c r="S32">
        <v>34</v>
      </c>
      <c r="T32">
        <v>174.48</v>
      </c>
      <c r="U32">
        <v>98.04</v>
      </c>
      <c r="V32">
        <f t="shared" si="5"/>
        <v>1.7796817625458994</v>
      </c>
      <c r="W32">
        <v>32</v>
      </c>
      <c r="X32">
        <v>82.61</v>
      </c>
      <c r="Y32">
        <v>93.23</v>
      </c>
      <c r="AC32" s="1" t="s">
        <v>731</v>
      </c>
      <c r="AD32" t="s">
        <v>698</v>
      </c>
      <c r="AE32" t="s">
        <v>78</v>
      </c>
      <c r="AF32" t="s">
        <v>659</v>
      </c>
      <c r="AG32">
        <v>24</v>
      </c>
      <c r="AH32">
        <v>91.72</v>
      </c>
      <c r="AI32">
        <v>73.7</v>
      </c>
      <c r="AJ32">
        <f t="shared" si="0"/>
        <v>1.2445047489823609</v>
      </c>
      <c r="AK32">
        <v>23.5</v>
      </c>
      <c r="AL32">
        <v>66.23</v>
      </c>
      <c r="AM32">
        <v>72.459999999999994</v>
      </c>
      <c r="AN32" s="2">
        <f t="shared" si="1"/>
        <v>0</v>
      </c>
      <c r="AO32" s="2">
        <f t="shared" si="2"/>
        <v>1</v>
      </c>
      <c r="AP32" s="2">
        <f t="shared" si="3"/>
        <v>0</v>
      </c>
    </row>
    <row r="33" spans="1:42" x14ac:dyDescent="0.35">
      <c r="A33" t="s">
        <v>42</v>
      </c>
      <c r="B33" t="s">
        <v>44</v>
      </c>
      <c r="C33" t="s">
        <v>43</v>
      </c>
      <c r="D33" t="s">
        <v>495</v>
      </c>
      <c r="E33">
        <v>24</v>
      </c>
      <c r="F33">
        <v>85.16</v>
      </c>
      <c r="G33">
        <v>73.7</v>
      </c>
      <c r="H33">
        <f t="shared" si="4"/>
        <v>1.1554952510176391</v>
      </c>
      <c r="I33">
        <v>23.5</v>
      </c>
      <c r="J33">
        <v>69.930000000000007</v>
      </c>
      <c r="K33">
        <v>72.459999999999994</v>
      </c>
      <c r="O33" t="s">
        <v>238</v>
      </c>
      <c r="P33" t="s">
        <v>44</v>
      </c>
      <c r="Q33" t="s">
        <v>78</v>
      </c>
      <c r="R33" t="s">
        <v>528</v>
      </c>
      <c r="S33">
        <v>33.5</v>
      </c>
      <c r="T33">
        <v>187.28</v>
      </c>
      <c r="U33">
        <v>96.84</v>
      </c>
      <c r="V33">
        <f t="shared" si="5"/>
        <v>1.9339116067740603</v>
      </c>
      <c r="W33">
        <v>32</v>
      </c>
      <c r="X33">
        <v>92.17</v>
      </c>
      <c r="Y33">
        <v>93.23</v>
      </c>
      <c r="AC33" t="s">
        <v>732</v>
      </c>
      <c r="AD33" t="s">
        <v>698</v>
      </c>
      <c r="AE33" t="s">
        <v>78</v>
      </c>
      <c r="AF33" t="s">
        <v>659</v>
      </c>
      <c r="AG33">
        <v>24</v>
      </c>
      <c r="AH33">
        <v>138.34</v>
      </c>
      <c r="AI33">
        <v>73.7</v>
      </c>
      <c r="AJ33">
        <f t="shared" si="0"/>
        <v>1.877069199457259</v>
      </c>
      <c r="AK33">
        <v>23</v>
      </c>
      <c r="AL33">
        <v>70.459999999999994</v>
      </c>
      <c r="AM33">
        <v>71.22</v>
      </c>
      <c r="AN33" s="2">
        <f t="shared" si="1"/>
        <v>1</v>
      </c>
      <c r="AO33" s="2">
        <f t="shared" si="2"/>
        <v>0</v>
      </c>
      <c r="AP33" s="2">
        <f t="shared" si="3"/>
        <v>0</v>
      </c>
    </row>
    <row r="34" spans="1:42" x14ac:dyDescent="0.35">
      <c r="A34" s="1" t="s">
        <v>463</v>
      </c>
      <c r="B34" t="s">
        <v>44</v>
      </c>
      <c r="C34" t="s">
        <v>43</v>
      </c>
      <c r="D34" t="s">
        <v>495</v>
      </c>
      <c r="E34">
        <v>15</v>
      </c>
      <c r="F34">
        <v>58.24</v>
      </c>
      <c r="G34">
        <v>50.91</v>
      </c>
      <c r="H34">
        <f t="shared" si="4"/>
        <v>1.143979571793361</v>
      </c>
      <c r="I34">
        <v>14.5</v>
      </c>
      <c r="J34">
        <v>27.12</v>
      </c>
      <c r="K34">
        <v>49.61</v>
      </c>
      <c r="O34" t="s">
        <v>239</v>
      </c>
      <c r="P34" t="s">
        <v>44</v>
      </c>
      <c r="Q34" t="s">
        <v>43</v>
      </c>
      <c r="R34" t="s">
        <v>528</v>
      </c>
      <c r="S34">
        <v>33.5</v>
      </c>
      <c r="T34">
        <v>165.05</v>
      </c>
      <c r="U34">
        <v>96.84</v>
      </c>
      <c r="V34">
        <f t="shared" si="5"/>
        <v>1.7043577034283355</v>
      </c>
      <c r="W34">
        <v>32.5</v>
      </c>
      <c r="X34">
        <v>89.63</v>
      </c>
      <c r="Y34">
        <v>94.43</v>
      </c>
      <c r="AC34" t="s">
        <v>733</v>
      </c>
      <c r="AD34" t="s">
        <v>44</v>
      </c>
      <c r="AE34" t="s">
        <v>43</v>
      </c>
      <c r="AF34" t="s">
        <v>660</v>
      </c>
      <c r="AG34">
        <v>24</v>
      </c>
      <c r="AH34">
        <v>151.32</v>
      </c>
      <c r="AI34">
        <v>73.7</v>
      </c>
      <c r="AJ34">
        <f t="shared" ref="AJ34:AJ65" si="6">AH34/AI34</f>
        <v>2.0531886024423338</v>
      </c>
      <c r="AK34">
        <v>16</v>
      </c>
      <c r="AL34">
        <v>62.12</v>
      </c>
      <c r="AM34">
        <v>53.5</v>
      </c>
      <c r="AN34" s="2">
        <f t="shared" ref="AN34:AN65" si="7">IF(AJ34&gt;1.5,1,0)</f>
        <v>1</v>
      </c>
      <c r="AO34" s="2">
        <f t="shared" ref="AO34:AO65" si="8">IF((AND(AJ34&gt;1,AJ34&lt;1.5)),1,0)</f>
        <v>0</v>
      </c>
      <c r="AP34" s="2">
        <f t="shared" ref="AP34:AP65" si="9">IF(AJ34&lt;1,1,0)</f>
        <v>0</v>
      </c>
    </row>
    <row r="35" spans="1:42" x14ac:dyDescent="0.35">
      <c r="A35" t="s">
        <v>464</v>
      </c>
      <c r="B35" t="s">
        <v>44</v>
      </c>
      <c r="C35" t="s">
        <v>43</v>
      </c>
      <c r="D35" t="s">
        <v>495</v>
      </c>
      <c r="E35">
        <v>17</v>
      </c>
      <c r="F35">
        <v>53.54</v>
      </c>
      <c r="G35">
        <v>56.08</v>
      </c>
      <c r="H35">
        <f t="shared" si="4"/>
        <v>0.95470756062767481</v>
      </c>
      <c r="I35">
        <v>16.5</v>
      </c>
      <c r="J35">
        <v>47.54</v>
      </c>
      <c r="K35">
        <v>54.79</v>
      </c>
      <c r="O35" t="s">
        <v>240</v>
      </c>
      <c r="P35" t="s">
        <v>44</v>
      </c>
      <c r="Q35" t="s">
        <v>43</v>
      </c>
      <c r="R35" t="s">
        <v>528</v>
      </c>
      <c r="S35">
        <v>34</v>
      </c>
      <c r="T35">
        <v>120.01</v>
      </c>
      <c r="U35">
        <v>98.04</v>
      </c>
      <c r="V35">
        <f t="shared" si="5"/>
        <v>1.2240922072623419</v>
      </c>
      <c r="W35">
        <v>33</v>
      </c>
      <c r="X35">
        <v>87</v>
      </c>
      <c r="Y35">
        <v>95.64</v>
      </c>
      <c r="AC35" t="s">
        <v>734</v>
      </c>
      <c r="AD35" t="s">
        <v>44</v>
      </c>
      <c r="AE35" t="s">
        <v>43</v>
      </c>
      <c r="AF35" t="s">
        <v>660</v>
      </c>
      <c r="AG35">
        <v>24</v>
      </c>
      <c r="AH35">
        <v>190.8</v>
      </c>
      <c r="AI35">
        <v>73.7</v>
      </c>
      <c r="AJ35">
        <f t="shared" si="6"/>
        <v>2.58887381275441</v>
      </c>
      <c r="AK35">
        <v>16</v>
      </c>
      <c r="AL35">
        <v>61.2</v>
      </c>
      <c r="AM35">
        <v>53.5</v>
      </c>
      <c r="AN35" s="2">
        <f t="shared" si="7"/>
        <v>1</v>
      </c>
      <c r="AO35" s="2">
        <f t="shared" si="8"/>
        <v>0</v>
      </c>
      <c r="AP35" s="2">
        <f t="shared" si="9"/>
        <v>0</v>
      </c>
    </row>
    <row r="36" spans="1:42" x14ac:dyDescent="0.35">
      <c r="A36" s="1" t="s">
        <v>465</v>
      </c>
      <c r="B36" t="s">
        <v>44</v>
      </c>
      <c r="C36" t="s">
        <v>43</v>
      </c>
      <c r="D36" t="s">
        <v>495</v>
      </c>
      <c r="E36">
        <v>17</v>
      </c>
      <c r="F36">
        <v>49.42</v>
      </c>
      <c r="G36">
        <v>56.08</v>
      </c>
      <c r="H36">
        <f t="shared" si="4"/>
        <v>0.88124108416547797</v>
      </c>
      <c r="I36">
        <v>16.5</v>
      </c>
      <c r="J36">
        <v>32.82</v>
      </c>
      <c r="K36">
        <v>54.79</v>
      </c>
      <c r="O36" s="1" t="s">
        <v>241</v>
      </c>
      <c r="P36" t="s">
        <v>44</v>
      </c>
      <c r="Q36" t="s">
        <v>43</v>
      </c>
      <c r="R36" t="s">
        <v>528</v>
      </c>
      <c r="S36">
        <v>27</v>
      </c>
      <c r="T36">
        <v>60.31</v>
      </c>
      <c r="U36">
        <v>81.08</v>
      </c>
      <c r="V36">
        <f t="shared" si="5"/>
        <v>0.74383325111001486</v>
      </c>
      <c r="W36">
        <v>26.5</v>
      </c>
      <c r="X36">
        <v>48.01</v>
      </c>
      <c r="Y36">
        <v>79.86</v>
      </c>
      <c r="AC36" t="s">
        <v>735</v>
      </c>
      <c r="AD36" t="s">
        <v>44</v>
      </c>
      <c r="AE36" t="s">
        <v>43</v>
      </c>
      <c r="AF36" t="s">
        <v>660</v>
      </c>
      <c r="AG36">
        <v>24</v>
      </c>
      <c r="AH36">
        <v>141.02000000000001</v>
      </c>
      <c r="AI36">
        <v>73.7</v>
      </c>
      <c r="AJ36">
        <f t="shared" si="6"/>
        <v>1.9134328358208956</v>
      </c>
      <c r="AK36">
        <v>22.5</v>
      </c>
      <c r="AL36">
        <v>50.55</v>
      </c>
      <c r="AM36">
        <v>69.97</v>
      </c>
      <c r="AN36" s="2">
        <f t="shared" si="7"/>
        <v>1</v>
      </c>
      <c r="AO36" s="2">
        <f t="shared" si="8"/>
        <v>0</v>
      </c>
      <c r="AP36" s="2">
        <f t="shared" si="9"/>
        <v>0</v>
      </c>
    </row>
    <row r="37" spans="1:42" x14ac:dyDescent="0.35">
      <c r="A37" t="s">
        <v>466</v>
      </c>
      <c r="B37" t="s">
        <v>44</v>
      </c>
      <c r="C37" t="s">
        <v>43</v>
      </c>
      <c r="D37" t="s">
        <v>495</v>
      </c>
      <c r="E37">
        <v>24</v>
      </c>
      <c r="F37">
        <v>72.83</v>
      </c>
      <c r="G37">
        <v>73.7</v>
      </c>
      <c r="H37">
        <f t="shared" si="4"/>
        <v>0.98819538670284934</v>
      </c>
      <c r="I37">
        <v>23.5</v>
      </c>
      <c r="J37">
        <v>70.3</v>
      </c>
      <c r="K37">
        <v>72.459999999999994</v>
      </c>
      <c r="O37" t="s">
        <v>242</v>
      </c>
      <c r="P37" t="s">
        <v>44</v>
      </c>
      <c r="Q37" t="s">
        <v>43</v>
      </c>
      <c r="R37" t="s">
        <v>528</v>
      </c>
      <c r="S37">
        <v>33.5</v>
      </c>
      <c r="T37">
        <v>223.97</v>
      </c>
      <c r="U37">
        <v>96.84</v>
      </c>
      <c r="V37">
        <f t="shared" si="5"/>
        <v>2.3127839735646427</v>
      </c>
      <c r="W37">
        <v>36</v>
      </c>
      <c r="X37">
        <v>104.31</v>
      </c>
      <c r="Y37">
        <v>102.83</v>
      </c>
      <c r="AC37" t="s">
        <v>736</v>
      </c>
      <c r="AD37" t="s">
        <v>44</v>
      </c>
      <c r="AE37" t="s">
        <v>43</v>
      </c>
      <c r="AF37" t="s">
        <v>660</v>
      </c>
      <c r="AG37">
        <v>24</v>
      </c>
      <c r="AH37">
        <v>91.03</v>
      </c>
      <c r="AI37">
        <v>73.7</v>
      </c>
      <c r="AJ37">
        <f t="shared" si="6"/>
        <v>1.2351424694708277</v>
      </c>
      <c r="AK37">
        <v>23.5</v>
      </c>
      <c r="AL37">
        <v>62.92</v>
      </c>
      <c r="AM37">
        <v>72.459999999999994</v>
      </c>
      <c r="AN37" s="2">
        <f t="shared" si="7"/>
        <v>0</v>
      </c>
      <c r="AO37" s="2">
        <f t="shared" si="8"/>
        <v>1</v>
      </c>
      <c r="AP37" s="2">
        <f t="shared" si="9"/>
        <v>0</v>
      </c>
    </row>
    <row r="38" spans="1:42" x14ac:dyDescent="0.35">
      <c r="A38" t="s">
        <v>467</v>
      </c>
      <c r="B38" t="s">
        <v>44</v>
      </c>
      <c r="C38" t="s">
        <v>43</v>
      </c>
      <c r="D38" t="s">
        <v>495</v>
      </c>
      <c r="E38">
        <v>17</v>
      </c>
      <c r="F38">
        <v>80.89</v>
      </c>
      <c r="G38">
        <v>56.08</v>
      </c>
      <c r="H38">
        <f t="shared" si="4"/>
        <v>1.4424037089871613</v>
      </c>
      <c r="I38">
        <v>16</v>
      </c>
      <c r="J38">
        <v>26.32</v>
      </c>
      <c r="K38">
        <v>53.5</v>
      </c>
      <c r="O38" s="1" t="s">
        <v>243</v>
      </c>
      <c r="P38" t="s">
        <v>44</v>
      </c>
      <c r="Q38" t="s">
        <v>43</v>
      </c>
      <c r="R38" t="s">
        <v>528</v>
      </c>
      <c r="S38">
        <v>33.5</v>
      </c>
      <c r="T38">
        <v>146.16</v>
      </c>
      <c r="U38">
        <v>96.84</v>
      </c>
      <c r="V38">
        <f t="shared" si="5"/>
        <v>1.5092936802973977</v>
      </c>
      <c r="W38">
        <v>33</v>
      </c>
      <c r="X38">
        <v>92.23</v>
      </c>
      <c r="Y38">
        <v>95.64</v>
      </c>
      <c r="AC38" s="1" t="s">
        <v>737</v>
      </c>
      <c r="AD38" t="s">
        <v>44</v>
      </c>
      <c r="AE38" t="s">
        <v>43</v>
      </c>
      <c r="AF38" t="s">
        <v>660</v>
      </c>
      <c r="AG38">
        <v>24</v>
      </c>
      <c r="AH38">
        <v>64.42</v>
      </c>
      <c r="AI38">
        <v>73.7</v>
      </c>
      <c r="AJ38">
        <f t="shared" si="6"/>
        <v>0.87408412483039344</v>
      </c>
      <c r="AK38">
        <v>23.5</v>
      </c>
      <c r="AL38">
        <v>52.35</v>
      </c>
      <c r="AM38">
        <v>72.459999999999994</v>
      </c>
      <c r="AN38" s="2">
        <f t="shared" si="7"/>
        <v>0</v>
      </c>
      <c r="AO38" s="2">
        <f t="shared" si="8"/>
        <v>0</v>
      </c>
      <c r="AP38" s="2">
        <f t="shared" si="9"/>
        <v>1</v>
      </c>
    </row>
    <row r="39" spans="1:42" x14ac:dyDescent="0.35">
      <c r="A39" t="s">
        <v>468</v>
      </c>
      <c r="B39" t="s">
        <v>44</v>
      </c>
      <c r="C39" t="s">
        <v>43</v>
      </c>
      <c r="D39" t="s">
        <v>495</v>
      </c>
      <c r="E39">
        <v>17</v>
      </c>
      <c r="F39">
        <v>83.71</v>
      </c>
      <c r="G39">
        <v>56.08</v>
      </c>
      <c r="H39">
        <f t="shared" si="4"/>
        <v>1.4926890156918686</v>
      </c>
      <c r="I39">
        <v>24</v>
      </c>
      <c r="J39">
        <v>74.98</v>
      </c>
      <c r="K39">
        <v>73.7</v>
      </c>
      <c r="O39" t="s">
        <v>244</v>
      </c>
      <c r="P39" t="s">
        <v>44</v>
      </c>
      <c r="Q39" t="s">
        <v>43</v>
      </c>
      <c r="R39" t="s">
        <v>528</v>
      </c>
      <c r="S39">
        <v>34</v>
      </c>
      <c r="T39">
        <v>321.94</v>
      </c>
      <c r="U39">
        <v>98.04</v>
      </c>
      <c r="V39">
        <f t="shared" si="5"/>
        <v>3.2837617299061606</v>
      </c>
      <c r="W39">
        <v>32</v>
      </c>
      <c r="X39">
        <v>86.15</v>
      </c>
      <c r="Y39">
        <v>93.23</v>
      </c>
      <c r="AC39" s="1" t="s">
        <v>738</v>
      </c>
      <c r="AD39" t="s">
        <v>44</v>
      </c>
      <c r="AE39" t="s">
        <v>43</v>
      </c>
      <c r="AF39" t="s">
        <v>660</v>
      </c>
      <c r="AG39">
        <v>24</v>
      </c>
      <c r="AH39">
        <v>60.06</v>
      </c>
      <c r="AI39">
        <v>73.7</v>
      </c>
      <c r="AJ39">
        <f t="shared" si="6"/>
        <v>0.81492537313432833</v>
      </c>
      <c r="AK39">
        <v>23.5</v>
      </c>
      <c r="AL39">
        <v>55.96</v>
      </c>
      <c r="AM39">
        <v>72.459999999999994</v>
      </c>
      <c r="AN39" s="2">
        <f t="shared" si="7"/>
        <v>0</v>
      </c>
      <c r="AO39" s="2">
        <f t="shared" si="8"/>
        <v>0</v>
      </c>
      <c r="AP39" s="2">
        <f t="shared" si="9"/>
        <v>1</v>
      </c>
    </row>
    <row r="40" spans="1:42" x14ac:dyDescent="0.35">
      <c r="A40" t="s">
        <v>469</v>
      </c>
      <c r="B40" t="s">
        <v>44</v>
      </c>
      <c r="C40" t="s">
        <v>43</v>
      </c>
      <c r="D40" t="s">
        <v>495</v>
      </c>
      <c r="E40">
        <v>16.5</v>
      </c>
      <c r="F40">
        <v>44.86</v>
      </c>
      <c r="G40">
        <v>54.79</v>
      </c>
      <c r="H40">
        <f t="shared" si="4"/>
        <v>0.81876254791020264</v>
      </c>
      <c r="I40">
        <v>16</v>
      </c>
      <c r="J40">
        <v>33.630000000000003</v>
      </c>
      <c r="K40">
        <v>53.5</v>
      </c>
      <c r="O40" s="1" t="s">
        <v>245</v>
      </c>
      <c r="P40" t="s">
        <v>44</v>
      </c>
      <c r="Q40" t="s">
        <v>43</v>
      </c>
      <c r="R40" t="s">
        <v>528</v>
      </c>
      <c r="S40">
        <v>22</v>
      </c>
      <c r="T40">
        <v>35.94</v>
      </c>
      <c r="U40">
        <v>68.72</v>
      </c>
      <c r="V40">
        <f t="shared" si="5"/>
        <v>0.52299185098952272</v>
      </c>
      <c r="W40">
        <v>21.5</v>
      </c>
      <c r="X40">
        <v>32.340000000000003</v>
      </c>
      <c r="Y40">
        <v>67.47</v>
      </c>
      <c r="AC40" t="s">
        <v>739</v>
      </c>
      <c r="AD40" t="s">
        <v>44</v>
      </c>
      <c r="AE40" t="s">
        <v>43</v>
      </c>
      <c r="AF40" t="s">
        <v>660</v>
      </c>
      <c r="AG40">
        <v>24</v>
      </c>
      <c r="AH40">
        <v>152.35</v>
      </c>
      <c r="AI40">
        <v>73.7</v>
      </c>
      <c r="AJ40">
        <f t="shared" si="6"/>
        <v>2.0671641791044775</v>
      </c>
      <c r="AK40">
        <v>18</v>
      </c>
      <c r="AL40">
        <v>76.72</v>
      </c>
      <c r="AM40">
        <v>58.64</v>
      </c>
      <c r="AN40" s="2">
        <f t="shared" si="7"/>
        <v>1</v>
      </c>
      <c r="AO40" s="2">
        <f t="shared" si="8"/>
        <v>0</v>
      </c>
      <c r="AP40" s="2">
        <f t="shared" si="9"/>
        <v>0</v>
      </c>
    </row>
    <row r="41" spans="1:42" x14ac:dyDescent="0.35">
      <c r="A41" t="s">
        <v>470</v>
      </c>
      <c r="B41" t="s">
        <v>44</v>
      </c>
      <c r="C41" t="s">
        <v>43</v>
      </c>
      <c r="D41" t="s">
        <v>495</v>
      </c>
      <c r="E41">
        <v>24</v>
      </c>
      <c r="F41">
        <v>77.22</v>
      </c>
      <c r="G41">
        <v>73.7</v>
      </c>
      <c r="H41">
        <f t="shared" si="4"/>
        <v>1.0477611940298508</v>
      </c>
      <c r="I41">
        <v>16.5</v>
      </c>
      <c r="J41">
        <v>56.91</v>
      </c>
      <c r="K41">
        <v>54.79</v>
      </c>
      <c r="O41" s="1" t="s">
        <v>246</v>
      </c>
      <c r="P41" t="s">
        <v>44</v>
      </c>
      <c r="Q41" t="s">
        <v>43</v>
      </c>
      <c r="R41" t="s">
        <v>528</v>
      </c>
      <c r="S41">
        <v>20</v>
      </c>
      <c r="T41">
        <v>39.380000000000003</v>
      </c>
      <c r="U41">
        <v>63.71</v>
      </c>
      <c r="V41">
        <f t="shared" si="5"/>
        <v>0.61811332600847591</v>
      </c>
      <c r="W41">
        <v>19.5</v>
      </c>
      <c r="X41">
        <v>26.82</v>
      </c>
      <c r="Y41">
        <v>62.44</v>
      </c>
      <c r="AC41" t="s">
        <v>740</v>
      </c>
      <c r="AD41" t="s">
        <v>44</v>
      </c>
      <c r="AE41" t="s">
        <v>43</v>
      </c>
      <c r="AF41" t="s">
        <v>660</v>
      </c>
      <c r="AG41">
        <v>24</v>
      </c>
      <c r="AH41">
        <v>81.77</v>
      </c>
      <c r="AI41">
        <v>73.7</v>
      </c>
      <c r="AJ41">
        <f t="shared" si="6"/>
        <v>1.1094979647218453</v>
      </c>
      <c r="AK41">
        <v>23.5</v>
      </c>
      <c r="AL41">
        <v>35.24</v>
      </c>
      <c r="AM41">
        <v>72.459999999999994</v>
      </c>
      <c r="AN41" s="2">
        <f t="shared" si="7"/>
        <v>0</v>
      </c>
      <c r="AO41" s="2">
        <f t="shared" si="8"/>
        <v>1</v>
      </c>
      <c r="AP41" s="2">
        <f t="shared" si="9"/>
        <v>0</v>
      </c>
    </row>
    <row r="42" spans="1:42" x14ac:dyDescent="0.35">
      <c r="A42" s="1" t="s">
        <v>471</v>
      </c>
      <c r="B42" t="s">
        <v>44</v>
      </c>
      <c r="C42" t="s">
        <v>43</v>
      </c>
      <c r="D42" t="s">
        <v>495</v>
      </c>
      <c r="E42">
        <v>14</v>
      </c>
      <c r="F42">
        <v>28.64</v>
      </c>
      <c r="G42">
        <v>48.3</v>
      </c>
      <c r="H42">
        <f t="shared" si="4"/>
        <v>0.59296066252587998</v>
      </c>
      <c r="I42">
        <v>13.5</v>
      </c>
      <c r="J42">
        <v>23.41</v>
      </c>
      <c r="K42">
        <v>46.98</v>
      </c>
      <c r="O42" s="1" t="s">
        <v>247</v>
      </c>
      <c r="P42" t="s">
        <v>44</v>
      </c>
      <c r="Q42" t="s">
        <v>43</v>
      </c>
      <c r="R42" t="s">
        <v>528</v>
      </c>
      <c r="S42">
        <v>33.5</v>
      </c>
      <c r="T42">
        <v>79.59</v>
      </c>
      <c r="U42">
        <v>96.84</v>
      </c>
      <c r="V42">
        <f t="shared" si="5"/>
        <v>0.82187112763320946</v>
      </c>
      <c r="W42">
        <v>33</v>
      </c>
      <c r="X42">
        <v>72.069999999999993</v>
      </c>
      <c r="Y42">
        <v>95.64</v>
      </c>
      <c r="AC42" t="s">
        <v>741</v>
      </c>
      <c r="AD42" t="s">
        <v>44</v>
      </c>
      <c r="AE42" t="s">
        <v>43</v>
      </c>
      <c r="AF42" t="s">
        <v>660</v>
      </c>
      <c r="AG42">
        <v>24</v>
      </c>
      <c r="AH42">
        <v>105.96</v>
      </c>
      <c r="AI42">
        <v>73.7</v>
      </c>
      <c r="AJ42">
        <f t="shared" si="6"/>
        <v>1.4377204884667569</v>
      </c>
      <c r="AK42">
        <v>23.5</v>
      </c>
      <c r="AL42">
        <v>70.63</v>
      </c>
      <c r="AM42">
        <v>72.459999999999994</v>
      </c>
      <c r="AN42" s="2">
        <f t="shared" si="7"/>
        <v>0</v>
      </c>
      <c r="AO42" s="2">
        <f t="shared" si="8"/>
        <v>1</v>
      </c>
      <c r="AP42" s="2">
        <f t="shared" si="9"/>
        <v>0</v>
      </c>
    </row>
    <row r="43" spans="1:42" x14ac:dyDescent="0.35">
      <c r="A43" t="s">
        <v>472</v>
      </c>
      <c r="B43" t="s">
        <v>44</v>
      </c>
      <c r="C43" t="s">
        <v>43</v>
      </c>
      <c r="D43" t="s">
        <v>495</v>
      </c>
      <c r="E43">
        <v>16.5</v>
      </c>
      <c r="F43">
        <v>40.380000000000003</v>
      </c>
      <c r="G43">
        <v>54.79</v>
      </c>
      <c r="H43">
        <f t="shared" si="4"/>
        <v>0.73699580215367777</v>
      </c>
      <c r="I43">
        <v>16</v>
      </c>
      <c r="J43">
        <v>33.799999999999997</v>
      </c>
      <c r="K43">
        <v>53.5</v>
      </c>
      <c r="O43" t="s">
        <v>248</v>
      </c>
      <c r="P43" t="s">
        <v>44</v>
      </c>
      <c r="Q43" t="s">
        <v>43</v>
      </c>
      <c r="R43" t="s">
        <v>528</v>
      </c>
      <c r="S43">
        <v>34</v>
      </c>
      <c r="T43">
        <v>203.89</v>
      </c>
      <c r="U43">
        <v>98.04</v>
      </c>
      <c r="V43">
        <f t="shared" si="5"/>
        <v>2.0796613627090981</v>
      </c>
      <c r="W43">
        <v>31.5</v>
      </c>
      <c r="X43">
        <v>93.92</v>
      </c>
      <c r="Y43">
        <v>92.02</v>
      </c>
      <c r="AC43" t="s">
        <v>742</v>
      </c>
      <c r="AD43" t="s">
        <v>44</v>
      </c>
      <c r="AE43" t="s">
        <v>43</v>
      </c>
      <c r="AF43" t="s">
        <v>660</v>
      </c>
      <c r="AG43">
        <v>24</v>
      </c>
      <c r="AH43">
        <v>134.52000000000001</v>
      </c>
      <c r="AI43">
        <v>73.7</v>
      </c>
      <c r="AJ43">
        <f t="shared" si="6"/>
        <v>1.8252374491180463</v>
      </c>
      <c r="AK43">
        <v>18</v>
      </c>
      <c r="AL43">
        <v>59.72</v>
      </c>
      <c r="AM43">
        <v>58.64</v>
      </c>
      <c r="AN43" s="2">
        <f t="shared" si="7"/>
        <v>1</v>
      </c>
      <c r="AO43" s="2">
        <f t="shared" si="8"/>
        <v>0</v>
      </c>
      <c r="AP43" s="2">
        <f t="shared" si="9"/>
        <v>0</v>
      </c>
    </row>
    <row r="44" spans="1:42" x14ac:dyDescent="0.35">
      <c r="A44" t="s">
        <v>473</v>
      </c>
      <c r="B44" t="s">
        <v>44</v>
      </c>
      <c r="C44" t="s">
        <v>43</v>
      </c>
      <c r="D44" t="s">
        <v>495</v>
      </c>
      <c r="E44">
        <v>13.5</v>
      </c>
      <c r="F44">
        <v>40.119999999999997</v>
      </c>
      <c r="G44">
        <v>46.98</v>
      </c>
      <c r="H44">
        <f t="shared" si="4"/>
        <v>0.85398041719880802</v>
      </c>
      <c r="I44">
        <v>13</v>
      </c>
      <c r="J44">
        <v>29.74</v>
      </c>
      <c r="K44">
        <v>45.66</v>
      </c>
      <c r="O44" s="1" t="s">
        <v>249</v>
      </c>
      <c r="P44" t="s">
        <v>44</v>
      </c>
      <c r="Q44" t="s">
        <v>43</v>
      </c>
      <c r="R44" t="s">
        <v>528</v>
      </c>
      <c r="S44">
        <v>33</v>
      </c>
      <c r="T44">
        <v>91.87</v>
      </c>
      <c r="U44">
        <v>95.64</v>
      </c>
      <c r="V44">
        <f t="shared" si="5"/>
        <v>0.96058134671685491</v>
      </c>
      <c r="W44">
        <v>32.5</v>
      </c>
      <c r="X44">
        <v>74.77</v>
      </c>
      <c r="Y44">
        <v>94.43</v>
      </c>
      <c r="AC44" t="s">
        <v>743</v>
      </c>
      <c r="AD44" t="s">
        <v>44</v>
      </c>
      <c r="AE44" t="s">
        <v>43</v>
      </c>
      <c r="AF44" t="s">
        <v>660</v>
      </c>
      <c r="AG44">
        <v>24</v>
      </c>
      <c r="AH44">
        <v>106.09</v>
      </c>
      <c r="AI44">
        <v>73.7</v>
      </c>
      <c r="AJ44">
        <f t="shared" si="6"/>
        <v>1.4394843962008141</v>
      </c>
      <c r="AK44">
        <v>16</v>
      </c>
      <c r="AL44">
        <v>59.7</v>
      </c>
      <c r="AM44">
        <v>53.5</v>
      </c>
      <c r="AN44" s="2">
        <f t="shared" si="7"/>
        <v>0</v>
      </c>
      <c r="AO44" s="2">
        <f t="shared" si="8"/>
        <v>1</v>
      </c>
      <c r="AP44" s="2">
        <f t="shared" si="9"/>
        <v>0</v>
      </c>
    </row>
    <row r="45" spans="1:42" x14ac:dyDescent="0.35">
      <c r="A45" t="s">
        <v>474</v>
      </c>
      <c r="B45" t="s">
        <v>44</v>
      </c>
      <c r="C45" t="s">
        <v>43</v>
      </c>
      <c r="D45" t="s">
        <v>495</v>
      </c>
      <c r="E45">
        <v>19.5</v>
      </c>
      <c r="F45">
        <v>58.45</v>
      </c>
      <c r="G45">
        <v>62.44</v>
      </c>
      <c r="H45">
        <f t="shared" si="4"/>
        <v>0.93609865470852027</v>
      </c>
      <c r="I45">
        <v>19</v>
      </c>
      <c r="J45">
        <v>38.590000000000003</v>
      </c>
      <c r="K45">
        <v>61.18</v>
      </c>
      <c r="O45" t="s">
        <v>250</v>
      </c>
      <c r="P45" t="s">
        <v>44</v>
      </c>
      <c r="Q45" t="s">
        <v>43</v>
      </c>
      <c r="R45" t="s">
        <v>528</v>
      </c>
      <c r="S45">
        <v>33.5</v>
      </c>
      <c r="T45">
        <v>153.54</v>
      </c>
      <c r="U45">
        <v>96.84</v>
      </c>
      <c r="V45">
        <f t="shared" si="5"/>
        <v>1.5855018587360594</v>
      </c>
      <c r="W45">
        <v>22.5</v>
      </c>
      <c r="X45">
        <v>83.14</v>
      </c>
      <c r="Y45">
        <v>69.97</v>
      </c>
      <c r="AC45" t="s">
        <v>744</v>
      </c>
      <c r="AD45" t="s">
        <v>44</v>
      </c>
      <c r="AE45" t="s">
        <v>43</v>
      </c>
      <c r="AF45" t="s">
        <v>660</v>
      </c>
      <c r="AG45">
        <v>27</v>
      </c>
      <c r="AH45">
        <v>86.33</v>
      </c>
      <c r="AI45">
        <v>81.08</v>
      </c>
      <c r="AJ45">
        <f t="shared" si="6"/>
        <v>1.0647508633448446</v>
      </c>
      <c r="AK45">
        <v>24</v>
      </c>
      <c r="AL45">
        <v>77.37</v>
      </c>
      <c r="AM45">
        <v>73.7</v>
      </c>
      <c r="AN45" s="2">
        <f t="shared" si="7"/>
        <v>0</v>
      </c>
      <c r="AO45" s="2">
        <f t="shared" si="8"/>
        <v>1</v>
      </c>
      <c r="AP45" s="2">
        <f t="shared" si="9"/>
        <v>0</v>
      </c>
    </row>
    <row r="46" spans="1:42" x14ac:dyDescent="0.35">
      <c r="A46" t="s">
        <v>475</v>
      </c>
      <c r="B46" t="s">
        <v>44</v>
      </c>
      <c r="C46" t="s">
        <v>43</v>
      </c>
      <c r="D46" t="s">
        <v>495</v>
      </c>
      <c r="E46">
        <v>13.5</v>
      </c>
      <c r="F46">
        <v>34.14</v>
      </c>
      <c r="G46">
        <v>46.98</v>
      </c>
      <c r="H46">
        <f t="shared" si="4"/>
        <v>0.72669220945083024</v>
      </c>
      <c r="I46">
        <v>13</v>
      </c>
      <c r="J46">
        <v>24.56</v>
      </c>
      <c r="K46">
        <v>45.66</v>
      </c>
      <c r="O46" t="s">
        <v>251</v>
      </c>
      <c r="P46" t="s">
        <v>44</v>
      </c>
      <c r="Q46" t="s">
        <v>43</v>
      </c>
      <c r="R46" t="s">
        <v>528</v>
      </c>
      <c r="S46">
        <v>33.5</v>
      </c>
      <c r="T46">
        <v>103.22</v>
      </c>
      <c r="U46">
        <v>96.84</v>
      </c>
      <c r="V46">
        <f t="shared" si="5"/>
        <v>1.0658818669971086</v>
      </c>
      <c r="W46">
        <v>32.5</v>
      </c>
      <c r="X46">
        <v>77.040000000000006</v>
      </c>
      <c r="Y46">
        <v>94.43</v>
      </c>
      <c r="AC46" s="1" t="s">
        <v>745</v>
      </c>
      <c r="AD46" t="s">
        <v>44</v>
      </c>
      <c r="AE46" t="s">
        <v>43</v>
      </c>
      <c r="AF46" t="s">
        <v>660</v>
      </c>
      <c r="AG46">
        <v>23.5</v>
      </c>
      <c r="AH46">
        <v>59.97</v>
      </c>
      <c r="AI46">
        <v>72.459999999999994</v>
      </c>
      <c r="AJ46">
        <f t="shared" si="6"/>
        <v>0.82762903670990895</v>
      </c>
      <c r="AK46">
        <v>23</v>
      </c>
      <c r="AL46">
        <v>57.31</v>
      </c>
      <c r="AM46">
        <v>71.22</v>
      </c>
      <c r="AN46" s="2">
        <f t="shared" si="7"/>
        <v>0</v>
      </c>
      <c r="AO46" s="2">
        <f t="shared" si="8"/>
        <v>0</v>
      </c>
      <c r="AP46" s="2">
        <f t="shared" si="9"/>
        <v>1</v>
      </c>
    </row>
    <row r="47" spans="1:42" x14ac:dyDescent="0.35">
      <c r="A47" s="1" t="s">
        <v>476</v>
      </c>
      <c r="B47" t="s">
        <v>44</v>
      </c>
      <c r="C47" t="s">
        <v>43</v>
      </c>
      <c r="D47" t="s">
        <v>495</v>
      </c>
      <c r="E47">
        <v>16</v>
      </c>
      <c r="F47">
        <v>47.94</v>
      </c>
      <c r="G47">
        <v>53.5</v>
      </c>
      <c r="H47">
        <f t="shared" si="4"/>
        <v>0.89607476635514016</v>
      </c>
      <c r="I47">
        <v>15.5</v>
      </c>
      <c r="J47">
        <v>23.22</v>
      </c>
      <c r="K47">
        <v>52.21</v>
      </c>
      <c r="O47" s="1" t="s">
        <v>252</v>
      </c>
      <c r="P47" t="s">
        <v>44</v>
      </c>
      <c r="Q47" t="s">
        <v>43</v>
      </c>
      <c r="R47" t="s">
        <v>528</v>
      </c>
      <c r="S47">
        <v>34</v>
      </c>
      <c r="T47">
        <v>120.09</v>
      </c>
      <c r="U47">
        <v>98.04</v>
      </c>
      <c r="V47">
        <f t="shared" si="5"/>
        <v>1.2249082007343941</v>
      </c>
      <c r="W47">
        <v>32.5</v>
      </c>
      <c r="X47">
        <v>89.55</v>
      </c>
      <c r="Y47">
        <v>94.43</v>
      </c>
      <c r="AC47" t="s">
        <v>746</v>
      </c>
      <c r="AD47" t="s">
        <v>44</v>
      </c>
      <c r="AE47" t="s">
        <v>43</v>
      </c>
      <c r="AF47" t="s">
        <v>660</v>
      </c>
      <c r="AG47">
        <v>24</v>
      </c>
      <c r="AH47">
        <v>199.39</v>
      </c>
      <c r="AI47">
        <v>73.7</v>
      </c>
      <c r="AJ47">
        <f t="shared" si="6"/>
        <v>2.7054274084124827</v>
      </c>
      <c r="AK47">
        <v>23</v>
      </c>
      <c r="AL47">
        <v>67.16</v>
      </c>
      <c r="AM47">
        <v>71.22</v>
      </c>
      <c r="AN47" s="2">
        <f t="shared" si="7"/>
        <v>1</v>
      </c>
      <c r="AO47" s="2">
        <f t="shared" si="8"/>
        <v>0</v>
      </c>
      <c r="AP47" s="2">
        <f t="shared" si="9"/>
        <v>0</v>
      </c>
    </row>
    <row r="48" spans="1:42" x14ac:dyDescent="0.35">
      <c r="A48" s="1" t="s">
        <v>477</v>
      </c>
      <c r="B48" t="s">
        <v>44</v>
      </c>
      <c r="C48" t="s">
        <v>43</v>
      </c>
      <c r="D48" t="s">
        <v>495</v>
      </c>
      <c r="E48">
        <v>21</v>
      </c>
      <c r="F48">
        <v>56.54</v>
      </c>
      <c r="G48">
        <v>66.22</v>
      </c>
      <c r="H48">
        <f t="shared" si="4"/>
        <v>0.85382059800664456</v>
      </c>
      <c r="I48">
        <v>20.5</v>
      </c>
      <c r="J48">
        <v>43.31</v>
      </c>
      <c r="K48">
        <v>64.97</v>
      </c>
      <c r="O48" t="s">
        <v>253</v>
      </c>
      <c r="P48" t="s">
        <v>44</v>
      </c>
      <c r="Q48" t="s">
        <v>43</v>
      </c>
      <c r="R48" t="s">
        <v>528</v>
      </c>
      <c r="S48">
        <v>32</v>
      </c>
      <c r="T48">
        <v>76.36</v>
      </c>
      <c r="U48">
        <v>93.23</v>
      </c>
      <c r="V48">
        <f t="shared" si="5"/>
        <v>0.81904966212592512</v>
      </c>
      <c r="W48">
        <v>31.5</v>
      </c>
      <c r="X48">
        <v>60.92</v>
      </c>
      <c r="Y48">
        <v>92.02</v>
      </c>
      <c r="AC48" t="s">
        <v>747</v>
      </c>
      <c r="AD48" t="s">
        <v>44</v>
      </c>
      <c r="AE48" t="s">
        <v>43</v>
      </c>
      <c r="AF48" t="s">
        <v>660</v>
      </c>
      <c r="AG48">
        <v>24</v>
      </c>
      <c r="AH48">
        <v>100.99</v>
      </c>
      <c r="AI48">
        <v>73.7</v>
      </c>
      <c r="AJ48">
        <f t="shared" si="6"/>
        <v>1.3702849389416552</v>
      </c>
      <c r="AK48">
        <v>23.5</v>
      </c>
      <c r="AL48">
        <v>62.61</v>
      </c>
      <c r="AM48">
        <v>72.459999999999994</v>
      </c>
      <c r="AN48" s="2">
        <f t="shared" si="7"/>
        <v>0</v>
      </c>
      <c r="AO48" s="2">
        <f t="shared" si="8"/>
        <v>1</v>
      </c>
      <c r="AP48" s="2">
        <f t="shared" si="9"/>
        <v>0</v>
      </c>
    </row>
    <row r="49" spans="1:42" x14ac:dyDescent="0.35">
      <c r="A49" t="s">
        <v>478</v>
      </c>
      <c r="B49" t="s">
        <v>44</v>
      </c>
      <c r="C49" t="s">
        <v>43</v>
      </c>
      <c r="D49" t="s">
        <v>495</v>
      </c>
      <c r="E49">
        <v>17</v>
      </c>
      <c r="F49">
        <v>63.91</v>
      </c>
      <c r="G49">
        <v>56.08</v>
      </c>
      <c r="H49">
        <f t="shared" si="4"/>
        <v>1.1396219686162625</v>
      </c>
      <c r="I49">
        <v>16.5</v>
      </c>
      <c r="J49">
        <v>38.44</v>
      </c>
      <c r="K49">
        <v>54.79</v>
      </c>
      <c r="O49" s="1" t="s">
        <v>254</v>
      </c>
      <c r="P49" t="s">
        <v>44</v>
      </c>
      <c r="Q49" t="s">
        <v>43</v>
      </c>
      <c r="R49" t="s">
        <v>528</v>
      </c>
      <c r="S49">
        <v>22</v>
      </c>
      <c r="T49">
        <v>43.88</v>
      </c>
      <c r="U49">
        <v>68.72</v>
      </c>
      <c r="V49">
        <f t="shared" si="5"/>
        <v>0.63853317811408616</v>
      </c>
      <c r="W49">
        <v>21.5</v>
      </c>
      <c r="X49">
        <v>40.03</v>
      </c>
      <c r="Y49">
        <v>67.47</v>
      </c>
      <c r="AC49" t="s">
        <v>748</v>
      </c>
      <c r="AD49" t="s">
        <v>44</v>
      </c>
      <c r="AE49" t="s">
        <v>43</v>
      </c>
      <c r="AF49" t="s">
        <v>660</v>
      </c>
      <c r="AG49">
        <v>24</v>
      </c>
      <c r="AH49">
        <v>160.69999999999999</v>
      </c>
      <c r="AI49">
        <v>73.7</v>
      </c>
      <c r="AJ49">
        <f t="shared" si="6"/>
        <v>2.1804613297150608</v>
      </c>
      <c r="AK49">
        <v>16</v>
      </c>
      <c r="AL49">
        <v>78.459999999999994</v>
      </c>
      <c r="AM49">
        <v>53.5</v>
      </c>
      <c r="AN49" s="2">
        <f t="shared" si="7"/>
        <v>1</v>
      </c>
      <c r="AO49" s="2">
        <f t="shared" si="8"/>
        <v>0</v>
      </c>
      <c r="AP49" s="2">
        <f t="shared" si="9"/>
        <v>0</v>
      </c>
    </row>
    <row r="50" spans="1:42" x14ac:dyDescent="0.35">
      <c r="A50" t="s">
        <v>479</v>
      </c>
      <c r="B50" t="s">
        <v>698</v>
      </c>
      <c r="C50" t="s">
        <v>78</v>
      </c>
      <c r="D50" t="s">
        <v>495</v>
      </c>
      <c r="E50">
        <v>16.5</v>
      </c>
      <c r="F50">
        <v>56.15</v>
      </c>
      <c r="G50">
        <v>54.79</v>
      </c>
      <c r="H50">
        <f t="shared" si="4"/>
        <v>1.0248220478189451</v>
      </c>
      <c r="I50">
        <v>16</v>
      </c>
      <c r="J50">
        <v>34.03</v>
      </c>
      <c r="K50">
        <v>53.5</v>
      </c>
      <c r="O50" s="1" t="s">
        <v>255</v>
      </c>
      <c r="P50" t="s">
        <v>44</v>
      </c>
      <c r="Q50" t="s">
        <v>78</v>
      </c>
      <c r="R50" t="s">
        <v>528</v>
      </c>
      <c r="S50">
        <v>19.5</v>
      </c>
      <c r="T50">
        <v>18.48</v>
      </c>
      <c r="U50">
        <v>62.44</v>
      </c>
      <c r="V50">
        <f t="shared" si="5"/>
        <v>0.29596412556053814</v>
      </c>
      <c r="W50">
        <v>19</v>
      </c>
      <c r="X50">
        <v>14.7</v>
      </c>
      <c r="Y50">
        <v>61.18</v>
      </c>
      <c r="AC50" t="s">
        <v>749</v>
      </c>
      <c r="AD50" t="s">
        <v>698</v>
      </c>
      <c r="AE50" t="s">
        <v>78</v>
      </c>
      <c r="AF50" t="s">
        <v>660</v>
      </c>
      <c r="AG50">
        <v>16.5</v>
      </c>
      <c r="AH50">
        <v>49.65</v>
      </c>
      <c r="AI50">
        <v>54.79</v>
      </c>
      <c r="AJ50">
        <f t="shared" si="6"/>
        <v>0.90618726044898701</v>
      </c>
      <c r="AK50">
        <v>16</v>
      </c>
      <c r="AL50">
        <v>31.88</v>
      </c>
      <c r="AM50">
        <v>53.5</v>
      </c>
      <c r="AN50" s="2">
        <f t="shared" si="7"/>
        <v>0</v>
      </c>
      <c r="AO50" s="2">
        <f t="shared" si="8"/>
        <v>0</v>
      </c>
      <c r="AP50" s="2">
        <f t="shared" si="9"/>
        <v>1</v>
      </c>
    </row>
    <row r="51" spans="1:42" x14ac:dyDescent="0.35">
      <c r="A51" t="s">
        <v>480</v>
      </c>
      <c r="B51" t="s">
        <v>698</v>
      </c>
      <c r="C51" t="s">
        <v>78</v>
      </c>
      <c r="D51" t="s">
        <v>495</v>
      </c>
      <c r="E51">
        <v>16.5</v>
      </c>
      <c r="F51">
        <v>96.39</v>
      </c>
      <c r="G51">
        <v>54.79</v>
      </c>
      <c r="H51">
        <f t="shared" si="4"/>
        <v>1.7592626391677313</v>
      </c>
      <c r="I51">
        <v>16</v>
      </c>
      <c r="J51">
        <v>43.69</v>
      </c>
      <c r="K51">
        <v>53.5</v>
      </c>
      <c r="O51" t="s">
        <v>256</v>
      </c>
      <c r="P51" t="s">
        <v>44</v>
      </c>
      <c r="Q51" t="s">
        <v>78</v>
      </c>
      <c r="R51" t="s">
        <v>528</v>
      </c>
      <c r="S51">
        <v>34</v>
      </c>
      <c r="T51">
        <v>218.97</v>
      </c>
      <c r="U51">
        <v>98.04</v>
      </c>
      <c r="V51">
        <f t="shared" si="5"/>
        <v>2.2334761321909422</v>
      </c>
      <c r="W51">
        <v>23</v>
      </c>
      <c r="X51">
        <v>76.91</v>
      </c>
      <c r="Y51">
        <v>71.22</v>
      </c>
      <c r="AC51" t="s">
        <v>750</v>
      </c>
      <c r="AD51" t="s">
        <v>698</v>
      </c>
      <c r="AE51" t="s">
        <v>78</v>
      </c>
      <c r="AF51" t="s">
        <v>660</v>
      </c>
      <c r="AG51">
        <v>24</v>
      </c>
      <c r="AH51">
        <v>211.22</v>
      </c>
      <c r="AI51">
        <v>73.7</v>
      </c>
      <c r="AJ51">
        <f t="shared" si="6"/>
        <v>2.8659430122116687</v>
      </c>
      <c r="AK51">
        <v>22.5</v>
      </c>
      <c r="AL51">
        <v>57.53</v>
      </c>
      <c r="AM51">
        <v>69.97</v>
      </c>
      <c r="AN51" s="2">
        <f t="shared" si="7"/>
        <v>1</v>
      </c>
      <c r="AO51" s="2">
        <f t="shared" si="8"/>
        <v>0</v>
      </c>
      <c r="AP51" s="2">
        <f t="shared" si="9"/>
        <v>0</v>
      </c>
    </row>
    <row r="52" spans="1:42" x14ac:dyDescent="0.35">
      <c r="A52" t="s">
        <v>481</v>
      </c>
      <c r="B52" t="s">
        <v>698</v>
      </c>
      <c r="C52" t="s">
        <v>78</v>
      </c>
      <c r="D52" t="s">
        <v>495</v>
      </c>
      <c r="E52">
        <v>16.5</v>
      </c>
      <c r="F52">
        <v>39.64</v>
      </c>
      <c r="G52">
        <v>54.79</v>
      </c>
      <c r="H52">
        <f t="shared" si="4"/>
        <v>0.72348968789925172</v>
      </c>
      <c r="I52">
        <v>16</v>
      </c>
      <c r="J52">
        <v>27.49</v>
      </c>
      <c r="K52">
        <v>53.5</v>
      </c>
      <c r="O52" t="s">
        <v>257</v>
      </c>
      <c r="P52" t="s">
        <v>44</v>
      </c>
      <c r="Q52" t="s">
        <v>78</v>
      </c>
      <c r="R52" t="s">
        <v>528</v>
      </c>
      <c r="S52">
        <v>33.5</v>
      </c>
      <c r="T52">
        <v>158.9</v>
      </c>
      <c r="U52">
        <v>96.84</v>
      </c>
      <c r="V52">
        <f t="shared" si="5"/>
        <v>1.6408508880627839</v>
      </c>
      <c r="W52">
        <v>30.5</v>
      </c>
      <c r="X52">
        <v>81.849999999999994</v>
      </c>
      <c r="Y52">
        <v>89.6</v>
      </c>
      <c r="AC52" t="s">
        <v>751</v>
      </c>
      <c r="AD52" t="s">
        <v>698</v>
      </c>
      <c r="AE52" t="s">
        <v>78</v>
      </c>
      <c r="AF52" t="s">
        <v>660</v>
      </c>
      <c r="AG52">
        <v>24</v>
      </c>
      <c r="AH52">
        <v>131.1</v>
      </c>
      <c r="AI52">
        <v>73.7</v>
      </c>
      <c r="AJ52">
        <f t="shared" si="6"/>
        <v>1.7788331071913159</v>
      </c>
      <c r="AK52">
        <v>16</v>
      </c>
      <c r="AL52">
        <v>54.2</v>
      </c>
      <c r="AM52">
        <v>53.5</v>
      </c>
      <c r="AN52" s="2">
        <f t="shared" si="7"/>
        <v>1</v>
      </c>
      <c r="AO52" s="2">
        <f t="shared" si="8"/>
        <v>0</v>
      </c>
      <c r="AP52" s="2">
        <f t="shared" si="9"/>
        <v>0</v>
      </c>
    </row>
    <row r="53" spans="1:42" x14ac:dyDescent="0.35">
      <c r="A53" t="s">
        <v>482</v>
      </c>
      <c r="B53" t="s">
        <v>698</v>
      </c>
      <c r="C53" t="s">
        <v>78</v>
      </c>
      <c r="D53" t="s">
        <v>495</v>
      </c>
      <c r="E53">
        <v>23.5</v>
      </c>
      <c r="F53">
        <v>85.54</v>
      </c>
      <c r="G53">
        <v>72.459999999999994</v>
      </c>
      <c r="H53">
        <f t="shared" si="4"/>
        <v>1.1805133866961084</v>
      </c>
      <c r="I53">
        <v>23</v>
      </c>
      <c r="J53">
        <v>58.86</v>
      </c>
      <c r="K53">
        <v>71.22</v>
      </c>
      <c r="O53" s="1" t="s">
        <v>258</v>
      </c>
      <c r="P53" t="s">
        <v>44</v>
      </c>
      <c r="Q53" t="s">
        <v>78</v>
      </c>
      <c r="R53" t="s">
        <v>528</v>
      </c>
      <c r="S53">
        <v>33.5</v>
      </c>
      <c r="T53">
        <v>118.65</v>
      </c>
      <c r="U53">
        <v>96.84</v>
      </c>
      <c r="V53">
        <f t="shared" si="5"/>
        <v>1.2252168525402727</v>
      </c>
      <c r="W53">
        <v>33</v>
      </c>
      <c r="X53">
        <v>83.78</v>
      </c>
      <c r="Y53">
        <v>95.64</v>
      </c>
      <c r="AC53" t="s">
        <v>752</v>
      </c>
      <c r="AD53" t="s">
        <v>698</v>
      </c>
      <c r="AE53" t="s">
        <v>78</v>
      </c>
      <c r="AF53" t="s">
        <v>660</v>
      </c>
      <c r="AG53">
        <v>24</v>
      </c>
      <c r="AH53">
        <v>193.43</v>
      </c>
      <c r="AI53">
        <v>73.7</v>
      </c>
      <c r="AJ53">
        <f t="shared" si="6"/>
        <v>2.6245590230664857</v>
      </c>
      <c r="AK53">
        <v>22</v>
      </c>
      <c r="AL53">
        <v>50.58</v>
      </c>
      <c r="AM53">
        <v>68.72</v>
      </c>
      <c r="AN53" s="2">
        <f t="shared" si="7"/>
        <v>1</v>
      </c>
      <c r="AO53" s="2">
        <f t="shared" si="8"/>
        <v>0</v>
      </c>
      <c r="AP53" s="2">
        <f t="shared" si="9"/>
        <v>0</v>
      </c>
    </row>
    <row r="54" spans="1:42" x14ac:dyDescent="0.35">
      <c r="A54" t="s">
        <v>483</v>
      </c>
      <c r="B54" t="s">
        <v>698</v>
      </c>
      <c r="C54" t="s">
        <v>78</v>
      </c>
      <c r="D54" t="s">
        <v>495</v>
      </c>
      <c r="E54">
        <v>16.5</v>
      </c>
      <c r="F54">
        <v>59.98</v>
      </c>
      <c r="G54">
        <v>54.79</v>
      </c>
      <c r="H54">
        <f t="shared" si="4"/>
        <v>1.0947253148384741</v>
      </c>
      <c r="I54">
        <v>16</v>
      </c>
      <c r="J54">
        <v>29.6</v>
      </c>
      <c r="K54">
        <v>53.5</v>
      </c>
      <c r="O54" t="s">
        <v>259</v>
      </c>
      <c r="P54" t="s">
        <v>44</v>
      </c>
      <c r="Q54" t="s">
        <v>78</v>
      </c>
      <c r="R54" t="s">
        <v>528</v>
      </c>
      <c r="S54">
        <v>33.5</v>
      </c>
      <c r="T54">
        <v>125.23</v>
      </c>
      <c r="U54">
        <v>96.84</v>
      </c>
      <c r="V54">
        <f t="shared" si="5"/>
        <v>1.2931639818256919</v>
      </c>
      <c r="W54">
        <v>32.5</v>
      </c>
      <c r="X54">
        <v>91.82</v>
      </c>
      <c r="Y54">
        <v>94.43</v>
      </c>
      <c r="AC54" t="s">
        <v>753</v>
      </c>
      <c r="AD54" t="s">
        <v>698</v>
      </c>
      <c r="AE54" t="s">
        <v>78</v>
      </c>
      <c r="AF54" t="s">
        <v>660</v>
      </c>
      <c r="AG54">
        <v>24</v>
      </c>
      <c r="AH54">
        <v>237.57</v>
      </c>
      <c r="AI54">
        <v>73.7</v>
      </c>
      <c r="AJ54">
        <f t="shared" si="6"/>
        <v>3.223473541383989</v>
      </c>
      <c r="AK54">
        <v>23</v>
      </c>
      <c r="AL54">
        <v>69.72</v>
      </c>
      <c r="AM54">
        <v>71.22</v>
      </c>
      <c r="AN54" s="2">
        <f t="shared" si="7"/>
        <v>1</v>
      </c>
      <c r="AO54" s="2">
        <f t="shared" si="8"/>
        <v>0</v>
      </c>
      <c r="AP54" s="2">
        <f t="shared" si="9"/>
        <v>0</v>
      </c>
    </row>
    <row r="55" spans="1:42" x14ac:dyDescent="0.35">
      <c r="A55" t="s">
        <v>484</v>
      </c>
      <c r="B55" t="s">
        <v>698</v>
      </c>
      <c r="C55" t="s">
        <v>78</v>
      </c>
      <c r="D55" t="s">
        <v>495</v>
      </c>
      <c r="E55">
        <v>23.5</v>
      </c>
      <c r="F55">
        <v>86.93</v>
      </c>
      <c r="G55">
        <v>72.459999999999994</v>
      </c>
      <c r="H55">
        <f t="shared" si="4"/>
        <v>1.1996963842119792</v>
      </c>
      <c r="I55">
        <v>17</v>
      </c>
      <c r="J55">
        <v>58.35</v>
      </c>
      <c r="K55">
        <v>56.08</v>
      </c>
      <c r="O55" t="s">
        <v>260</v>
      </c>
      <c r="P55" t="s">
        <v>44</v>
      </c>
      <c r="Q55" t="s">
        <v>78</v>
      </c>
      <c r="R55" t="s">
        <v>528</v>
      </c>
      <c r="S55">
        <v>33.5</v>
      </c>
      <c r="T55">
        <v>232.89</v>
      </c>
      <c r="U55">
        <v>96.84</v>
      </c>
      <c r="V55">
        <f t="shared" si="5"/>
        <v>2.4048946716232957</v>
      </c>
      <c r="W55">
        <v>22.5</v>
      </c>
      <c r="X55">
        <v>79.97</v>
      </c>
      <c r="Y55">
        <v>69.97</v>
      </c>
      <c r="AC55" t="s">
        <v>754</v>
      </c>
      <c r="AD55" t="s">
        <v>698</v>
      </c>
      <c r="AE55" t="s">
        <v>78</v>
      </c>
      <c r="AF55" t="s">
        <v>660</v>
      </c>
      <c r="AG55">
        <v>24</v>
      </c>
      <c r="AH55">
        <v>131.02000000000001</v>
      </c>
      <c r="AI55">
        <v>73.7</v>
      </c>
      <c r="AJ55">
        <f t="shared" si="6"/>
        <v>1.7777476255088196</v>
      </c>
      <c r="AK55">
        <v>23</v>
      </c>
      <c r="AL55">
        <v>69.430000000000007</v>
      </c>
      <c r="AM55">
        <v>71.22</v>
      </c>
      <c r="AN55" s="2">
        <f t="shared" si="7"/>
        <v>1</v>
      </c>
      <c r="AO55" s="2">
        <f t="shared" si="8"/>
        <v>0</v>
      </c>
      <c r="AP55" s="2">
        <f t="shared" si="9"/>
        <v>0</v>
      </c>
    </row>
    <row r="56" spans="1:42" x14ac:dyDescent="0.35">
      <c r="A56" t="s">
        <v>485</v>
      </c>
      <c r="B56" t="s">
        <v>698</v>
      </c>
      <c r="C56" t="s">
        <v>78</v>
      </c>
      <c r="D56" t="s">
        <v>495</v>
      </c>
      <c r="E56">
        <v>24</v>
      </c>
      <c r="F56">
        <v>92.96</v>
      </c>
      <c r="G56">
        <v>73.7</v>
      </c>
      <c r="H56">
        <f t="shared" si="4"/>
        <v>1.2613297150610583</v>
      </c>
      <c r="I56">
        <v>23</v>
      </c>
      <c r="J56">
        <v>62.08</v>
      </c>
      <c r="K56">
        <v>71.22</v>
      </c>
      <c r="O56" s="1" t="s">
        <v>261</v>
      </c>
      <c r="P56" t="s">
        <v>44</v>
      </c>
      <c r="Q56" t="s">
        <v>78</v>
      </c>
      <c r="R56" t="s">
        <v>528</v>
      </c>
      <c r="S56">
        <v>33.5</v>
      </c>
      <c r="T56">
        <v>214.48</v>
      </c>
      <c r="U56">
        <v>96.84</v>
      </c>
      <c r="V56">
        <f t="shared" si="5"/>
        <v>2.2147872779843039</v>
      </c>
      <c r="W56">
        <v>30</v>
      </c>
      <c r="X56">
        <v>64.290000000000006</v>
      </c>
      <c r="Y56">
        <v>88.39</v>
      </c>
      <c r="AC56" t="s">
        <v>755</v>
      </c>
      <c r="AD56" t="s">
        <v>698</v>
      </c>
      <c r="AE56" t="s">
        <v>78</v>
      </c>
      <c r="AF56" t="s">
        <v>660</v>
      </c>
      <c r="AG56">
        <v>24</v>
      </c>
      <c r="AH56">
        <v>198.1</v>
      </c>
      <c r="AI56">
        <v>73.7</v>
      </c>
      <c r="AJ56">
        <f t="shared" si="6"/>
        <v>2.6879240162822251</v>
      </c>
      <c r="AK56">
        <v>16</v>
      </c>
      <c r="AL56">
        <v>58.52</v>
      </c>
      <c r="AM56">
        <v>53.5</v>
      </c>
      <c r="AN56" s="2">
        <f t="shared" si="7"/>
        <v>1</v>
      </c>
      <c r="AO56" s="2">
        <f t="shared" si="8"/>
        <v>0</v>
      </c>
      <c r="AP56" s="2">
        <f t="shared" si="9"/>
        <v>0</v>
      </c>
    </row>
    <row r="57" spans="1:42" x14ac:dyDescent="0.35">
      <c r="A57" t="s">
        <v>486</v>
      </c>
      <c r="B57" t="s">
        <v>698</v>
      </c>
      <c r="C57" t="s">
        <v>78</v>
      </c>
      <c r="D57" t="s">
        <v>495</v>
      </c>
      <c r="E57">
        <v>17</v>
      </c>
      <c r="F57">
        <v>57.56</v>
      </c>
      <c r="G57">
        <v>56.08</v>
      </c>
      <c r="H57">
        <f t="shared" si="4"/>
        <v>1.0263908701854494</v>
      </c>
      <c r="I57">
        <v>16.5</v>
      </c>
      <c r="J57">
        <v>51.68</v>
      </c>
      <c r="K57">
        <v>54.79</v>
      </c>
      <c r="O57" s="1" t="s">
        <v>262</v>
      </c>
      <c r="P57" t="s">
        <v>44</v>
      </c>
      <c r="Q57" t="s">
        <v>78</v>
      </c>
      <c r="R57" t="s">
        <v>528</v>
      </c>
      <c r="S57">
        <v>34</v>
      </c>
      <c r="T57">
        <v>114.64</v>
      </c>
      <c r="U57">
        <v>98.04</v>
      </c>
      <c r="V57">
        <f t="shared" si="5"/>
        <v>1.1693186454508364</v>
      </c>
      <c r="W57">
        <v>32.5</v>
      </c>
      <c r="X57">
        <v>93.17</v>
      </c>
      <c r="Y57">
        <v>94.43</v>
      </c>
      <c r="AC57" s="1" t="s">
        <v>756</v>
      </c>
      <c r="AD57" t="s">
        <v>698</v>
      </c>
      <c r="AE57" t="s">
        <v>78</v>
      </c>
      <c r="AF57" t="s">
        <v>660</v>
      </c>
      <c r="AG57">
        <v>24</v>
      </c>
      <c r="AH57">
        <v>98.94</v>
      </c>
      <c r="AI57">
        <v>73.7</v>
      </c>
      <c r="AJ57">
        <f t="shared" si="6"/>
        <v>1.3424694708276796</v>
      </c>
      <c r="AK57">
        <v>23.5</v>
      </c>
      <c r="AL57">
        <v>66.78</v>
      </c>
      <c r="AM57">
        <v>72.459999999999994</v>
      </c>
      <c r="AN57" s="2">
        <f t="shared" si="7"/>
        <v>0</v>
      </c>
      <c r="AO57" s="2">
        <f t="shared" si="8"/>
        <v>1</v>
      </c>
      <c r="AP57" s="2">
        <f t="shared" si="9"/>
        <v>0</v>
      </c>
    </row>
    <row r="58" spans="1:42" x14ac:dyDescent="0.35">
      <c r="A58" t="s">
        <v>487</v>
      </c>
      <c r="B58" t="s">
        <v>698</v>
      </c>
      <c r="C58" t="s">
        <v>78</v>
      </c>
      <c r="D58" t="s">
        <v>495</v>
      </c>
      <c r="E58">
        <v>17</v>
      </c>
      <c r="F58">
        <v>78.38</v>
      </c>
      <c r="G58">
        <v>56.08</v>
      </c>
      <c r="H58">
        <f t="shared" si="4"/>
        <v>1.3976462196861625</v>
      </c>
      <c r="I58">
        <v>16.5</v>
      </c>
      <c r="J58">
        <v>48.84</v>
      </c>
      <c r="K58">
        <v>54.79</v>
      </c>
      <c r="O58" s="1" t="s">
        <v>263</v>
      </c>
      <c r="P58" t="s">
        <v>44</v>
      </c>
      <c r="Q58" t="s">
        <v>78</v>
      </c>
      <c r="R58" t="s">
        <v>528</v>
      </c>
      <c r="S58">
        <v>20</v>
      </c>
      <c r="T58">
        <v>17.989999999999998</v>
      </c>
      <c r="U58">
        <v>63.71</v>
      </c>
      <c r="V58">
        <f t="shared" si="5"/>
        <v>0.28237325380630979</v>
      </c>
      <c r="W58">
        <v>19.5</v>
      </c>
      <c r="X58">
        <v>16.649999999999999</v>
      </c>
      <c r="Y58">
        <v>62.44</v>
      </c>
      <c r="AC58" t="s">
        <v>757</v>
      </c>
      <c r="AD58" t="s">
        <v>698</v>
      </c>
      <c r="AE58" t="s">
        <v>78</v>
      </c>
      <c r="AF58" t="s">
        <v>660</v>
      </c>
      <c r="AG58">
        <v>22.5</v>
      </c>
      <c r="AH58">
        <v>55.43</v>
      </c>
      <c r="AI58">
        <v>69.97</v>
      </c>
      <c r="AJ58">
        <f t="shared" si="6"/>
        <v>0.79219665570958986</v>
      </c>
      <c r="AK58">
        <v>22</v>
      </c>
      <c r="AL58">
        <v>30.51</v>
      </c>
      <c r="AM58">
        <v>68.72</v>
      </c>
      <c r="AN58" s="2">
        <f t="shared" si="7"/>
        <v>0</v>
      </c>
      <c r="AO58" s="2">
        <f t="shared" si="8"/>
        <v>0</v>
      </c>
      <c r="AP58" s="2">
        <f t="shared" si="9"/>
        <v>1</v>
      </c>
    </row>
    <row r="59" spans="1:42" x14ac:dyDescent="0.35">
      <c r="A59" t="s">
        <v>488</v>
      </c>
      <c r="B59" t="s">
        <v>698</v>
      </c>
      <c r="C59" t="s">
        <v>78</v>
      </c>
      <c r="D59" t="s">
        <v>495</v>
      </c>
      <c r="E59">
        <v>16.5</v>
      </c>
      <c r="F59">
        <v>67.739999999999995</v>
      </c>
      <c r="G59">
        <v>54.79</v>
      </c>
      <c r="H59">
        <f t="shared" si="4"/>
        <v>1.2363569994524548</v>
      </c>
      <c r="I59">
        <v>16</v>
      </c>
      <c r="J59">
        <v>30.18</v>
      </c>
      <c r="K59">
        <v>53.5</v>
      </c>
      <c r="O59" s="1" t="s">
        <v>264</v>
      </c>
      <c r="P59" t="s">
        <v>44</v>
      </c>
      <c r="Q59" t="s">
        <v>78</v>
      </c>
      <c r="R59" t="s">
        <v>528</v>
      </c>
      <c r="S59">
        <v>33.5</v>
      </c>
      <c r="T59">
        <v>122.58</v>
      </c>
      <c r="U59">
        <v>96.84</v>
      </c>
      <c r="V59">
        <f t="shared" si="5"/>
        <v>1.2657992565055762</v>
      </c>
      <c r="W59">
        <v>31.5</v>
      </c>
      <c r="X59">
        <v>105.71</v>
      </c>
      <c r="Y59">
        <v>92.02</v>
      </c>
      <c r="AC59" t="s">
        <v>758</v>
      </c>
      <c r="AD59" t="s">
        <v>698</v>
      </c>
      <c r="AE59" t="s">
        <v>78</v>
      </c>
      <c r="AF59" t="s">
        <v>660</v>
      </c>
      <c r="AG59">
        <v>24</v>
      </c>
      <c r="AH59">
        <v>104.01</v>
      </c>
      <c r="AI59">
        <v>73.7</v>
      </c>
      <c r="AJ59">
        <f t="shared" si="6"/>
        <v>1.4112618724559023</v>
      </c>
      <c r="AK59">
        <v>23</v>
      </c>
      <c r="AL59">
        <v>58.91</v>
      </c>
      <c r="AM59">
        <v>71.22</v>
      </c>
      <c r="AN59" s="2">
        <f t="shared" si="7"/>
        <v>0</v>
      </c>
      <c r="AO59" s="2">
        <f t="shared" si="8"/>
        <v>1</v>
      </c>
      <c r="AP59" s="2">
        <f t="shared" si="9"/>
        <v>0</v>
      </c>
    </row>
    <row r="60" spans="1:42" x14ac:dyDescent="0.35">
      <c r="A60" t="s">
        <v>489</v>
      </c>
      <c r="B60" t="s">
        <v>698</v>
      </c>
      <c r="C60" t="s">
        <v>78</v>
      </c>
      <c r="D60" t="s">
        <v>495</v>
      </c>
      <c r="E60">
        <v>17.5</v>
      </c>
      <c r="F60">
        <v>52.35</v>
      </c>
      <c r="G60">
        <v>57.36</v>
      </c>
      <c r="H60">
        <f t="shared" si="4"/>
        <v>0.91265690376569042</v>
      </c>
      <c r="I60">
        <v>17</v>
      </c>
      <c r="J60">
        <v>43.67</v>
      </c>
      <c r="K60">
        <v>56.08</v>
      </c>
      <c r="O60" s="1" t="s">
        <v>265</v>
      </c>
      <c r="P60" t="s">
        <v>44</v>
      </c>
      <c r="Q60" t="s">
        <v>78</v>
      </c>
      <c r="R60" t="s">
        <v>528</v>
      </c>
      <c r="S60">
        <v>34.5</v>
      </c>
      <c r="T60">
        <v>92.71</v>
      </c>
      <c r="U60">
        <v>99.24</v>
      </c>
      <c r="V60">
        <f t="shared" si="5"/>
        <v>0.93419991938734381</v>
      </c>
      <c r="W60">
        <v>34</v>
      </c>
      <c r="X60">
        <v>88.39</v>
      </c>
      <c r="Y60">
        <v>98.04</v>
      </c>
      <c r="AC60" t="s">
        <v>759</v>
      </c>
      <c r="AD60" t="s">
        <v>698</v>
      </c>
      <c r="AE60" t="s">
        <v>78</v>
      </c>
      <c r="AF60" t="s">
        <v>660</v>
      </c>
      <c r="AG60">
        <v>24</v>
      </c>
      <c r="AH60">
        <v>319.33</v>
      </c>
      <c r="AI60">
        <v>73.7</v>
      </c>
      <c r="AJ60">
        <f t="shared" si="6"/>
        <v>4.3328358208955224</v>
      </c>
      <c r="AK60">
        <v>16</v>
      </c>
      <c r="AL60">
        <v>69.16</v>
      </c>
      <c r="AM60">
        <v>53.5</v>
      </c>
      <c r="AN60" s="2">
        <f t="shared" si="7"/>
        <v>1</v>
      </c>
      <c r="AO60" s="2">
        <f t="shared" si="8"/>
        <v>0</v>
      </c>
      <c r="AP60" s="2">
        <f t="shared" si="9"/>
        <v>0</v>
      </c>
    </row>
    <row r="61" spans="1:42" x14ac:dyDescent="0.35">
      <c r="A61" t="s">
        <v>490</v>
      </c>
      <c r="B61" t="s">
        <v>698</v>
      </c>
      <c r="C61" t="s">
        <v>78</v>
      </c>
      <c r="D61" t="s">
        <v>495</v>
      </c>
      <c r="E61">
        <v>16.5</v>
      </c>
      <c r="F61">
        <v>75.650000000000006</v>
      </c>
      <c r="G61">
        <v>54.79</v>
      </c>
      <c r="H61">
        <f t="shared" si="4"/>
        <v>1.3807264099288192</v>
      </c>
      <c r="I61">
        <v>24</v>
      </c>
      <c r="J61">
        <v>81.27</v>
      </c>
      <c r="K61">
        <v>73.7</v>
      </c>
      <c r="O61" t="s">
        <v>266</v>
      </c>
      <c r="P61" t="s">
        <v>44</v>
      </c>
      <c r="Q61" t="s">
        <v>78</v>
      </c>
      <c r="R61" t="s">
        <v>528</v>
      </c>
      <c r="S61">
        <v>33.5</v>
      </c>
      <c r="T61">
        <v>173.21</v>
      </c>
      <c r="U61">
        <v>96.84</v>
      </c>
      <c r="V61">
        <f t="shared" si="5"/>
        <v>1.7886204047914085</v>
      </c>
      <c r="W61">
        <v>31</v>
      </c>
      <c r="X61">
        <v>85.76</v>
      </c>
      <c r="Y61">
        <v>90.81</v>
      </c>
      <c r="AC61" t="s">
        <v>760</v>
      </c>
      <c r="AD61" t="s">
        <v>698</v>
      </c>
      <c r="AE61" t="s">
        <v>78</v>
      </c>
      <c r="AF61" t="s">
        <v>660</v>
      </c>
      <c r="AG61">
        <v>24</v>
      </c>
      <c r="AH61">
        <v>236.97</v>
      </c>
      <c r="AI61">
        <v>73.7</v>
      </c>
      <c r="AJ61">
        <f t="shared" si="6"/>
        <v>3.2153324287652643</v>
      </c>
      <c r="AK61">
        <v>16</v>
      </c>
      <c r="AL61">
        <v>54.42</v>
      </c>
      <c r="AM61">
        <v>53.5</v>
      </c>
      <c r="AN61" s="2">
        <f t="shared" si="7"/>
        <v>1</v>
      </c>
      <c r="AO61" s="2">
        <f t="shared" si="8"/>
        <v>0</v>
      </c>
      <c r="AP61" s="2">
        <f t="shared" si="9"/>
        <v>0</v>
      </c>
    </row>
    <row r="62" spans="1:42" x14ac:dyDescent="0.35">
      <c r="A62" t="s">
        <v>491</v>
      </c>
      <c r="B62" t="s">
        <v>698</v>
      </c>
      <c r="C62" t="s">
        <v>78</v>
      </c>
      <c r="D62" t="s">
        <v>495</v>
      </c>
      <c r="E62">
        <v>23.5</v>
      </c>
      <c r="F62">
        <v>63.15</v>
      </c>
      <c r="G62">
        <v>72.459999999999994</v>
      </c>
      <c r="H62">
        <f t="shared" si="4"/>
        <v>0.87151531879657751</v>
      </c>
      <c r="I62">
        <v>23</v>
      </c>
      <c r="J62">
        <v>51.04</v>
      </c>
      <c r="K62">
        <v>71.22</v>
      </c>
      <c r="O62" t="s">
        <v>267</v>
      </c>
      <c r="P62" t="s">
        <v>44</v>
      </c>
      <c r="Q62" t="s">
        <v>78</v>
      </c>
      <c r="R62" t="s">
        <v>528</v>
      </c>
      <c r="S62">
        <v>34</v>
      </c>
      <c r="T62">
        <v>156.27000000000001</v>
      </c>
      <c r="U62">
        <v>98.04</v>
      </c>
      <c r="V62">
        <f t="shared" si="5"/>
        <v>1.5939412484700122</v>
      </c>
      <c r="W62">
        <v>31.5</v>
      </c>
      <c r="X62">
        <v>68.16</v>
      </c>
      <c r="Y62">
        <v>92.02</v>
      </c>
      <c r="AC62" t="s">
        <v>761</v>
      </c>
      <c r="AD62" t="s">
        <v>698</v>
      </c>
      <c r="AE62" t="s">
        <v>78</v>
      </c>
      <c r="AF62" t="s">
        <v>660</v>
      </c>
      <c r="AG62">
        <v>24</v>
      </c>
      <c r="AH62">
        <v>119.71</v>
      </c>
      <c r="AI62">
        <v>73.7</v>
      </c>
      <c r="AJ62">
        <f t="shared" si="6"/>
        <v>1.6242876526458614</v>
      </c>
      <c r="AK62">
        <v>23</v>
      </c>
      <c r="AL62">
        <v>75.739999999999995</v>
      </c>
      <c r="AM62">
        <v>71.22</v>
      </c>
      <c r="AN62" s="2">
        <f t="shared" si="7"/>
        <v>1</v>
      </c>
      <c r="AO62" s="2">
        <f t="shared" si="8"/>
        <v>0</v>
      </c>
      <c r="AP62" s="2">
        <f t="shared" si="9"/>
        <v>0</v>
      </c>
    </row>
    <row r="63" spans="1:42" x14ac:dyDescent="0.35">
      <c r="A63" s="1" t="s">
        <v>492</v>
      </c>
      <c r="B63" t="s">
        <v>698</v>
      </c>
      <c r="C63" t="s">
        <v>78</v>
      </c>
      <c r="D63" t="s">
        <v>495</v>
      </c>
      <c r="E63">
        <v>16.5</v>
      </c>
      <c r="F63">
        <v>48.87</v>
      </c>
      <c r="G63">
        <v>54.79</v>
      </c>
      <c r="H63">
        <f t="shared" si="4"/>
        <v>0.89195108596459205</v>
      </c>
      <c r="I63">
        <v>16</v>
      </c>
      <c r="J63">
        <v>30.48</v>
      </c>
      <c r="K63">
        <v>53.5</v>
      </c>
      <c r="O63" t="s">
        <v>268</v>
      </c>
      <c r="P63" t="s">
        <v>44</v>
      </c>
      <c r="Q63" t="s">
        <v>78</v>
      </c>
      <c r="R63" t="s">
        <v>528</v>
      </c>
      <c r="S63">
        <v>33.5</v>
      </c>
      <c r="T63">
        <v>175.7</v>
      </c>
      <c r="U63">
        <v>96.84</v>
      </c>
      <c r="V63">
        <f t="shared" si="5"/>
        <v>1.8143329202808756</v>
      </c>
      <c r="W63">
        <v>32</v>
      </c>
      <c r="X63">
        <v>76.260000000000005</v>
      </c>
      <c r="Y63">
        <v>93.23</v>
      </c>
      <c r="AC63" t="s">
        <v>762</v>
      </c>
      <c r="AD63" t="s">
        <v>698</v>
      </c>
      <c r="AE63" t="s">
        <v>78</v>
      </c>
      <c r="AF63" t="s">
        <v>660</v>
      </c>
      <c r="AG63">
        <v>24</v>
      </c>
      <c r="AH63">
        <v>203.33</v>
      </c>
      <c r="AI63">
        <v>73.7</v>
      </c>
      <c r="AJ63">
        <f t="shared" si="6"/>
        <v>2.7588873812754411</v>
      </c>
      <c r="AK63">
        <v>23</v>
      </c>
      <c r="AL63">
        <v>54.12</v>
      </c>
      <c r="AM63">
        <v>71.22</v>
      </c>
      <c r="AN63" s="2">
        <f t="shared" si="7"/>
        <v>1</v>
      </c>
      <c r="AO63" s="2">
        <f t="shared" si="8"/>
        <v>0</v>
      </c>
      <c r="AP63" s="2">
        <f t="shared" si="9"/>
        <v>0</v>
      </c>
    </row>
    <row r="64" spans="1:42" x14ac:dyDescent="0.35">
      <c r="A64" t="s">
        <v>493</v>
      </c>
      <c r="B64" t="s">
        <v>698</v>
      </c>
      <c r="C64" t="s">
        <v>78</v>
      </c>
      <c r="D64" t="s">
        <v>495</v>
      </c>
      <c r="E64">
        <v>16.5</v>
      </c>
      <c r="F64">
        <v>75.180000000000007</v>
      </c>
      <c r="G64">
        <v>54.79</v>
      </c>
      <c r="H64">
        <f t="shared" si="4"/>
        <v>1.3721482022266838</v>
      </c>
      <c r="I64">
        <v>23.5</v>
      </c>
      <c r="J64">
        <v>90.1</v>
      </c>
      <c r="K64">
        <v>72.459999999999994</v>
      </c>
      <c r="O64" s="1" t="s">
        <v>269</v>
      </c>
      <c r="P64" t="s">
        <v>44</v>
      </c>
      <c r="Q64" t="s">
        <v>78</v>
      </c>
      <c r="R64" t="s">
        <v>528</v>
      </c>
      <c r="S64">
        <v>34.5</v>
      </c>
      <c r="T64">
        <v>115.51</v>
      </c>
      <c r="U64">
        <v>99.24</v>
      </c>
      <c r="V64">
        <f t="shared" si="5"/>
        <v>1.1639459895203548</v>
      </c>
      <c r="W64">
        <v>34</v>
      </c>
      <c r="X64">
        <v>95.2</v>
      </c>
      <c r="Y64">
        <v>98.04</v>
      </c>
      <c r="AC64" t="s">
        <v>763</v>
      </c>
      <c r="AD64" t="s">
        <v>698</v>
      </c>
      <c r="AE64" t="s">
        <v>78</v>
      </c>
      <c r="AF64" t="s">
        <v>660</v>
      </c>
      <c r="AG64">
        <v>24</v>
      </c>
      <c r="AH64">
        <v>140.82</v>
      </c>
      <c r="AI64">
        <v>73.7</v>
      </c>
      <c r="AJ64">
        <f t="shared" si="6"/>
        <v>1.9107191316146539</v>
      </c>
      <c r="AK64">
        <v>16</v>
      </c>
      <c r="AL64">
        <v>54.37</v>
      </c>
      <c r="AM64">
        <v>53.5</v>
      </c>
      <c r="AN64" s="2">
        <f t="shared" si="7"/>
        <v>1</v>
      </c>
      <c r="AO64" s="2">
        <f t="shared" si="8"/>
        <v>0</v>
      </c>
      <c r="AP64" s="2">
        <f t="shared" si="9"/>
        <v>0</v>
      </c>
    </row>
    <row r="65" spans="1:42" x14ac:dyDescent="0.35">
      <c r="A65" t="s">
        <v>494</v>
      </c>
      <c r="B65" t="s">
        <v>698</v>
      </c>
      <c r="C65" t="s">
        <v>78</v>
      </c>
      <c r="D65" t="s">
        <v>495</v>
      </c>
      <c r="E65">
        <v>17</v>
      </c>
      <c r="F65">
        <v>100.94</v>
      </c>
      <c r="G65">
        <v>56.08</v>
      </c>
      <c r="H65">
        <f t="shared" si="4"/>
        <v>1.7999286733238231</v>
      </c>
      <c r="I65">
        <v>16</v>
      </c>
      <c r="J65">
        <v>24.13</v>
      </c>
      <c r="K65">
        <v>53.5</v>
      </c>
      <c r="O65" s="1" t="s">
        <v>270</v>
      </c>
      <c r="P65" t="s">
        <v>44</v>
      </c>
      <c r="Q65" t="s">
        <v>78</v>
      </c>
      <c r="R65" t="s">
        <v>528</v>
      </c>
      <c r="S65">
        <v>0</v>
      </c>
      <c r="T65">
        <v>0</v>
      </c>
      <c r="U65">
        <v>0</v>
      </c>
      <c r="V65" t="e">
        <f t="shared" si="5"/>
        <v>#DIV/0!</v>
      </c>
      <c r="W65">
        <v>0</v>
      </c>
      <c r="X65">
        <v>0</v>
      </c>
      <c r="Y65">
        <v>0</v>
      </c>
      <c r="AC65" t="s">
        <v>764</v>
      </c>
      <c r="AD65" t="s">
        <v>698</v>
      </c>
      <c r="AE65" t="s">
        <v>78</v>
      </c>
      <c r="AF65" t="s">
        <v>660</v>
      </c>
      <c r="AG65">
        <v>24</v>
      </c>
      <c r="AH65">
        <v>131.99</v>
      </c>
      <c r="AI65">
        <v>73.7</v>
      </c>
      <c r="AJ65">
        <f t="shared" si="6"/>
        <v>1.790909090909091</v>
      </c>
      <c r="AK65">
        <v>16</v>
      </c>
      <c r="AL65">
        <v>53.55</v>
      </c>
      <c r="AM65">
        <v>53.5</v>
      </c>
      <c r="AN65" s="2">
        <f t="shared" si="7"/>
        <v>1</v>
      </c>
      <c r="AO65" s="2">
        <f t="shared" si="8"/>
        <v>0</v>
      </c>
      <c r="AP65" s="2">
        <f t="shared" si="9"/>
        <v>0</v>
      </c>
    </row>
    <row r="66" spans="1:42" x14ac:dyDescent="0.35">
      <c r="A66" t="s">
        <v>45</v>
      </c>
      <c r="B66" t="s">
        <v>77</v>
      </c>
      <c r="C66" t="s">
        <v>43</v>
      </c>
      <c r="D66" t="s">
        <v>495</v>
      </c>
      <c r="E66">
        <v>23.5</v>
      </c>
      <c r="F66">
        <v>87.1</v>
      </c>
      <c r="G66">
        <v>72.459999999999994</v>
      </c>
      <c r="H66">
        <f t="shared" si="4"/>
        <v>1.202042506210323</v>
      </c>
      <c r="I66">
        <v>22</v>
      </c>
      <c r="J66">
        <v>47.75</v>
      </c>
      <c r="K66">
        <v>68.72</v>
      </c>
      <c r="O66" t="s">
        <v>271</v>
      </c>
      <c r="P66" t="s">
        <v>44</v>
      </c>
      <c r="Q66" t="s">
        <v>43</v>
      </c>
      <c r="R66" t="s">
        <v>530</v>
      </c>
      <c r="S66">
        <v>24</v>
      </c>
      <c r="T66">
        <v>85.7</v>
      </c>
      <c r="U66">
        <v>73.7</v>
      </c>
      <c r="V66">
        <f t="shared" si="5"/>
        <v>1.1628222523744911</v>
      </c>
      <c r="W66">
        <v>23</v>
      </c>
      <c r="X66">
        <v>63.37</v>
      </c>
      <c r="Y66">
        <v>71.22</v>
      </c>
    </row>
    <row r="67" spans="1:42" x14ac:dyDescent="0.35">
      <c r="A67" t="s">
        <v>46</v>
      </c>
      <c r="B67" t="s">
        <v>77</v>
      </c>
      <c r="C67" t="s">
        <v>43</v>
      </c>
      <c r="D67" t="s">
        <v>495</v>
      </c>
      <c r="E67">
        <v>24</v>
      </c>
      <c r="F67">
        <v>97.57</v>
      </c>
      <c r="G67">
        <v>73.7</v>
      </c>
      <c r="H67">
        <f t="shared" ref="H67:H130" si="10">F67/G67</f>
        <v>1.3238805970149252</v>
      </c>
      <c r="I67">
        <v>22.5</v>
      </c>
      <c r="J67">
        <v>73.38</v>
      </c>
      <c r="K67">
        <v>69.97</v>
      </c>
      <c r="O67" s="1" t="s">
        <v>272</v>
      </c>
      <c r="P67" t="s">
        <v>44</v>
      </c>
      <c r="Q67" t="s">
        <v>43</v>
      </c>
      <c r="R67" t="s">
        <v>530</v>
      </c>
      <c r="S67">
        <v>18</v>
      </c>
      <c r="T67">
        <v>32.22</v>
      </c>
      <c r="U67">
        <v>58.64</v>
      </c>
      <c r="V67">
        <f t="shared" ref="V67:V130" si="11">T67/U67</f>
        <v>0.54945429740791263</v>
      </c>
      <c r="W67">
        <v>18</v>
      </c>
      <c r="X67">
        <v>32.22</v>
      </c>
      <c r="Y67">
        <v>58.64</v>
      </c>
    </row>
    <row r="68" spans="1:42" x14ac:dyDescent="0.35">
      <c r="A68" s="1" t="s">
        <v>47</v>
      </c>
      <c r="B68" t="s">
        <v>77</v>
      </c>
      <c r="C68" t="s">
        <v>43</v>
      </c>
      <c r="D68" t="s">
        <v>495</v>
      </c>
      <c r="E68">
        <v>21.5</v>
      </c>
      <c r="F68">
        <v>37.15</v>
      </c>
      <c r="G68">
        <v>67.47</v>
      </c>
      <c r="H68">
        <f t="shared" si="10"/>
        <v>0.55061508818734251</v>
      </c>
      <c r="I68">
        <v>21</v>
      </c>
      <c r="J68">
        <v>31.24</v>
      </c>
      <c r="K68">
        <v>66.22</v>
      </c>
      <c r="O68" s="1" t="s">
        <v>273</v>
      </c>
      <c r="P68" t="s">
        <v>44</v>
      </c>
      <c r="Q68" t="s">
        <v>43</v>
      </c>
      <c r="R68" t="s">
        <v>530</v>
      </c>
      <c r="S68">
        <v>18</v>
      </c>
      <c r="T68">
        <v>35.07</v>
      </c>
      <c r="U68">
        <v>58.64</v>
      </c>
      <c r="V68">
        <f t="shared" si="11"/>
        <v>0.59805593451568895</v>
      </c>
      <c r="W68">
        <v>18</v>
      </c>
      <c r="X68">
        <v>35.07</v>
      </c>
      <c r="Y68">
        <v>58.64</v>
      </c>
    </row>
    <row r="69" spans="1:42" x14ac:dyDescent="0.35">
      <c r="A69" s="1" t="s">
        <v>48</v>
      </c>
      <c r="B69" t="s">
        <v>77</v>
      </c>
      <c r="C69" t="s">
        <v>43</v>
      </c>
      <c r="D69" t="s">
        <v>495</v>
      </c>
      <c r="E69">
        <v>13.5</v>
      </c>
      <c r="F69">
        <v>27.44</v>
      </c>
      <c r="G69">
        <v>46.98</v>
      </c>
      <c r="H69">
        <f t="shared" si="10"/>
        <v>0.58407833120476804</v>
      </c>
      <c r="I69">
        <v>13</v>
      </c>
      <c r="J69">
        <v>11.62</v>
      </c>
      <c r="K69">
        <v>45.66</v>
      </c>
      <c r="O69" t="s">
        <v>274</v>
      </c>
      <c r="P69" t="s">
        <v>44</v>
      </c>
      <c r="Q69" t="s">
        <v>43</v>
      </c>
      <c r="R69" t="s">
        <v>530</v>
      </c>
      <c r="S69">
        <v>28</v>
      </c>
      <c r="T69">
        <v>79.849999999999994</v>
      </c>
      <c r="U69">
        <v>83.53</v>
      </c>
      <c r="V69">
        <f t="shared" si="11"/>
        <v>0.95594397222554761</v>
      </c>
      <c r="W69">
        <v>27.5</v>
      </c>
      <c r="X69">
        <v>62.36</v>
      </c>
      <c r="Y69">
        <v>82.3</v>
      </c>
    </row>
    <row r="70" spans="1:42" x14ac:dyDescent="0.35">
      <c r="A70" t="s">
        <v>49</v>
      </c>
      <c r="B70" t="s">
        <v>77</v>
      </c>
      <c r="C70" t="s">
        <v>43</v>
      </c>
      <c r="D70" t="s">
        <v>495</v>
      </c>
      <c r="E70">
        <v>23.5</v>
      </c>
      <c r="F70">
        <v>73.34</v>
      </c>
      <c r="G70">
        <v>72.459999999999994</v>
      </c>
      <c r="H70">
        <f t="shared" si="10"/>
        <v>1.0121446315208391</v>
      </c>
      <c r="I70">
        <v>23</v>
      </c>
      <c r="J70">
        <v>69.42</v>
      </c>
      <c r="K70">
        <v>71.22</v>
      </c>
      <c r="O70" t="s">
        <v>275</v>
      </c>
      <c r="P70" t="s">
        <v>44</v>
      </c>
      <c r="Q70" t="s">
        <v>43</v>
      </c>
      <c r="R70" t="s">
        <v>530</v>
      </c>
      <c r="S70">
        <v>32.5</v>
      </c>
      <c r="T70">
        <v>97.92</v>
      </c>
      <c r="U70">
        <v>94.43</v>
      </c>
      <c r="V70">
        <f t="shared" si="11"/>
        <v>1.0369585936672667</v>
      </c>
      <c r="W70">
        <v>19.5</v>
      </c>
      <c r="X70">
        <v>63.79</v>
      </c>
      <c r="Y70">
        <v>62.44</v>
      </c>
    </row>
    <row r="71" spans="1:42" x14ac:dyDescent="0.35">
      <c r="A71" t="s">
        <v>50</v>
      </c>
      <c r="B71" t="s">
        <v>77</v>
      </c>
      <c r="C71" t="s">
        <v>43</v>
      </c>
      <c r="D71" t="s">
        <v>495</v>
      </c>
      <c r="E71">
        <v>19.5</v>
      </c>
      <c r="F71">
        <v>77.94</v>
      </c>
      <c r="G71">
        <v>62.44</v>
      </c>
      <c r="H71">
        <f t="shared" si="10"/>
        <v>1.2482383087764253</v>
      </c>
      <c r="I71">
        <v>22.5</v>
      </c>
      <c r="J71">
        <v>81.319999999999993</v>
      </c>
      <c r="K71">
        <v>69.97</v>
      </c>
      <c r="O71" t="s">
        <v>276</v>
      </c>
      <c r="P71" t="s">
        <v>44</v>
      </c>
      <c r="Q71" t="s">
        <v>43</v>
      </c>
      <c r="R71" t="s">
        <v>530</v>
      </c>
      <c r="S71">
        <v>24</v>
      </c>
      <c r="T71">
        <v>76.87</v>
      </c>
      <c r="U71">
        <v>73.7</v>
      </c>
      <c r="V71">
        <f t="shared" si="11"/>
        <v>1.0430122116689282</v>
      </c>
      <c r="W71">
        <v>23.5</v>
      </c>
      <c r="X71">
        <v>69.62</v>
      </c>
      <c r="Y71">
        <v>72.459999999999994</v>
      </c>
    </row>
    <row r="72" spans="1:42" x14ac:dyDescent="0.35">
      <c r="A72" t="s">
        <v>51</v>
      </c>
      <c r="B72" t="s">
        <v>77</v>
      </c>
      <c r="C72" t="s">
        <v>43</v>
      </c>
      <c r="D72" t="s">
        <v>495</v>
      </c>
      <c r="E72">
        <v>23.5</v>
      </c>
      <c r="F72">
        <v>78.599999999999994</v>
      </c>
      <c r="G72">
        <v>72.459999999999994</v>
      </c>
      <c r="H72">
        <f t="shared" si="10"/>
        <v>1.0847364062931273</v>
      </c>
      <c r="I72">
        <v>22.5</v>
      </c>
      <c r="J72">
        <v>61.53</v>
      </c>
      <c r="K72">
        <v>69.97</v>
      </c>
      <c r="O72" t="s">
        <v>277</v>
      </c>
      <c r="P72" t="s">
        <v>44</v>
      </c>
      <c r="Q72" t="s">
        <v>43</v>
      </c>
      <c r="R72" t="s">
        <v>530</v>
      </c>
      <c r="S72">
        <v>23</v>
      </c>
      <c r="T72">
        <v>73.84</v>
      </c>
      <c r="U72">
        <v>71.22</v>
      </c>
      <c r="V72">
        <f t="shared" si="11"/>
        <v>1.0367874192642517</v>
      </c>
      <c r="W72">
        <v>22.5</v>
      </c>
      <c r="X72">
        <v>51.89</v>
      </c>
      <c r="Y72">
        <v>69.97</v>
      </c>
    </row>
    <row r="73" spans="1:42" x14ac:dyDescent="0.35">
      <c r="A73" s="1" t="s">
        <v>52</v>
      </c>
      <c r="B73" t="s">
        <v>77</v>
      </c>
      <c r="C73" t="s">
        <v>43</v>
      </c>
      <c r="D73" t="s">
        <v>495</v>
      </c>
      <c r="E73">
        <v>24</v>
      </c>
      <c r="F73">
        <v>40.24</v>
      </c>
      <c r="G73">
        <v>73.7</v>
      </c>
      <c r="H73">
        <f t="shared" si="10"/>
        <v>0.5459972862957938</v>
      </c>
      <c r="I73">
        <v>23.5</v>
      </c>
      <c r="J73">
        <v>25.89</v>
      </c>
      <c r="K73">
        <v>72.459999999999994</v>
      </c>
      <c r="O73" t="s">
        <v>278</v>
      </c>
      <c r="P73" t="s">
        <v>44</v>
      </c>
      <c r="Q73" t="s">
        <v>43</v>
      </c>
      <c r="R73" t="s">
        <v>530</v>
      </c>
      <c r="S73">
        <v>33.5</v>
      </c>
      <c r="T73">
        <v>87.5</v>
      </c>
      <c r="U73">
        <v>96.84</v>
      </c>
      <c r="V73">
        <f t="shared" si="11"/>
        <v>0.90355225113589421</v>
      </c>
      <c r="W73">
        <v>33</v>
      </c>
      <c r="X73">
        <v>72.069999999999993</v>
      </c>
      <c r="Y73">
        <v>95.64</v>
      </c>
    </row>
    <row r="74" spans="1:42" x14ac:dyDescent="0.35">
      <c r="A74" t="s">
        <v>53</v>
      </c>
      <c r="B74" t="s">
        <v>77</v>
      </c>
      <c r="C74" t="s">
        <v>43</v>
      </c>
      <c r="D74" t="s">
        <v>495</v>
      </c>
      <c r="E74">
        <v>20.5</v>
      </c>
      <c r="F74">
        <v>53.75</v>
      </c>
      <c r="G74">
        <v>64.97</v>
      </c>
      <c r="H74">
        <f t="shared" si="10"/>
        <v>0.82730490995844241</v>
      </c>
      <c r="I74">
        <v>20</v>
      </c>
      <c r="J74">
        <v>27.14</v>
      </c>
      <c r="K74">
        <v>63.71</v>
      </c>
      <c r="O74" t="s">
        <v>279</v>
      </c>
      <c r="P74" t="s">
        <v>44</v>
      </c>
      <c r="Q74" t="s">
        <v>43</v>
      </c>
      <c r="R74" t="s">
        <v>530</v>
      </c>
      <c r="S74">
        <v>23.5</v>
      </c>
      <c r="T74">
        <v>74.739999999999995</v>
      </c>
      <c r="U74">
        <v>72.459999999999994</v>
      </c>
      <c r="V74">
        <f t="shared" si="11"/>
        <v>1.0314656362130832</v>
      </c>
      <c r="W74">
        <v>22.5</v>
      </c>
      <c r="X74">
        <v>68.06</v>
      </c>
      <c r="Y74">
        <v>69.97</v>
      </c>
    </row>
    <row r="75" spans="1:42" x14ac:dyDescent="0.35">
      <c r="A75" t="s">
        <v>54</v>
      </c>
      <c r="B75" t="s">
        <v>77</v>
      </c>
      <c r="C75" t="s">
        <v>43</v>
      </c>
      <c r="D75" t="s">
        <v>495</v>
      </c>
      <c r="E75">
        <v>24</v>
      </c>
      <c r="F75">
        <v>90.22</v>
      </c>
      <c r="G75">
        <v>73.7</v>
      </c>
      <c r="H75">
        <f t="shared" si="10"/>
        <v>1.2241519674355494</v>
      </c>
      <c r="I75">
        <v>17</v>
      </c>
      <c r="J75">
        <v>57.98</v>
      </c>
      <c r="K75">
        <v>56.08</v>
      </c>
      <c r="O75" t="s">
        <v>280</v>
      </c>
      <c r="P75" t="s">
        <v>44</v>
      </c>
      <c r="Q75" t="s">
        <v>43</v>
      </c>
      <c r="R75" t="s">
        <v>530</v>
      </c>
      <c r="S75">
        <v>33.5</v>
      </c>
      <c r="T75">
        <v>99.6</v>
      </c>
      <c r="U75">
        <v>96.84</v>
      </c>
      <c r="V75">
        <f t="shared" si="11"/>
        <v>1.0285006195786863</v>
      </c>
      <c r="W75">
        <v>33</v>
      </c>
      <c r="X75">
        <v>76.010000000000005</v>
      </c>
      <c r="Y75">
        <v>95.64</v>
      </c>
    </row>
    <row r="76" spans="1:42" x14ac:dyDescent="0.35">
      <c r="A76" t="s">
        <v>55</v>
      </c>
      <c r="B76" t="s">
        <v>77</v>
      </c>
      <c r="C76" t="s">
        <v>43</v>
      </c>
      <c r="D76" t="s">
        <v>495</v>
      </c>
      <c r="E76">
        <v>17</v>
      </c>
      <c r="F76">
        <v>65.2</v>
      </c>
      <c r="G76">
        <v>56.08</v>
      </c>
      <c r="H76">
        <f t="shared" si="10"/>
        <v>1.1626248216833097</v>
      </c>
      <c r="I76">
        <v>22.5</v>
      </c>
      <c r="J76">
        <v>75.13</v>
      </c>
      <c r="K76">
        <v>69.97</v>
      </c>
      <c r="O76" s="1" t="s">
        <v>281</v>
      </c>
      <c r="P76" t="s">
        <v>44</v>
      </c>
      <c r="Q76" t="s">
        <v>43</v>
      </c>
      <c r="R76" t="s">
        <v>530</v>
      </c>
      <c r="S76">
        <v>0</v>
      </c>
      <c r="T76">
        <v>0</v>
      </c>
      <c r="U76">
        <v>0</v>
      </c>
      <c r="V76" t="e">
        <f t="shared" si="11"/>
        <v>#DIV/0!</v>
      </c>
      <c r="W76">
        <v>0</v>
      </c>
      <c r="X76">
        <v>0</v>
      </c>
      <c r="Y76">
        <v>0</v>
      </c>
    </row>
    <row r="77" spans="1:42" x14ac:dyDescent="0.35">
      <c r="A77" t="s">
        <v>56</v>
      </c>
      <c r="B77" t="s">
        <v>77</v>
      </c>
      <c r="C77" t="s">
        <v>43</v>
      </c>
      <c r="D77" t="s">
        <v>495</v>
      </c>
      <c r="E77">
        <v>17</v>
      </c>
      <c r="F77">
        <v>65.63</v>
      </c>
      <c r="G77">
        <v>56.08</v>
      </c>
      <c r="H77">
        <f t="shared" si="10"/>
        <v>1.1702924393723253</v>
      </c>
      <c r="I77">
        <v>16.5</v>
      </c>
      <c r="J77">
        <v>50.83</v>
      </c>
      <c r="K77">
        <v>54.79</v>
      </c>
      <c r="O77" t="s">
        <v>282</v>
      </c>
      <c r="P77" t="s">
        <v>44</v>
      </c>
      <c r="Q77" t="s">
        <v>43</v>
      </c>
      <c r="R77" t="s">
        <v>530</v>
      </c>
      <c r="S77">
        <v>23.5</v>
      </c>
      <c r="T77">
        <v>82.24</v>
      </c>
      <c r="U77">
        <v>72.459999999999994</v>
      </c>
      <c r="V77">
        <f t="shared" si="11"/>
        <v>1.1349710184929616</v>
      </c>
      <c r="W77">
        <v>22.5</v>
      </c>
      <c r="X77">
        <v>77.099999999999994</v>
      </c>
      <c r="Y77">
        <v>69.97</v>
      </c>
    </row>
    <row r="78" spans="1:42" x14ac:dyDescent="0.35">
      <c r="A78" t="s">
        <v>57</v>
      </c>
      <c r="B78" t="s">
        <v>77</v>
      </c>
      <c r="C78" t="s">
        <v>43</v>
      </c>
      <c r="D78" t="s">
        <v>495</v>
      </c>
      <c r="E78">
        <v>17</v>
      </c>
      <c r="F78">
        <v>65.41</v>
      </c>
      <c r="G78">
        <v>56.08</v>
      </c>
      <c r="H78">
        <f t="shared" si="10"/>
        <v>1.1663694721825963</v>
      </c>
      <c r="I78">
        <v>16</v>
      </c>
      <c r="J78">
        <v>24.83</v>
      </c>
      <c r="K78">
        <v>53.5</v>
      </c>
      <c r="O78" s="1" t="s">
        <v>283</v>
      </c>
      <c r="P78" t="s">
        <v>44</v>
      </c>
      <c r="Q78" t="s">
        <v>43</v>
      </c>
      <c r="R78" t="s">
        <v>530</v>
      </c>
      <c r="S78">
        <v>0</v>
      </c>
      <c r="T78">
        <v>0</v>
      </c>
      <c r="U78">
        <v>0</v>
      </c>
      <c r="V78" t="e">
        <f t="shared" si="11"/>
        <v>#DIV/0!</v>
      </c>
      <c r="W78">
        <v>0</v>
      </c>
      <c r="X78">
        <v>0</v>
      </c>
      <c r="Y78">
        <v>0</v>
      </c>
    </row>
    <row r="79" spans="1:42" x14ac:dyDescent="0.35">
      <c r="A79" t="s">
        <v>58</v>
      </c>
      <c r="B79" t="s">
        <v>77</v>
      </c>
      <c r="C79" t="s">
        <v>43</v>
      </c>
      <c r="D79" t="s">
        <v>495</v>
      </c>
      <c r="E79">
        <v>17</v>
      </c>
      <c r="F79">
        <v>58.5</v>
      </c>
      <c r="G79">
        <v>56.08</v>
      </c>
      <c r="H79">
        <f t="shared" si="10"/>
        <v>1.0431526390870185</v>
      </c>
      <c r="I79">
        <v>16.5</v>
      </c>
      <c r="J79">
        <v>38.46</v>
      </c>
      <c r="K79">
        <v>54.79</v>
      </c>
      <c r="O79" s="1" t="s">
        <v>284</v>
      </c>
      <c r="P79" t="s">
        <v>44</v>
      </c>
      <c r="Q79" t="s">
        <v>43</v>
      </c>
      <c r="R79" t="s">
        <v>530</v>
      </c>
      <c r="S79">
        <v>20.5</v>
      </c>
      <c r="T79">
        <v>34.97</v>
      </c>
      <c r="U79">
        <v>64.97</v>
      </c>
      <c r="V79">
        <f t="shared" si="11"/>
        <v>0.53824842234877635</v>
      </c>
      <c r="W79">
        <v>20</v>
      </c>
      <c r="X79">
        <v>22.17</v>
      </c>
      <c r="Y79">
        <v>63.71</v>
      </c>
    </row>
    <row r="80" spans="1:42" x14ac:dyDescent="0.35">
      <c r="A80" t="s">
        <v>59</v>
      </c>
      <c r="B80" t="s">
        <v>77</v>
      </c>
      <c r="C80" t="s">
        <v>43</v>
      </c>
      <c r="D80" t="s">
        <v>495</v>
      </c>
      <c r="E80">
        <v>22.5</v>
      </c>
      <c r="F80">
        <v>78.760000000000005</v>
      </c>
      <c r="G80">
        <v>69.97</v>
      </c>
      <c r="H80">
        <f t="shared" si="10"/>
        <v>1.125625267971988</v>
      </c>
      <c r="I80">
        <v>22</v>
      </c>
      <c r="J80">
        <v>56.52</v>
      </c>
      <c r="K80">
        <v>68.72</v>
      </c>
      <c r="O80" t="s">
        <v>285</v>
      </c>
      <c r="P80" t="s">
        <v>44</v>
      </c>
      <c r="Q80" t="s">
        <v>43</v>
      </c>
      <c r="R80" t="s">
        <v>530</v>
      </c>
      <c r="S80">
        <v>24</v>
      </c>
      <c r="T80">
        <v>63.97</v>
      </c>
      <c r="U80">
        <v>73.7</v>
      </c>
      <c r="V80">
        <f t="shared" si="11"/>
        <v>0.86797829036634999</v>
      </c>
      <c r="W80">
        <v>23.5</v>
      </c>
      <c r="X80">
        <v>60.48</v>
      </c>
      <c r="Y80">
        <v>72.459999999999994</v>
      </c>
    </row>
    <row r="81" spans="1:25" x14ac:dyDescent="0.35">
      <c r="A81" t="s">
        <v>60</v>
      </c>
      <c r="B81" t="s">
        <v>77</v>
      </c>
      <c r="C81" t="s">
        <v>43</v>
      </c>
      <c r="D81" t="s">
        <v>495</v>
      </c>
      <c r="E81">
        <v>16.5</v>
      </c>
      <c r="F81">
        <v>59.27</v>
      </c>
      <c r="G81">
        <v>54.79</v>
      </c>
      <c r="H81">
        <f t="shared" si="10"/>
        <v>1.081766745756525</v>
      </c>
      <c r="I81">
        <v>16</v>
      </c>
      <c r="J81">
        <v>30.7</v>
      </c>
      <c r="K81">
        <v>53.5</v>
      </c>
      <c r="O81" t="s">
        <v>286</v>
      </c>
      <c r="P81" t="s">
        <v>44</v>
      </c>
      <c r="Q81" t="s">
        <v>43</v>
      </c>
      <c r="R81" t="s">
        <v>530</v>
      </c>
      <c r="S81">
        <v>32</v>
      </c>
      <c r="T81">
        <v>90.26</v>
      </c>
      <c r="U81">
        <v>93.23</v>
      </c>
      <c r="V81">
        <f t="shared" si="11"/>
        <v>0.9681433015123887</v>
      </c>
      <c r="W81">
        <v>31.5</v>
      </c>
      <c r="X81">
        <v>51.69</v>
      </c>
      <c r="Y81">
        <v>92.02</v>
      </c>
    </row>
    <row r="82" spans="1:25" x14ac:dyDescent="0.35">
      <c r="A82" s="1" t="s">
        <v>61</v>
      </c>
      <c r="B82" t="s">
        <v>77</v>
      </c>
      <c r="C82" t="s">
        <v>43</v>
      </c>
      <c r="D82" t="s">
        <v>495</v>
      </c>
      <c r="E82">
        <v>22</v>
      </c>
      <c r="F82">
        <v>62.41</v>
      </c>
      <c r="G82">
        <v>68.72</v>
      </c>
      <c r="H82">
        <f t="shared" si="10"/>
        <v>0.90817811408614668</v>
      </c>
      <c r="I82">
        <v>21.5</v>
      </c>
      <c r="J82">
        <v>28.48</v>
      </c>
      <c r="K82">
        <v>67.47</v>
      </c>
      <c r="O82" t="s">
        <v>287</v>
      </c>
      <c r="P82" t="s">
        <v>44</v>
      </c>
      <c r="Q82" t="s">
        <v>78</v>
      </c>
      <c r="R82" t="s">
        <v>530</v>
      </c>
      <c r="S82">
        <v>33.5</v>
      </c>
      <c r="T82">
        <v>160.33000000000001</v>
      </c>
      <c r="U82">
        <v>96.84</v>
      </c>
      <c r="V82">
        <f t="shared" si="11"/>
        <v>1.655617513424205</v>
      </c>
      <c r="W82">
        <v>31.5</v>
      </c>
      <c r="X82">
        <v>90.36</v>
      </c>
      <c r="Y82">
        <v>92.02</v>
      </c>
    </row>
    <row r="83" spans="1:25" x14ac:dyDescent="0.35">
      <c r="A83" t="s">
        <v>62</v>
      </c>
      <c r="B83" t="s">
        <v>77</v>
      </c>
      <c r="C83" t="s">
        <v>43</v>
      </c>
      <c r="D83" t="s">
        <v>495</v>
      </c>
      <c r="E83">
        <v>19.5</v>
      </c>
      <c r="F83">
        <v>56.88</v>
      </c>
      <c r="G83">
        <v>62.44</v>
      </c>
      <c r="H83">
        <f t="shared" si="10"/>
        <v>0.91095451633568236</v>
      </c>
      <c r="I83">
        <v>19</v>
      </c>
      <c r="J83">
        <v>38.33</v>
      </c>
      <c r="K83">
        <v>61.18</v>
      </c>
      <c r="O83" s="1" t="s">
        <v>288</v>
      </c>
      <c r="P83" t="s">
        <v>44</v>
      </c>
      <c r="Q83" t="s">
        <v>78</v>
      </c>
      <c r="R83" t="s">
        <v>530</v>
      </c>
      <c r="S83">
        <v>33.5</v>
      </c>
      <c r="T83">
        <v>102.04</v>
      </c>
      <c r="U83">
        <v>96.84</v>
      </c>
      <c r="V83">
        <f t="shared" si="11"/>
        <v>1.0536968194960761</v>
      </c>
      <c r="W83">
        <v>33</v>
      </c>
      <c r="X83">
        <v>81.62</v>
      </c>
      <c r="Y83">
        <v>95.64</v>
      </c>
    </row>
    <row r="84" spans="1:25" x14ac:dyDescent="0.35">
      <c r="A84" t="s">
        <v>63</v>
      </c>
      <c r="B84" t="s">
        <v>77</v>
      </c>
      <c r="C84" t="s">
        <v>43</v>
      </c>
      <c r="D84" t="s">
        <v>495</v>
      </c>
      <c r="E84">
        <v>24</v>
      </c>
      <c r="F84">
        <v>78.540000000000006</v>
      </c>
      <c r="G84">
        <v>73.7</v>
      </c>
      <c r="H84">
        <f t="shared" si="10"/>
        <v>1.0656716417910448</v>
      </c>
      <c r="I84">
        <v>23.5</v>
      </c>
      <c r="J84">
        <v>68.23</v>
      </c>
      <c r="K84">
        <v>72.459999999999994</v>
      </c>
      <c r="O84" t="s">
        <v>289</v>
      </c>
      <c r="P84" t="s">
        <v>44</v>
      </c>
      <c r="Q84" t="s">
        <v>78</v>
      </c>
      <c r="R84" t="s">
        <v>530</v>
      </c>
      <c r="S84">
        <v>33.5</v>
      </c>
      <c r="T84">
        <v>132.9</v>
      </c>
      <c r="U84">
        <v>96.84</v>
      </c>
      <c r="V84">
        <f t="shared" si="11"/>
        <v>1.372366790582404</v>
      </c>
      <c r="W84">
        <v>32.5</v>
      </c>
      <c r="X84">
        <v>93.01</v>
      </c>
      <c r="Y84">
        <v>94.43</v>
      </c>
    </row>
    <row r="85" spans="1:25" x14ac:dyDescent="0.35">
      <c r="A85" t="s">
        <v>64</v>
      </c>
      <c r="B85" t="s">
        <v>77</v>
      </c>
      <c r="C85" t="s">
        <v>43</v>
      </c>
      <c r="D85" t="s">
        <v>495</v>
      </c>
      <c r="E85">
        <v>17.5</v>
      </c>
      <c r="F85">
        <v>54</v>
      </c>
      <c r="G85">
        <v>57.36</v>
      </c>
      <c r="H85">
        <f t="shared" si="10"/>
        <v>0.94142259414225937</v>
      </c>
      <c r="I85">
        <v>17</v>
      </c>
      <c r="J85">
        <v>47.16</v>
      </c>
      <c r="K85">
        <v>56.08</v>
      </c>
      <c r="O85" t="s">
        <v>290</v>
      </c>
      <c r="P85" t="s">
        <v>44</v>
      </c>
      <c r="Q85" t="s">
        <v>78</v>
      </c>
      <c r="R85" t="s">
        <v>530</v>
      </c>
      <c r="S85">
        <v>32.5</v>
      </c>
      <c r="T85">
        <v>103.76</v>
      </c>
      <c r="U85">
        <v>94.43</v>
      </c>
      <c r="V85">
        <f t="shared" si="11"/>
        <v>1.0988033463941544</v>
      </c>
      <c r="W85">
        <v>27.5</v>
      </c>
      <c r="X85">
        <v>83.18</v>
      </c>
      <c r="Y85">
        <v>82.3</v>
      </c>
    </row>
    <row r="86" spans="1:25" x14ac:dyDescent="0.35">
      <c r="A86" s="1" t="s">
        <v>65</v>
      </c>
      <c r="B86" t="s">
        <v>77</v>
      </c>
      <c r="C86" t="s">
        <v>43</v>
      </c>
      <c r="D86" t="s">
        <v>495</v>
      </c>
      <c r="E86">
        <v>23</v>
      </c>
      <c r="F86">
        <v>81.290000000000006</v>
      </c>
      <c r="G86">
        <v>71.22</v>
      </c>
      <c r="H86">
        <f t="shared" si="10"/>
        <v>1.1413928671721427</v>
      </c>
      <c r="I86">
        <v>22</v>
      </c>
      <c r="J86">
        <v>66.989999999999995</v>
      </c>
      <c r="K86">
        <v>68.72</v>
      </c>
      <c r="O86" t="s">
        <v>291</v>
      </c>
      <c r="P86" t="s">
        <v>44</v>
      </c>
      <c r="Q86" t="s">
        <v>78</v>
      </c>
      <c r="R86" t="s">
        <v>530</v>
      </c>
      <c r="S86">
        <v>33.5</v>
      </c>
      <c r="T86">
        <v>116.45</v>
      </c>
      <c r="U86">
        <v>96.84</v>
      </c>
      <c r="V86">
        <f t="shared" si="11"/>
        <v>1.2024989673688558</v>
      </c>
      <c r="W86">
        <v>32.5</v>
      </c>
      <c r="X86">
        <v>91.52</v>
      </c>
      <c r="Y86">
        <v>94.43</v>
      </c>
    </row>
    <row r="87" spans="1:25" x14ac:dyDescent="0.35">
      <c r="A87" t="s">
        <v>66</v>
      </c>
      <c r="B87" t="s">
        <v>77</v>
      </c>
      <c r="C87" t="s">
        <v>43</v>
      </c>
      <c r="D87" t="s">
        <v>495</v>
      </c>
      <c r="E87">
        <v>17</v>
      </c>
      <c r="F87">
        <v>113.99</v>
      </c>
      <c r="G87">
        <v>56.08</v>
      </c>
      <c r="H87">
        <f t="shared" si="10"/>
        <v>2.032631954350927</v>
      </c>
      <c r="I87">
        <v>16.5</v>
      </c>
      <c r="J87">
        <v>41.68</v>
      </c>
      <c r="K87">
        <v>54.79</v>
      </c>
      <c r="O87" s="1" t="s">
        <v>292</v>
      </c>
      <c r="P87" t="s">
        <v>44</v>
      </c>
      <c r="Q87" t="s">
        <v>78</v>
      </c>
      <c r="R87" t="s">
        <v>530</v>
      </c>
      <c r="S87">
        <v>31</v>
      </c>
      <c r="T87">
        <v>80.94</v>
      </c>
      <c r="U87">
        <v>90.81</v>
      </c>
      <c r="V87">
        <f t="shared" si="11"/>
        <v>0.89131152956722826</v>
      </c>
      <c r="W87">
        <v>30.5</v>
      </c>
      <c r="X87">
        <v>60.6</v>
      </c>
      <c r="Y87">
        <v>89.6</v>
      </c>
    </row>
    <row r="88" spans="1:25" x14ac:dyDescent="0.35">
      <c r="A88" t="s">
        <v>67</v>
      </c>
      <c r="B88" t="s">
        <v>77</v>
      </c>
      <c r="C88" t="s">
        <v>43</v>
      </c>
      <c r="D88" t="s">
        <v>495</v>
      </c>
      <c r="E88">
        <v>23.5</v>
      </c>
      <c r="F88">
        <v>107.03</v>
      </c>
      <c r="G88">
        <v>72.459999999999994</v>
      </c>
      <c r="H88">
        <f t="shared" si="10"/>
        <v>1.4770908087220538</v>
      </c>
      <c r="I88">
        <v>22.5</v>
      </c>
      <c r="J88">
        <v>69.790000000000006</v>
      </c>
      <c r="K88">
        <v>69.97</v>
      </c>
      <c r="O88" s="1" t="s">
        <v>293</v>
      </c>
      <c r="P88" t="s">
        <v>44</v>
      </c>
      <c r="Q88" t="s">
        <v>78</v>
      </c>
      <c r="R88" t="s">
        <v>530</v>
      </c>
      <c r="S88">
        <v>31.5</v>
      </c>
      <c r="T88">
        <v>73.59</v>
      </c>
      <c r="U88">
        <v>92.02</v>
      </c>
      <c r="V88">
        <f t="shared" si="11"/>
        <v>0.79971745272766792</v>
      </c>
      <c r="W88">
        <v>31</v>
      </c>
      <c r="X88">
        <v>70.260000000000005</v>
      </c>
      <c r="Y88">
        <v>90.81</v>
      </c>
    </row>
    <row r="89" spans="1:25" x14ac:dyDescent="0.35">
      <c r="A89" t="s">
        <v>68</v>
      </c>
      <c r="B89" t="s">
        <v>77</v>
      </c>
      <c r="C89" t="s">
        <v>43</v>
      </c>
      <c r="D89" t="s">
        <v>495</v>
      </c>
      <c r="E89">
        <v>23.5</v>
      </c>
      <c r="F89">
        <v>133.47999999999999</v>
      </c>
      <c r="G89">
        <v>72.459999999999994</v>
      </c>
      <c r="H89">
        <f t="shared" si="10"/>
        <v>1.842119790229092</v>
      </c>
      <c r="I89">
        <v>22</v>
      </c>
      <c r="J89">
        <v>61.6</v>
      </c>
      <c r="K89">
        <v>68.72</v>
      </c>
      <c r="O89" t="s">
        <v>294</v>
      </c>
      <c r="P89" t="s">
        <v>44</v>
      </c>
      <c r="Q89" t="s">
        <v>78</v>
      </c>
      <c r="R89" t="s">
        <v>530</v>
      </c>
      <c r="S89">
        <v>33.5</v>
      </c>
      <c r="T89">
        <v>155.72999999999999</v>
      </c>
      <c r="U89">
        <v>96.84</v>
      </c>
      <c r="V89">
        <f t="shared" si="11"/>
        <v>1.6081164807930606</v>
      </c>
      <c r="W89">
        <v>35</v>
      </c>
      <c r="X89">
        <v>102.61</v>
      </c>
      <c r="Y89">
        <v>100.44</v>
      </c>
    </row>
    <row r="90" spans="1:25" x14ac:dyDescent="0.35">
      <c r="A90" t="s">
        <v>69</v>
      </c>
      <c r="B90" t="s">
        <v>77</v>
      </c>
      <c r="C90" t="s">
        <v>43</v>
      </c>
      <c r="D90" t="s">
        <v>495</v>
      </c>
      <c r="E90">
        <v>23.5</v>
      </c>
      <c r="F90">
        <v>122.16</v>
      </c>
      <c r="G90">
        <v>72.459999999999994</v>
      </c>
      <c r="H90">
        <f t="shared" si="10"/>
        <v>1.6858956665746621</v>
      </c>
      <c r="I90">
        <v>22</v>
      </c>
      <c r="J90">
        <v>40.68</v>
      </c>
      <c r="K90">
        <v>68.72</v>
      </c>
      <c r="O90" t="s">
        <v>295</v>
      </c>
      <c r="P90" t="s">
        <v>44</v>
      </c>
      <c r="Q90" t="s">
        <v>78</v>
      </c>
      <c r="R90" t="s">
        <v>530</v>
      </c>
      <c r="S90">
        <v>33</v>
      </c>
      <c r="T90">
        <v>89.43</v>
      </c>
      <c r="U90">
        <v>95.64</v>
      </c>
      <c r="V90">
        <f t="shared" si="11"/>
        <v>0.93506900878293608</v>
      </c>
      <c r="W90">
        <v>32.5</v>
      </c>
      <c r="X90">
        <v>64.64</v>
      </c>
      <c r="Y90">
        <v>94.43</v>
      </c>
    </row>
    <row r="91" spans="1:25" x14ac:dyDescent="0.35">
      <c r="A91" t="s">
        <v>70</v>
      </c>
      <c r="B91" t="s">
        <v>77</v>
      </c>
      <c r="C91" t="s">
        <v>43</v>
      </c>
      <c r="D91" t="s">
        <v>495</v>
      </c>
      <c r="E91">
        <v>23.5</v>
      </c>
      <c r="F91">
        <v>99.23</v>
      </c>
      <c r="G91">
        <v>72.459999999999994</v>
      </c>
      <c r="H91">
        <f t="shared" si="10"/>
        <v>1.3694452111509801</v>
      </c>
      <c r="I91">
        <v>17</v>
      </c>
      <c r="J91">
        <v>57.44</v>
      </c>
      <c r="K91">
        <v>56.08</v>
      </c>
      <c r="O91" t="s">
        <v>296</v>
      </c>
      <c r="P91" t="s">
        <v>44</v>
      </c>
      <c r="Q91" t="s">
        <v>78</v>
      </c>
      <c r="R91" t="s">
        <v>530</v>
      </c>
      <c r="S91">
        <v>33</v>
      </c>
      <c r="T91">
        <v>140.46</v>
      </c>
      <c r="U91">
        <v>95.64</v>
      </c>
      <c r="V91">
        <f t="shared" si="11"/>
        <v>1.4686323713927227</v>
      </c>
      <c r="W91">
        <v>23.5</v>
      </c>
      <c r="X91">
        <v>81.5</v>
      </c>
      <c r="Y91">
        <v>72.459999999999994</v>
      </c>
    </row>
    <row r="92" spans="1:25" x14ac:dyDescent="0.35">
      <c r="A92" t="s">
        <v>71</v>
      </c>
      <c r="B92" t="s">
        <v>77</v>
      </c>
      <c r="C92" t="s">
        <v>43</v>
      </c>
      <c r="D92" t="s">
        <v>495</v>
      </c>
      <c r="E92">
        <v>23.5</v>
      </c>
      <c r="F92">
        <v>99.86</v>
      </c>
      <c r="G92">
        <v>72.459999999999994</v>
      </c>
      <c r="H92">
        <f t="shared" si="10"/>
        <v>1.3781396632624898</v>
      </c>
      <c r="I92">
        <v>17</v>
      </c>
      <c r="J92">
        <v>70.56</v>
      </c>
      <c r="K92">
        <v>56.08</v>
      </c>
      <c r="O92" t="s">
        <v>297</v>
      </c>
      <c r="P92" t="s">
        <v>44</v>
      </c>
      <c r="Q92" t="s">
        <v>78</v>
      </c>
      <c r="R92" t="s">
        <v>530</v>
      </c>
      <c r="S92">
        <v>30.5</v>
      </c>
      <c r="T92">
        <v>91.67</v>
      </c>
      <c r="U92">
        <v>89.6</v>
      </c>
      <c r="V92">
        <f t="shared" si="11"/>
        <v>1.0231026785714286</v>
      </c>
      <c r="W92">
        <v>30</v>
      </c>
      <c r="X92">
        <v>62.68</v>
      </c>
      <c r="Y92">
        <v>88.39</v>
      </c>
    </row>
    <row r="93" spans="1:25" x14ac:dyDescent="0.35">
      <c r="A93" t="s">
        <v>72</v>
      </c>
      <c r="B93" t="s">
        <v>77</v>
      </c>
      <c r="C93" t="s">
        <v>43</v>
      </c>
      <c r="D93" t="s">
        <v>495</v>
      </c>
      <c r="E93">
        <v>17</v>
      </c>
      <c r="F93">
        <v>42.44</v>
      </c>
      <c r="G93">
        <v>56.08</v>
      </c>
      <c r="H93">
        <f t="shared" si="10"/>
        <v>0.75677603423680451</v>
      </c>
      <c r="I93">
        <v>16.5</v>
      </c>
      <c r="J93">
        <v>32.83</v>
      </c>
      <c r="K93">
        <v>54.79</v>
      </c>
      <c r="O93" s="1" t="s">
        <v>298</v>
      </c>
      <c r="P93" t="s">
        <v>44</v>
      </c>
      <c r="Q93" t="s">
        <v>78</v>
      </c>
      <c r="R93" t="s">
        <v>530</v>
      </c>
      <c r="S93">
        <v>33.5</v>
      </c>
      <c r="T93">
        <v>117.39</v>
      </c>
      <c r="U93">
        <v>96.84</v>
      </c>
      <c r="V93">
        <f t="shared" si="11"/>
        <v>1.2122057001239157</v>
      </c>
      <c r="W93">
        <v>33</v>
      </c>
      <c r="X93">
        <v>93.2</v>
      </c>
      <c r="Y93">
        <v>95.64</v>
      </c>
    </row>
    <row r="94" spans="1:25" x14ac:dyDescent="0.35">
      <c r="A94" t="s">
        <v>73</v>
      </c>
      <c r="B94" t="s">
        <v>77</v>
      </c>
      <c r="C94" t="s">
        <v>43</v>
      </c>
      <c r="D94" t="s">
        <v>495</v>
      </c>
      <c r="E94">
        <v>23</v>
      </c>
      <c r="F94">
        <v>92.75</v>
      </c>
      <c r="G94">
        <v>71.22</v>
      </c>
      <c r="H94">
        <f t="shared" si="10"/>
        <v>1.3023027239539455</v>
      </c>
      <c r="I94">
        <v>17</v>
      </c>
      <c r="J94">
        <v>60.54</v>
      </c>
      <c r="K94">
        <v>56.08</v>
      </c>
      <c r="O94" t="s">
        <v>299</v>
      </c>
      <c r="P94" t="s">
        <v>44</v>
      </c>
      <c r="Q94" t="s">
        <v>78</v>
      </c>
      <c r="R94" t="s">
        <v>530</v>
      </c>
      <c r="S94">
        <v>33.5</v>
      </c>
      <c r="T94">
        <v>142.25</v>
      </c>
      <c r="U94">
        <v>96.84</v>
      </c>
      <c r="V94">
        <f t="shared" si="11"/>
        <v>1.4689178025609251</v>
      </c>
      <c r="W94">
        <v>35</v>
      </c>
      <c r="X94">
        <v>107.89</v>
      </c>
      <c r="Y94">
        <v>100.44</v>
      </c>
    </row>
    <row r="95" spans="1:25" x14ac:dyDescent="0.35">
      <c r="A95" s="1" t="s">
        <v>74</v>
      </c>
      <c r="B95" t="s">
        <v>77</v>
      </c>
      <c r="C95" t="s">
        <v>43</v>
      </c>
      <c r="D95" t="s">
        <v>495</v>
      </c>
      <c r="E95">
        <v>17</v>
      </c>
      <c r="F95">
        <v>47.54</v>
      </c>
      <c r="G95">
        <v>56.08</v>
      </c>
      <c r="H95">
        <f t="shared" si="10"/>
        <v>0.84771754636233954</v>
      </c>
      <c r="I95">
        <v>16.5</v>
      </c>
      <c r="J95">
        <v>29.39</v>
      </c>
      <c r="K95">
        <v>54.79</v>
      </c>
      <c r="O95" s="1" t="s">
        <v>300</v>
      </c>
      <c r="P95" t="s">
        <v>44</v>
      </c>
      <c r="Q95" t="s">
        <v>78</v>
      </c>
      <c r="R95" t="s">
        <v>530</v>
      </c>
      <c r="S95">
        <v>32.5</v>
      </c>
      <c r="T95">
        <v>119.12</v>
      </c>
      <c r="U95">
        <v>94.43</v>
      </c>
      <c r="V95">
        <f t="shared" si="11"/>
        <v>1.2614635179498039</v>
      </c>
      <c r="W95">
        <v>28</v>
      </c>
      <c r="X95">
        <v>92.32</v>
      </c>
      <c r="Y95">
        <v>83.53</v>
      </c>
    </row>
    <row r="96" spans="1:25" x14ac:dyDescent="0.35">
      <c r="A96" t="s">
        <v>75</v>
      </c>
      <c r="B96" t="s">
        <v>77</v>
      </c>
      <c r="C96" t="s">
        <v>43</v>
      </c>
      <c r="D96" t="s">
        <v>495</v>
      </c>
      <c r="E96">
        <v>23</v>
      </c>
      <c r="F96">
        <v>74.66</v>
      </c>
      <c r="G96">
        <v>71.22</v>
      </c>
      <c r="H96">
        <f t="shared" si="10"/>
        <v>1.0483010390339791</v>
      </c>
      <c r="I96">
        <v>16.5</v>
      </c>
      <c r="J96">
        <v>54.92</v>
      </c>
      <c r="K96">
        <v>54.79</v>
      </c>
      <c r="O96" t="s">
        <v>301</v>
      </c>
      <c r="P96" t="s">
        <v>44</v>
      </c>
      <c r="Q96" t="s">
        <v>78</v>
      </c>
      <c r="R96" t="s">
        <v>530</v>
      </c>
      <c r="S96">
        <v>33.5</v>
      </c>
      <c r="T96">
        <v>220.38</v>
      </c>
      <c r="U96">
        <v>96.84</v>
      </c>
      <c r="V96">
        <f t="shared" si="11"/>
        <v>2.2757125154894671</v>
      </c>
      <c r="W96">
        <v>31</v>
      </c>
      <c r="X96">
        <v>90.01</v>
      </c>
      <c r="Y96">
        <v>90.81</v>
      </c>
    </row>
    <row r="97" spans="1:25" x14ac:dyDescent="0.35">
      <c r="A97" s="1" t="s">
        <v>76</v>
      </c>
      <c r="B97" t="s">
        <v>77</v>
      </c>
      <c r="C97" t="s">
        <v>43</v>
      </c>
      <c r="D97" t="s">
        <v>495</v>
      </c>
      <c r="E97">
        <v>13</v>
      </c>
      <c r="F97">
        <v>39.96</v>
      </c>
      <c r="G97">
        <v>45.66</v>
      </c>
      <c r="H97">
        <f t="shared" si="10"/>
        <v>0.8751642575558477</v>
      </c>
      <c r="I97">
        <v>13</v>
      </c>
      <c r="J97">
        <v>39.96</v>
      </c>
      <c r="K97">
        <v>45.66</v>
      </c>
      <c r="O97" t="s">
        <v>302</v>
      </c>
      <c r="P97" t="s">
        <v>44</v>
      </c>
      <c r="Q97" t="s">
        <v>78</v>
      </c>
      <c r="R97" t="s">
        <v>530</v>
      </c>
      <c r="S97">
        <v>31</v>
      </c>
      <c r="T97">
        <v>104.59</v>
      </c>
      <c r="U97">
        <v>90.81</v>
      </c>
      <c r="V97">
        <f t="shared" si="11"/>
        <v>1.1517454024887126</v>
      </c>
      <c r="W97">
        <v>33</v>
      </c>
      <c r="X97">
        <v>97.21</v>
      </c>
      <c r="Y97">
        <v>95.64</v>
      </c>
    </row>
    <row r="98" spans="1:25" x14ac:dyDescent="0.35">
      <c r="A98" t="s">
        <v>496</v>
      </c>
      <c r="B98" t="s">
        <v>77</v>
      </c>
      <c r="C98" t="s">
        <v>43</v>
      </c>
      <c r="D98" t="s">
        <v>495</v>
      </c>
      <c r="E98">
        <v>23</v>
      </c>
      <c r="F98">
        <v>87.81</v>
      </c>
      <c r="G98">
        <v>71.22</v>
      </c>
      <c r="H98">
        <f t="shared" si="10"/>
        <v>1.2329401853411963</v>
      </c>
      <c r="I98">
        <v>22</v>
      </c>
      <c r="J98">
        <v>62.92</v>
      </c>
      <c r="K98">
        <v>68.72</v>
      </c>
      <c r="O98" s="1" t="s">
        <v>303</v>
      </c>
      <c r="P98" t="s">
        <v>44</v>
      </c>
      <c r="Q98" t="s">
        <v>43</v>
      </c>
      <c r="R98" t="s">
        <v>530</v>
      </c>
      <c r="S98">
        <v>0</v>
      </c>
      <c r="T98">
        <v>0</v>
      </c>
      <c r="U98">
        <v>0</v>
      </c>
      <c r="V98" t="e">
        <f t="shared" si="11"/>
        <v>#DIV/0!</v>
      </c>
      <c r="W98">
        <v>0</v>
      </c>
      <c r="X98">
        <v>0</v>
      </c>
      <c r="Y98">
        <v>0</v>
      </c>
    </row>
    <row r="99" spans="1:25" x14ac:dyDescent="0.35">
      <c r="A99" t="s">
        <v>497</v>
      </c>
      <c r="B99" t="s">
        <v>77</v>
      </c>
      <c r="C99" t="s">
        <v>43</v>
      </c>
      <c r="D99" t="s">
        <v>495</v>
      </c>
      <c r="E99">
        <v>17</v>
      </c>
      <c r="F99">
        <v>73.89</v>
      </c>
      <c r="G99">
        <v>56.08</v>
      </c>
      <c r="H99">
        <f t="shared" si="10"/>
        <v>1.3175820256776034</v>
      </c>
      <c r="I99">
        <v>23</v>
      </c>
      <c r="J99">
        <v>74.27</v>
      </c>
      <c r="K99">
        <v>71.22</v>
      </c>
      <c r="O99" t="s">
        <v>304</v>
      </c>
      <c r="P99" t="s">
        <v>44</v>
      </c>
      <c r="Q99" t="s">
        <v>43</v>
      </c>
      <c r="R99" t="s">
        <v>530</v>
      </c>
      <c r="S99">
        <v>24</v>
      </c>
      <c r="T99">
        <v>71.66</v>
      </c>
      <c r="U99">
        <v>73.7</v>
      </c>
      <c r="V99">
        <f t="shared" si="11"/>
        <v>0.97232021709633643</v>
      </c>
      <c r="W99">
        <v>23.5</v>
      </c>
      <c r="X99">
        <v>51.77</v>
      </c>
      <c r="Y99">
        <v>72.459999999999994</v>
      </c>
    </row>
    <row r="100" spans="1:25" x14ac:dyDescent="0.35">
      <c r="A100" t="s">
        <v>498</v>
      </c>
      <c r="B100" t="s">
        <v>77</v>
      </c>
      <c r="C100" t="s">
        <v>43</v>
      </c>
      <c r="D100" t="s">
        <v>495</v>
      </c>
      <c r="E100">
        <v>18</v>
      </c>
      <c r="F100">
        <v>49.96</v>
      </c>
      <c r="G100">
        <v>58.64</v>
      </c>
      <c r="H100">
        <f t="shared" si="10"/>
        <v>0.85197817189631653</v>
      </c>
      <c r="I100">
        <v>17.5</v>
      </c>
      <c r="J100">
        <v>29.6</v>
      </c>
      <c r="K100">
        <v>57.36</v>
      </c>
      <c r="O100" s="1" t="s">
        <v>305</v>
      </c>
      <c r="P100" t="s">
        <v>44</v>
      </c>
      <c r="Q100" t="s">
        <v>43</v>
      </c>
      <c r="R100" t="s">
        <v>530</v>
      </c>
      <c r="S100">
        <v>0</v>
      </c>
      <c r="T100">
        <v>0</v>
      </c>
      <c r="U100">
        <v>0</v>
      </c>
      <c r="V100" t="e">
        <f t="shared" si="11"/>
        <v>#DIV/0!</v>
      </c>
      <c r="W100">
        <v>0</v>
      </c>
      <c r="X100">
        <v>0</v>
      </c>
      <c r="Y100">
        <v>0</v>
      </c>
    </row>
    <row r="101" spans="1:25" x14ac:dyDescent="0.35">
      <c r="A101" t="s">
        <v>499</v>
      </c>
      <c r="B101" t="s">
        <v>77</v>
      </c>
      <c r="C101" t="s">
        <v>43</v>
      </c>
      <c r="D101" t="s">
        <v>495</v>
      </c>
      <c r="E101">
        <v>16.5</v>
      </c>
      <c r="F101">
        <v>58.56</v>
      </c>
      <c r="G101">
        <v>54.79</v>
      </c>
      <c r="H101">
        <f t="shared" si="10"/>
        <v>1.0688081766745756</v>
      </c>
      <c r="I101">
        <v>16</v>
      </c>
      <c r="J101">
        <v>13.3</v>
      </c>
      <c r="K101">
        <v>53.5</v>
      </c>
      <c r="O101" s="1" t="s">
        <v>306</v>
      </c>
      <c r="P101" t="s">
        <v>44</v>
      </c>
      <c r="Q101" t="s">
        <v>43</v>
      </c>
      <c r="R101" t="s">
        <v>530</v>
      </c>
      <c r="S101">
        <v>0</v>
      </c>
      <c r="T101">
        <v>0</v>
      </c>
      <c r="U101">
        <v>0</v>
      </c>
      <c r="V101" t="e">
        <f t="shared" si="11"/>
        <v>#DIV/0!</v>
      </c>
      <c r="W101">
        <v>0</v>
      </c>
      <c r="X101">
        <v>0</v>
      </c>
      <c r="Y101">
        <v>0</v>
      </c>
    </row>
    <row r="102" spans="1:25" x14ac:dyDescent="0.35">
      <c r="A102" t="s">
        <v>500</v>
      </c>
      <c r="B102" t="s">
        <v>77</v>
      </c>
      <c r="C102" t="s">
        <v>43</v>
      </c>
      <c r="D102" t="s">
        <v>495</v>
      </c>
      <c r="E102">
        <v>19.5</v>
      </c>
      <c r="F102">
        <v>71.91</v>
      </c>
      <c r="G102">
        <v>62.44</v>
      </c>
      <c r="H102">
        <f t="shared" si="10"/>
        <v>1.151665598975016</v>
      </c>
      <c r="I102">
        <v>25</v>
      </c>
      <c r="J102">
        <v>81.010000000000005</v>
      </c>
      <c r="K102">
        <v>76.17</v>
      </c>
      <c r="O102" t="s">
        <v>307</v>
      </c>
      <c r="P102" t="s">
        <v>44</v>
      </c>
      <c r="Q102" t="s">
        <v>43</v>
      </c>
      <c r="R102" t="s">
        <v>530</v>
      </c>
      <c r="S102">
        <v>27.5</v>
      </c>
      <c r="T102">
        <v>93.07</v>
      </c>
      <c r="U102">
        <v>82.3</v>
      </c>
      <c r="V102">
        <f t="shared" si="11"/>
        <v>1.1308626974483595</v>
      </c>
      <c r="W102">
        <v>27</v>
      </c>
      <c r="X102">
        <v>74.48</v>
      </c>
      <c r="Y102">
        <v>81.08</v>
      </c>
    </row>
    <row r="103" spans="1:25" x14ac:dyDescent="0.35">
      <c r="A103" t="s">
        <v>501</v>
      </c>
      <c r="B103" t="s">
        <v>77</v>
      </c>
      <c r="C103" t="s">
        <v>43</v>
      </c>
      <c r="D103" t="s">
        <v>495</v>
      </c>
      <c r="E103">
        <v>19.5</v>
      </c>
      <c r="F103">
        <v>85.94</v>
      </c>
      <c r="G103">
        <v>62.44</v>
      </c>
      <c r="H103">
        <f t="shared" si="10"/>
        <v>1.3763613068545804</v>
      </c>
      <c r="I103">
        <v>19</v>
      </c>
      <c r="J103">
        <v>37.78</v>
      </c>
      <c r="K103">
        <v>61.18</v>
      </c>
      <c r="O103" t="s">
        <v>308</v>
      </c>
      <c r="P103" t="s">
        <v>44</v>
      </c>
      <c r="Q103" t="s">
        <v>43</v>
      </c>
      <c r="R103" t="s">
        <v>530</v>
      </c>
      <c r="S103">
        <v>25</v>
      </c>
      <c r="T103">
        <v>64.540000000000006</v>
      </c>
      <c r="U103">
        <v>76.17</v>
      </c>
      <c r="V103">
        <f t="shared" si="11"/>
        <v>0.84731521596429049</v>
      </c>
      <c r="W103">
        <v>24.5</v>
      </c>
      <c r="X103">
        <v>57.14</v>
      </c>
      <c r="Y103">
        <v>74.930000000000007</v>
      </c>
    </row>
    <row r="104" spans="1:25" x14ac:dyDescent="0.35">
      <c r="A104" s="1" t="s">
        <v>502</v>
      </c>
      <c r="B104" t="s">
        <v>77</v>
      </c>
      <c r="C104" t="s">
        <v>43</v>
      </c>
      <c r="D104" t="s">
        <v>495</v>
      </c>
      <c r="E104">
        <v>0</v>
      </c>
      <c r="F104">
        <v>0</v>
      </c>
      <c r="G104">
        <v>0</v>
      </c>
      <c r="H104" t="e">
        <f t="shared" si="10"/>
        <v>#DIV/0!</v>
      </c>
      <c r="I104">
        <v>0</v>
      </c>
      <c r="J104">
        <v>0</v>
      </c>
      <c r="K104">
        <v>0</v>
      </c>
      <c r="O104" t="s">
        <v>309</v>
      </c>
      <c r="P104" t="s">
        <v>44</v>
      </c>
      <c r="Q104" t="s">
        <v>43</v>
      </c>
      <c r="R104" t="s">
        <v>530</v>
      </c>
      <c r="S104">
        <v>28</v>
      </c>
      <c r="T104">
        <v>81.41</v>
      </c>
      <c r="U104">
        <v>83.53</v>
      </c>
      <c r="V104">
        <f t="shared" si="11"/>
        <v>0.97461989704297847</v>
      </c>
      <c r="W104">
        <v>27.5</v>
      </c>
      <c r="X104">
        <v>53.3</v>
      </c>
      <c r="Y104">
        <v>82.3</v>
      </c>
    </row>
    <row r="105" spans="1:25" x14ac:dyDescent="0.35">
      <c r="A105" t="s">
        <v>503</v>
      </c>
      <c r="B105" t="s">
        <v>77</v>
      </c>
      <c r="C105" t="s">
        <v>43</v>
      </c>
      <c r="D105" t="s">
        <v>495</v>
      </c>
      <c r="E105">
        <v>22.5</v>
      </c>
      <c r="F105">
        <v>93.67</v>
      </c>
      <c r="G105">
        <v>69.97</v>
      </c>
      <c r="H105">
        <f t="shared" si="10"/>
        <v>1.3387165928254967</v>
      </c>
      <c r="I105">
        <v>22</v>
      </c>
      <c r="J105">
        <v>55.77</v>
      </c>
      <c r="K105">
        <v>68.72</v>
      </c>
      <c r="O105" t="s">
        <v>310</v>
      </c>
      <c r="P105" t="s">
        <v>44</v>
      </c>
      <c r="Q105" t="s">
        <v>43</v>
      </c>
      <c r="R105" t="s">
        <v>530</v>
      </c>
      <c r="S105">
        <v>23</v>
      </c>
      <c r="T105">
        <v>66.98</v>
      </c>
      <c r="U105">
        <v>71.22</v>
      </c>
      <c r="V105">
        <f t="shared" si="11"/>
        <v>0.94046616119067683</v>
      </c>
      <c r="W105">
        <v>22.5</v>
      </c>
      <c r="X105">
        <v>50.82</v>
      </c>
      <c r="Y105">
        <v>69.97</v>
      </c>
    </row>
    <row r="106" spans="1:25" x14ac:dyDescent="0.35">
      <c r="A106" t="s">
        <v>504</v>
      </c>
      <c r="B106" t="s">
        <v>77</v>
      </c>
      <c r="C106" t="s">
        <v>43</v>
      </c>
      <c r="D106" t="s">
        <v>495</v>
      </c>
      <c r="E106">
        <v>16.5</v>
      </c>
      <c r="F106">
        <v>56.82</v>
      </c>
      <c r="G106">
        <v>54.79</v>
      </c>
      <c r="H106">
        <f t="shared" si="10"/>
        <v>1.0370505566709254</v>
      </c>
      <c r="I106">
        <v>16</v>
      </c>
      <c r="J106">
        <v>28.44</v>
      </c>
      <c r="K106">
        <v>53.5</v>
      </c>
      <c r="O106" s="1" t="s">
        <v>311</v>
      </c>
      <c r="P106" t="s">
        <v>44</v>
      </c>
      <c r="Q106" t="s">
        <v>43</v>
      </c>
      <c r="R106" t="s">
        <v>530</v>
      </c>
      <c r="S106">
        <v>0</v>
      </c>
      <c r="T106">
        <v>0</v>
      </c>
      <c r="U106">
        <v>0</v>
      </c>
      <c r="V106" t="e">
        <f t="shared" si="11"/>
        <v>#DIV/0!</v>
      </c>
      <c r="W106">
        <v>0</v>
      </c>
      <c r="X106">
        <v>0</v>
      </c>
      <c r="Y106">
        <v>0</v>
      </c>
    </row>
    <row r="107" spans="1:25" x14ac:dyDescent="0.35">
      <c r="A107" t="s">
        <v>505</v>
      </c>
      <c r="B107" t="s">
        <v>77</v>
      </c>
      <c r="C107" t="s">
        <v>43</v>
      </c>
      <c r="D107" t="s">
        <v>495</v>
      </c>
      <c r="E107">
        <v>23</v>
      </c>
      <c r="F107">
        <v>94.42</v>
      </c>
      <c r="G107">
        <v>71.22</v>
      </c>
      <c r="H107">
        <f t="shared" si="10"/>
        <v>1.3257511934849762</v>
      </c>
      <c r="I107">
        <v>22</v>
      </c>
      <c r="J107">
        <v>53.62</v>
      </c>
      <c r="K107">
        <v>68.72</v>
      </c>
      <c r="O107" t="s">
        <v>312</v>
      </c>
      <c r="P107" t="s">
        <v>44</v>
      </c>
      <c r="Q107" t="s">
        <v>43</v>
      </c>
      <c r="R107" t="s">
        <v>530</v>
      </c>
      <c r="S107">
        <v>33.5</v>
      </c>
      <c r="T107">
        <v>92.63</v>
      </c>
      <c r="U107">
        <v>96.84</v>
      </c>
      <c r="V107">
        <f t="shared" si="11"/>
        <v>0.95652622883106142</v>
      </c>
      <c r="W107">
        <v>33</v>
      </c>
      <c r="X107">
        <v>82.86</v>
      </c>
      <c r="Y107">
        <v>95.64</v>
      </c>
    </row>
    <row r="108" spans="1:25" x14ac:dyDescent="0.35">
      <c r="A108" t="s">
        <v>506</v>
      </c>
      <c r="B108" t="s">
        <v>77</v>
      </c>
      <c r="C108" t="s">
        <v>43</v>
      </c>
      <c r="D108" t="s">
        <v>495</v>
      </c>
      <c r="E108">
        <v>16.5</v>
      </c>
      <c r="F108">
        <v>56.83</v>
      </c>
      <c r="G108">
        <v>54.79</v>
      </c>
      <c r="H108">
        <f t="shared" si="10"/>
        <v>1.0372330717284175</v>
      </c>
      <c r="I108">
        <v>16</v>
      </c>
      <c r="J108">
        <v>18.66</v>
      </c>
      <c r="K108">
        <v>53.5</v>
      </c>
      <c r="O108" t="s">
        <v>313</v>
      </c>
      <c r="P108" t="s">
        <v>44</v>
      </c>
      <c r="Q108" t="s">
        <v>43</v>
      </c>
      <c r="R108" t="s">
        <v>530</v>
      </c>
      <c r="S108">
        <v>30</v>
      </c>
      <c r="T108">
        <v>88.89</v>
      </c>
      <c r="U108">
        <v>88.39</v>
      </c>
      <c r="V108">
        <f t="shared" si="11"/>
        <v>1.0056567485009615</v>
      </c>
      <c r="W108">
        <v>29.5</v>
      </c>
      <c r="X108">
        <v>50.87</v>
      </c>
      <c r="Y108">
        <v>87.18</v>
      </c>
    </row>
    <row r="109" spans="1:25" x14ac:dyDescent="0.35">
      <c r="A109" t="s">
        <v>507</v>
      </c>
      <c r="B109" t="s">
        <v>77</v>
      </c>
      <c r="C109" t="s">
        <v>43</v>
      </c>
      <c r="D109" t="s">
        <v>495</v>
      </c>
      <c r="E109">
        <v>16.5</v>
      </c>
      <c r="F109">
        <v>74.09</v>
      </c>
      <c r="G109">
        <v>54.79</v>
      </c>
      <c r="H109">
        <f t="shared" si="10"/>
        <v>1.3522540609600293</v>
      </c>
      <c r="I109">
        <v>16</v>
      </c>
      <c r="J109">
        <v>28.43</v>
      </c>
      <c r="K109">
        <v>53.5</v>
      </c>
      <c r="O109" s="1" t="s">
        <v>314</v>
      </c>
      <c r="P109" t="s">
        <v>44</v>
      </c>
      <c r="Q109" t="s">
        <v>43</v>
      </c>
      <c r="R109" t="s">
        <v>530</v>
      </c>
      <c r="S109">
        <v>18</v>
      </c>
      <c r="T109">
        <v>32.83</v>
      </c>
      <c r="U109">
        <v>58.64</v>
      </c>
      <c r="V109">
        <f t="shared" si="11"/>
        <v>0.55985675306957705</v>
      </c>
      <c r="W109">
        <v>18</v>
      </c>
      <c r="X109">
        <v>32.83</v>
      </c>
      <c r="Y109">
        <v>58.64</v>
      </c>
    </row>
    <row r="110" spans="1:25" x14ac:dyDescent="0.35">
      <c r="A110" t="s">
        <v>508</v>
      </c>
      <c r="B110" t="s">
        <v>77</v>
      </c>
      <c r="C110" t="s">
        <v>43</v>
      </c>
      <c r="D110" t="s">
        <v>495</v>
      </c>
      <c r="E110">
        <v>17</v>
      </c>
      <c r="F110">
        <v>109.64</v>
      </c>
      <c r="G110">
        <v>56.08</v>
      </c>
      <c r="H110">
        <f t="shared" si="10"/>
        <v>1.9550641940085594</v>
      </c>
      <c r="I110">
        <v>16.5</v>
      </c>
      <c r="J110">
        <v>51.93</v>
      </c>
      <c r="K110">
        <v>54.79</v>
      </c>
      <c r="O110" t="s">
        <v>315</v>
      </c>
      <c r="P110" t="s">
        <v>44</v>
      </c>
      <c r="Q110" t="s">
        <v>43</v>
      </c>
      <c r="R110" t="s">
        <v>530</v>
      </c>
      <c r="S110">
        <v>23.5</v>
      </c>
      <c r="T110">
        <v>83.44</v>
      </c>
      <c r="U110">
        <v>72.459999999999994</v>
      </c>
      <c r="V110">
        <f t="shared" si="11"/>
        <v>1.1515318796577423</v>
      </c>
      <c r="W110">
        <v>23</v>
      </c>
      <c r="X110">
        <v>63.11</v>
      </c>
      <c r="Y110">
        <v>71.22</v>
      </c>
    </row>
    <row r="111" spans="1:25" x14ac:dyDescent="0.35">
      <c r="A111" s="1" t="s">
        <v>509</v>
      </c>
      <c r="B111" t="s">
        <v>77</v>
      </c>
      <c r="C111" t="s">
        <v>43</v>
      </c>
      <c r="D111" t="s">
        <v>495</v>
      </c>
      <c r="E111">
        <v>23</v>
      </c>
      <c r="F111">
        <v>49.32</v>
      </c>
      <c r="G111">
        <v>71.22</v>
      </c>
      <c r="H111">
        <f t="shared" si="10"/>
        <v>0.69250210614995789</v>
      </c>
      <c r="I111">
        <v>22.5</v>
      </c>
      <c r="J111">
        <v>44.99</v>
      </c>
      <c r="K111">
        <v>69.97</v>
      </c>
      <c r="O111" t="s">
        <v>316</v>
      </c>
      <c r="P111" t="s">
        <v>44</v>
      </c>
      <c r="Q111" t="s">
        <v>43</v>
      </c>
      <c r="R111" t="s">
        <v>530</v>
      </c>
      <c r="S111">
        <v>18.5</v>
      </c>
      <c r="T111">
        <v>45.9</v>
      </c>
      <c r="U111">
        <v>59.91</v>
      </c>
      <c r="V111">
        <f t="shared" si="11"/>
        <v>0.76614922383575368</v>
      </c>
      <c r="W111">
        <v>18</v>
      </c>
      <c r="X111">
        <v>40.4</v>
      </c>
      <c r="Y111">
        <v>58.64</v>
      </c>
    </row>
    <row r="112" spans="1:25" x14ac:dyDescent="0.35">
      <c r="A112" s="1" t="s">
        <v>510</v>
      </c>
      <c r="B112" t="s">
        <v>77</v>
      </c>
      <c r="C112" t="s">
        <v>43</v>
      </c>
      <c r="D112" t="s">
        <v>495</v>
      </c>
      <c r="E112">
        <v>19</v>
      </c>
      <c r="F112">
        <v>39.43</v>
      </c>
      <c r="G112">
        <v>61.18</v>
      </c>
      <c r="H112">
        <f t="shared" si="10"/>
        <v>0.64449166394246482</v>
      </c>
      <c r="I112">
        <v>18.5</v>
      </c>
      <c r="J112">
        <v>21.56</v>
      </c>
      <c r="K112">
        <v>59.91</v>
      </c>
      <c r="O112" s="1" t="s">
        <v>317</v>
      </c>
      <c r="P112" t="s">
        <v>44</v>
      </c>
      <c r="Q112" t="s">
        <v>43</v>
      </c>
      <c r="R112" t="s">
        <v>530</v>
      </c>
      <c r="S112">
        <v>0</v>
      </c>
      <c r="T112">
        <v>0</v>
      </c>
      <c r="U112">
        <v>0</v>
      </c>
      <c r="V112" t="e">
        <f t="shared" si="11"/>
        <v>#DIV/0!</v>
      </c>
      <c r="W112">
        <v>0</v>
      </c>
      <c r="X112">
        <v>0</v>
      </c>
      <c r="Y112">
        <v>0</v>
      </c>
    </row>
    <row r="113" spans="1:25" x14ac:dyDescent="0.35">
      <c r="A113" s="1" t="s">
        <v>511</v>
      </c>
      <c r="B113" t="s">
        <v>77</v>
      </c>
      <c r="C113" t="s">
        <v>43</v>
      </c>
      <c r="D113" t="s">
        <v>495</v>
      </c>
      <c r="E113">
        <v>19.5</v>
      </c>
      <c r="F113">
        <v>44.24</v>
      </c>
      <c r="G113">
        <v>62.44</v>
      </c>
      <c r="H113">
        <f t="shared" si="10"/>
        <v>0.70852017937219736</v>
      </c>
      <c r="I113">
        <v>19</v>
      </c>
      <c r="J113">
        <v>36.03</v>
      </c>
      <c r="K113">
        <v>61.18</v>
      </c>
      <c r="O113" t="s">
        <v>318</v>
      </c>
      <c r="P113" t="s">
        <v>44</v>
      </c>
      <c r="Q113" t="s">
        <v>43</v>
      </c>
      <c r="R113" t="s">
        <v>530</v>
      </c>
      <c r="S113">
        <v>23.5</v>
      </c>
      <c r="T113">
        <v>75.010000000000005</v>
      </c>
      <c r="U113">
        <v>72.459999999999994</v>
      </c>
      <c r="V113">
        <f t="shared" si="11"/>
        <v>1.0351918299751588</v>
      </c>
      <c r="W113">
        <v>23</v>
      </c>
      <c r="X113">
        <v>56.32</v>
      </c>
      <c r="Y113">
        <v>71.22</v>
      </c>
    </row>
    <row r="114" spans="1:25" x14ac:dyDescent="0.35">
      <c r="A114" t="s">
        <v>512</v>
      </c>
      <c r="B114" t="s">
        <v>699</v>
      </c>
      <c r="C114" t="s">
        <v>78</v>
      </c>
      <c r="D114" t="s">
        <v>495</v>
      </c>
      <c r="E114">
        <v>20.5</v>
      </c>
      <c r="F114">
        <v>51.02</v>
      </c>
      <c r="G114">
        <v>64.97</v>
      </c>
      <c r="H114">
        <f t="shared" si="10"/>
        <v>0.78528551639218103</v>
      </c>
      <c r="I114">
        <v>20</v>
      </c>
      <c r="J114">
        <v>29.46</v>
      </c>
      <c r="K114">
        <v>63.71</v>
      </c>
      <c r="O114" s="1" t="s">
        <v>319</v>
      </c>
      <c r="P114" t="s">
        <v>44</v>
      </c>
      <c r="Q114" t="s">
        <v>78</v>
      </c>
      <c r="R114" t="s">
        <v>530</v>
      </c>
      <c r="S114">
        <v>0</v>
      </c>
      <c r="T114">
        <v>0</v>
      </c>
      <c r="U114">
        <v>0</v>
      </c>
      <c r="V114" t="e">
        <f t="shared" si="11"/>
        <v>#DIV/0!</v>
      </c>
      <c r="W114">
        <v>0</v>
      </c>
      <c r="X114">
        <v>0</v>
      </c>
      <c r="Y114">
        <v>0</v>
      </c>
    </row>
    <row r="115" spans="1:25" x14ac:dyDescent="0.35">
      <c r="A115" s="1" t="s">
        <v>513</v>
      </c>
      <c r="B115" t="s">
        <v>699</v>
      </c>
      <c r="C115" t="s">
        <v>78</v>
      </c>
      <c r="D115" t="s">
        <v>495</v>
      </c>
      <c r="E115">
        <v>17</v>
      </c>
      <c r="F115">
        <v>41.92</v>
      </c>
      <c r="G115">
        <v>56.08</v>
      </c>
      <c r="H115">
        <f t="shared" si="10"/>
        <v>0.74750356633380888</v>
      </c>
      <c r="I115">
        <v>16.5</v>
      </c>
      <c r="J115">
        <v>34.82</v>
      </c>
      <c r="K115">
        <v>54.79</v>
      </c>
      <c r="O115" t="s">
        <v>320</v>
      </c>
      <c r="P115" t="s">
        <v>44</v>
      </c>
      <c r="Q115" t="s">
        <v>78</v>
      </c>
      <c r="R115" t="s">
        <v>530</v>
      </c>
      <c r="S115">
        <v>33.5</v>
      </c>
      <c r="T115">
        <v>93.6</v>
      </c>
      <c r="U115">
        <v>96.84</v>
      </c>
      <c r="V115">
        <f t="shared" si="11"/>
        <v>0.96654275092936792</v>
      </c>
      <c r="W115">
        <v>33</v>
      </c>
      <c r="X115">
        <v>82.8</v>
      </c>
      <c r="Y115">
        <v>95.64</v>
      </c>
    </row>
    <row r="116" spans="1:25" x14ac:dyDescent="0.35">
      <c r="A116" t="s">
        <v>514</v>
      </c>
      <c r="B116" t="s">
        <v>699</v>
      </c>
      <c r="C116" t="s">
        <v>78</v>
      </c>
      <c r="D116" t="s">
        <v>495</v>
      </c>
      <c r="E116">
        <v>17</v>
      </c>
      <c r="F116">
        <v>80.63</v>
      </c>
      <c r="G116">
        <v>56.08</v>
      </c>
      <c r="H116">
        <f t="shared" si="10"/>
        <v>1.4377674750356633</v>
      </c>
      <c r="I116">
        <v>16.5</v>
      </c>
      <c r="J116">
        <v>52.4</v>
      </c>
      <c r="K116">
        <v>54.79</v>
      </c>
      <c r="O116" t="s">
        <v>321</v>
      </c>
      <c r="P116" t="s">
        <v>44</v>
      </c>
      <c r="Q116" t="s">
        <v>78</v>
      </c>
      <c r="R116" t="s">
        <v>530</v>
      </c>
      <c r="S116">
        <v>33.5</v>
      </c>
      <c r="T116">
        <v>166.71</v>
      </c>
      <c r="U116">
        <v>96.84</v>
      </c>
      <c r="V116">
        <f t="shared" si="11"/>
        <v>1.7214993804213135</v>
      </c>
      <c r="W116">
        <v>31.5</v>
      </c>
      <c r="X116">
        <v>81.099999999999994</v>
      </c>
      <c r="Y116">
        <v>92.02</v>
      </c>
    </row>
    <row r="117" spans="1:25" x14ac:dyDescent="0.35">
      <c r="A117" t="s">
        <v>515</v>
      </c>
      <c r="B117" t="s">
        <v>699</v>
      </c>
      <c r="C117" t="s">
        <v>78</v>
      </c>
      <c r="D117" t="s">
        <v>495</v>
      </c>
      <c r="E117">
        <v>17</v>
      </c>
      <c r="F117">
        <v>88.78</v>
      </c>
      <c r="G117">
        <v>56.08</v>
      </c>
      <c r="H117">
        <f t="shared" si="10"/>
        <v>1.5830955777460771</v>
      </c>
      <c r="I117">
        <v>16</v>
      </c>
      <c r="J117">
        <v>23.15</v>
      </c>
      <c r="K117">
        <v>53.5</v>
      </c>
      <c r="O117" t="s">
        <v>322</v>
      </c>
      <c r="P117" t="s">
        <v>44</v>
      </c>
      <c r="Q117" t="s">
        <v>78</v>
      </c>
      <c r="R117" t="s">
        <v>530</v>
      </c>
      <c r="S117">
        <v>33.5</v>
      </c>
      <c r="T117">
        <v>113.06</v>
      </c>
      <c r="U117">
        <v>96.84</v>
      </c>
      <c r="V117">
        <f t="shared" si="11"/>
        <v>1.1674927715819909</v>
      </c>
      <c r="W117">
        <v>32.5</v>
      </c>
      <c r="X117">
        <v>76.13</v>
      </c>
      <c r="Y117">
        <v>94.43</v>
      </c>
    </row>
    <row r="118" spans="1:25" x14ac:dyDescent="0.35">
      <c r="A118" t="s">
        <v>516</v>
      </c>
      <c r="B118" t="s">
        <v>699</v>
      </c>
      <c r="C118" t="s">
        <v>78</v>
      </c>
      <c r="D118" t="s">
        <v>495</v>
      </c>
      <c r="E118">
        <v>17</v>
      </c>
      <c r="F118">
        <v>76.260000000000005</v>
      </c>
      <c r="G118">
        <v>56.08</v>
      </c>
      <c r="H118">
        <f t="shared" si="10"/>
        <v>1.3598430813124109</v>
      </c>
      <c r="I118">
        <v>16</v>
      </c>
      <c r="J118">
        <v>17.38</v>
      </c>
      <c r="K118">
        <v>53.5</v>
      </c>
      <c r="O118" t="s">
        <v>323</v>
      </c>
      <c r="P118" t="s">
        <v>44</v>
      </c>
      <c r="Q118" t="s">
        <v>78</v>
      </c>
      <c r="R118" t="s">
        <v>530</v>
      </c>
      <c r="S118">
        <v>33.5</v>
      </c>
      <c r="T118">
        <v>110.09</v>
      </c>
      <c r="U118">
        <v>96.84</v>
      </c>
      <c r="V118">
        <f t="shared" si="11"/>
        <v>1.1368236266005782</v>
      </c>
      <c r="W118">
        <v>32.5</v>
      </c>
      <c r="X118">
        <v>90.86</v>
      </c>
      <c r="Y118">
        <v>94.43</v>
      </c>
    </row>
    <row r="119" spans="1:25" x14ac:dyDescent="0.35">
      <c r="A119" t="s">
        <v>517</v>
      </c>
      <c r="B119" t="s">
        <v>699</v>
      </c>
      <c r="C119" t="s">
        <v>78</v>
      </c>
      <c r="D119" t="s">
        <v>495</v>
      </c>
      <c r="E119">
        <v>16.5</v>
      </c>
      <c r="F119">
        <v>68.3</v>
      </c>
      <c r="G119">
        <v>54.79</v>
      </c>
      <c r="H119">
        <f t="shared" si="10"/>
        <v>1.2465778426720204</v>
      </c>
      <c r="I119">
        <v>16</v>
      </c>
      <c r="J119">
        <v>37.770000000000003</v>
      </c>
      <c r="K119">
        <v>53.5</v>
      </c>
      <c r="O119" t="s">
        <v>324</v>
      </c>
      <c r="P119" t="s">
        <v>44</v>
      </c>
      <c r="Q119" t="s">
        <v>78</v>
      </c>
      <c r="R119" t="s">
        <v>530</v>
      </c>
      <c r="S119">
        <v>33.5</v>
      </c>
      <c r="T119">
        <v>159.13</v>
      </c>
      <c r="U119">
        <v>96.84</v>
      </c>
      <c r="V119">
        <f t="shared" si="11"/>
        <v>1.6432259396943412</v>
      </c>
      <c r="W119">
        <v>24</v>
      </c>
      <c r="X119">
        <v>78.42</v>
      </c>
      <c r="Y119">
        <v>73.7</v>
      </c>
    </row>
    <row r="120" spans="1:25" x14ac:dyDescent="0.35">
      <c r="A120" t="s">
        <v>518</v>
      </c>
      <c r="B120" t="s">
        <v>699</v>
      </c>
      <c r="C120" t="s">
        <v>78</v>
      </c>
      <c r="D120" t="s">
        <v>495</v>
      </c>
      <c r="E120">
        <v>22</v>
      </c>
      <c r="F120">
        <v>50.86</v>
      </c>
      <c r="G120">
        <v>68.72</v>
      </c>
      <c r="H120">
        <f t="shared" si="10"/>
        <v>0.74010477299185096</v>
      </c>
      <c r="I120">
        <v>21.5</v>
      </c>
      <c r="J120">
        <v>25.77</v>
      </c>
      <c r="K120">
        <v>67.47</v>
      </c>
      <c r="O120" t="s">
        <v>325</v>
      </c>
      <c r="P120" t="s">
        <v>44</v>
      </c>
      <c r="Q120" t="s">
        <v>78</v>
      </c>
      <c r="R120" t="s">
        <v>530</v>
      </c>
      <c r="S120">
        <v>33.5</v>
      </c>
      <c r="T120">
        <v>96.36</v>
      </c>
      <c r="U120">
        <v>96.84</v>
      </c>
      <c r="V120">
        <f t="shared" si="11"/>
        <v>0.99504337050805447</v>
      </c>
      <c r="W120">
        <v>33</v>
      </c>
      <c r="X120">
        <v>95.14</v>
      </c>
      <c r="Y120">
        <v>95.64</v>
      </c>
    </row>
    <row r="121" spans="1:25" x14ac:dyDescent="0.35">
      <c r="A121" t="s">
        <v>519</v>
      </c>
      <c r="B121" t="s">
        <v>699</v>
      </c>
      <c r="C121" t="s">
        <v>78</v>
      </c>
      <c r="D121" t="s">
        <v>495</v>
      </c>
      <c r="E121">
        <v>17.5</v>
      </c>
      <c r="F121">
        <v>59.47</v>
      </c>
      <c r="G121">
        <v>57.36</v>
      </c>
      <c r="H121">
        <f t="shared" si="10"/>
        <v>1.0367852161785216</v>
      </c>
      <c r="I121">
        <v>17</v>
      </c>
      <c r="J121">
        <v>54.16</v>
      </c>
      <c r="K121">
        <v>56.08</v>
      </c>
      <c r="O121" t="s">
        <v>326</v>
      </c>
      <c r="P121" t="s">
        <v>44</v>
      </c>
      <c r="Q121" t="s">
        <v>78</v>
      </c>
      <c r="R121" t="s">
        <v>530</v>
      </c>
      <c r="S121">
        <v>33</v>
      </c>
      <c r="T121">
        <v>94.56</v>
      </c>
      <c r="U121">
        <v>95.64</v>
      </c>
      <c r="V121">
        <f t="shared" si="11"/>
        <v>0.98870765370138014</v>
      </c>
      <c r="W121">
        <v>32.5</v>
      </c>
      <c r="X121">
        <v>86.5</v>
      </c>
      <c r="Y121">
        <v>94.43</v>
      </c>
    </row>
    <row r="122" spans="1:25" x14ac:dyDescent="0.35">
      <c r="A122" t="s">
        <v>520</v>
      </c>
      <c r="B122" t="s">
        <v>699</v>
      </c>
      <c r="C122" t="s">
        <v>78</v>
      </c>
      <c r="D122" t="s">
        <v>495</v>
      </c>
      <c r="E122">
        <v>22.5</v>
      </c>
      <c r="F122">
        <v>72.84</v>
      </c>
      <c r="G122">
        <v>69.97</v>
      </c>
      <c r="H122">
        <f t="shared" si="10"/>
        <v>1.0410175789624125</v>
      </c>
      <c r="I122">
        <v>22</v>
      </c>
      <c r="J122">
        <v>53.48</v>
      </c>
      <c r="K122">
        <v>68.72</v>
      </c>
      <c r="O122" t="s">
        <v>327</v>
      </c>
      <c r="P122" t="s">
        <v>44</v>
      </c>
      <c r="Q122" t="s">
        <v>78</v>
      </c>
      <c r="R122" t="s">
        <v>530</v>
      </c>
      <c r="S122">
        <v>28</v>
      </c>
      <c r="T122">
        <v>72.900000000000006</v>
      </c>
      <c r="U122">
        <v>83.53</v>
      </c>
      <c r="V122">
        <f t="shared" si="11"/>
        <v>0.87274033281455765</v>
      </c>
      <c r="W122">
        <v>27.5</v>
      </c>
      <c r="X122">
        <v>64.13</v>
      </c>
      <c r="Y122">
        <v>82.3</v>
      </c>
    </row>
    <row r="123" spans="1:25" x14ac:dyDescent="0.35">
      <c r="A123" t="s">
        <v>521</v>
      </c>
      <c r="B123" t="s">
        <v>699</v>
      </c>
      <c r="C123" t="s">
        <v>78</v>
      </c>
      <c r="D123" t="s">
        <v>495</v>
      </c>
      <c r="E123">
        <v>17</v>
      </c>
      <c r="F123">
        <v>109.51</v>
      </c>
      <c r="G123">
        <v>56.08</v>
      </c>
      <c r="H123">
        <f t="shared" si="10"/>
        <v>1.9527460770328104</v>
      </c>
      <c r="I123">
        <v>16</v>
      </c>
      <c r="J123">
        <v>30.44</v>
      </c>
      <c r="K123">
        <v>53.5</v>
      </c>
      <c r="O123" t="s">
        <v>328</v>
      </c>
      <c r="P123" t="s">
        <v>44</v>
      </c>
      <c r="Q123" t="s">
        <v>78</v>
      </c>
      <c r="R123" t="s">
        <v>530</v>
      </c>
      <c r="S123">
        <v>33.5</v>
      </c>
      <c r="T123">
        <v>129.88999999999999</v>
      </c>
      <c r="U123">
        <v>96.84</v>
      </c>
      <c r="V123">
        <f t="shared" si="11"/>
        <v>1.341284593143329</v>
      </c>
      <c r="W123">
        <v>32.5</v>
      </c>
      <c r="X123">
        <v>101.12</v>
      </c>
      <c r="Y123">
        <v>94.43</v>
      </c>
    </row>
    <row r="124" spans="1:25" x14ac:dyDescent="0.35">
      <c r="A124" t="s">
        <v>522</v>
      </c>
      <c r="B124" t="s">
        <v>699</v>
      </c>
      <c r="C124" t="s">
        <v>78</v>
      </c>
      <c r="D124" t="s">
        <v>495</v>
      </c>
      <c r="E124">
        <v>17</v>
      </c>
      <c r="F124">
        <v>56.48</v>
      </c>
      <c r="G124">
        <v>56.08</v>
      </c>
      <c r="H124">
        <f t="shared" si="10"/>
        <v>1.007132667617689</v>
      </c>
      <c r="I124">
        <v>16.5</v>
      </c>
      <c r="J124">
        <v>54.77</v>
      </c>
      <c r="K124">
        <v>54.79</v>
      </c>
      <c r="O124" t="s">
        <v>329</v>
      </c>
      <c r="P124" t="s">
        <v>44</v>
      </c>
      <c r="Q124" t="s">
        <v>78</v>
      </c>
      <c r="R124" t="s">
        <v>530</v>
      </c>
      <c r="S124">
        <v>33</v>
      </c>
      <c r="T124">
        <v>95.92</v>
      </c>
      <c r="U124">
        <v>95.64</v>
      </c>
      <c r="V124">
        <f t="shared" si="11"/>
        <v>1.0029276453366793</v>
      </c>
      <c r="W124">
        <v>32.5</v>
      </c>
      <c r="X124">
        <v>81.73</v>
      </c>
      <c r="Y124">
        <v>94.43</v>
      </c>
    </row>
    <row r="125" spans="1:25" x14ac:dyDescent="0.35">
      <c r="A125" t="s">
        <v>523</v>
      </c>
      <c r="B125" t="s">
        <v>699</v>
      </c>
      <c r="C125" t="s">
        <v>78</v>
      </c>
      <c r="D125" t="s">
        <v>495</v>
      </c>
      <c r="E125">
        <v>17</v>
      </c>
      <c r="F125">
        <v>109.09</v>
      </c>
      <c r="G125">
        <v>56.08</v>
      </c>
      <c r="H125">
        <f t="shared" si="10"/>
        <v>1.945256776034237</v>
      </c>
      <c r="I125">
        <v>16</v>
      </c>
      <c r="J125">
        <v>30.83</v>
      </c>
      <c r="K125">
        <v>53.5</v>
      </c>
      <c r="O125" t="s">
        <v>330</v>
      </c>
      <c r="P125" t="s">
        <v>44</v>
      </c>
      <c r="Q125" t="s">
        <v>78</v>
      </c>
      <c r="R125" t="s">
        <v>530</v>
      </c>
      <c r="S125">
        <v>33</v>
      </c>
      <c r="T125">
        <v>98.92</v>
      </c>
      <c r="U125">
        <v>95.64</v>
      </c>
      <c r="V125">
        <f t="shared" si="11"/>
        <v>1.0342952739439566</v>
      </c>
      <c r="W125">
        <v>32.5</v>
      </c>
      <c r="X125">
        <v>91.05</v>
      </c>
      <c r="Y125">
        <v>94.43</v>
      </c>
    </row>
    <row r="126" spans="1:25" x14ac:dyDescent="0.35">
      <c r="A126" t="s">
        <v>524</v>
      </c>
      <c r="B126" t="s">
        <v>699</v>
      </c>
      <c r="C126" t="s">
        <v>78</v>
      </c>
      <c r="D126" t="s">
        <v>495</v>
      </c>
      <c r="E126">
        <v>16.5</v>
      </c>
      <c r="F126">
        <v>92.26</v>
      </c>
      <c r="G126">
        <v>54.79</v>
      </c>
      <c r="H126">
        <f t="shared" si="10"/>
        <v>1.683883920423435</v>
      </c>
      <c r="I126">
        <v>16</v>
      </c>
      <c r="J126">
        <v>28.98</v>
      </c>
      <c r="K126">
        <v>53.5</v>
      </c>
      <c r="O126" t="s">
        <v>331</v>
      </c>
      <c r="P126" t="s">
        <v>44</v>
      </c>
      <c r="Q126" t="s">
        <v>78</v>
      </c>
      <c r="R126" t="s">
        <v>530</v>
      </c>
      <c r="S126">
        <v>33.5</v>
      </c>
      <c r="T126">
        <v>109.05</v>
      </c>
      <c r="U126">
        <v>96.84</v>
      </c>
      <c r="V126">
        <f t="shared" si="11"/>
        <v>1.126084262701363</v>
      </c>
      <c r="W126">
        <v>32</v>
      </c>
      <c r="X126">
        <v>102.34</v>
      </c>
      <c r="Y126">
        <v>93.23</v>
      </c>
    </row>
    <row r="127" spans="1:25" x14ac:dyDescent="0.35">
      <c r="A127" t="s">
        <v>525</v>
      </c>
      <c r="B127" t="s">
        <v>699</v>
      </c>
      <c r="C127" t="s">
        <v>78</v>
      </c>
      <c r="D127" t="s">
        <v>495</v>
      </c>
      <c r="E127">
        <v>17</v>
      </c>
      <c r="F127">
        <v>92.46</v>
      </c>
      <c r="G127">
        <v>56.08</v>
      </c>
      <c r="H127">
        <f t="shared" si="10"/>
        <v>1.6487161198288158</v>
      </c>
      <c r="I127">
        <v>16</v>
      </c>
      <c r="J127">
        <v>40.14</v>
      </c>
      <c r="K127">
        <v>53.5</v>
      </c>
      <c r="O127" t="s">
        <v>332</v>
      </c>
      <c r="P127" t="s">
        <v>44</v>
      </c>
      <c r="Q127" t="s">
        <v>78</v>
      </c>
      <c r="R127" t="s">
        <v>530</v>
      </c>
      <c r="S127">
        <v>26</v>
      </c>
      <c r="T127">
        <v>80.84</v>
      </c>
      <c r="U127">
        <v>78.63</v>
      </c>
      <c r="V127">
        <f t="shared" si="11"/>
        <v>1.0281063207427192</v>
      </c>
      <c r="W127">
        <v>25.5</v>
      </c>
      <c r="X127">
        <v>54.37</v>
      </c>
      <c r="Y127">
        <v>77.400000000000006</v>
      </c>
    </row>
    <row r="128" spans="1:25" x14ac:dyDescent="0.35">
      <c r="A128" t="s">
        <v>526</v>
      </c>
      <c r="B128" t="s">
        <v>699</v>
      </c>
      <c r="C128" t="s">
        <v>78</v>
      </c>
      <c r="D128" t="s">
        <v>495</v>
      </c>
      <c r="E128">
        <v>17</v>
      </c>
      <c r="F128">
        <v>105.33</v>
      </c>
      <c r="G128">
        <v>56.08</v>
      </c>
      <c r="H128">
        <f t="shared" si="10"/>
        <v>1.8782097004279601</v>
      </c>
      <c r="I128">
        <v>16</v>
      </c>
      <c r="J128">
        <v>37.979999999999997</v>
      </c>
      <c r="K128">
        <v>53.5</v>
      </c>
      <c r="O128" t="s">
        <v>333</v>
      </c>
      <c r="P128" t="s">
        <v>44</v>
      </c>
      <c r="Q128" t="s">
        <v>78</v>
      </c>
      <c r="R128" t="s">
        <v>530</v>
      </c>
      <c r="S128">
        <v>33.5</v>
      </c>
      <c r="T128">
        <v>118.04</v>
      </c>
      <c r="U128">
        <v>96.84</v>
      </c>
      <c r="V128">
        <f t="shared" si="11"/>
        <v>1.2189178025609253</v>
      </c>
      <c r="W128">
        <v>28</v>
      </c>
      <c r="X128">
        <v>92.33</v>
      </c>
      <c r="Y128">
        <v>83.53</v>
      </c>
    </row>
    <row r="129" spans="1:39" x14ac:dyDescent="0.35">
      <c r="A129" t="s">
        <v>527</v>
      </c>
      <c r="B129" t="s">
        <v>699</v>
      </c>
      <c r="C129" t="s">
        <v>78</v>
      </c>
      <c r="D129" t="s">
        <v>495</v>
      </c>
      <c r="E129">
        <v>17</v>
      </c>
      <c r="F129">
        <v>119.2</v>
      </c>
      <c r="G129">
        <v>56.08</v>
      </c>
      <c r="H129">
        <f t="shared" si="10"/>
        <v>2.125534950071327</v>
      </c>
      <c r="I129">
        <v>16</v>
      </c>
      <c r="J129">
        <v>44.29</v>
      </c>
      <c r="K129">
        <v>53.5</v>
      </c>
      <c r="O129" t="s">
        <v>334</v>
      </c>
      <c r="P129" t="s">
        <v>44</v>
      </c>
      <c r="Q129" t="s">
        <v>78</v>
      </c>
      <c r="R129" t="s">
        <v>530</v>
      </c>
      <c r="S129">
        <v>33</v>
      </c>
      <c r="T129">
        <v>112.17</v>
      </c>
      <c r="U129">
        <v>95.64</v>
      </c>
      <c r="V129">
        <f t="shared" si="11"/>
        <v>1.1728356336260979</v>
      </c>
      <c r="W129">
        <v>27.5</v>
      </c>
      <c r="X129">
        <v>88.27</v>
      </c>
      <c r="Y129">
        <v>82.3</v>
      </c>
    </row>
    <row r="130" spans="1:39" x14ac:dyDescent="0.35">
      <c r="A130" t="s">
        <v>79</v>
      </c>
      <c r="B130" t="s">
        <v>44</v>
      </c>
      <c r="C130" t="s">
        <v>43</v>
      </c>
      <c r="D130" t="s">
        <v>529</v>
      </c>
      <c r="E130">
        <v>17</v>
      </c>
      <c r="F130">
        <v>56.61</v>
      </c>
      <c r="G130">
        <v>56.08</v>
      </c>
      <c r="H130">
        <f t="shared" si="10"/>
        <v>1.009450784593438</v>
      </c>
      <c r="I130">
        <v>16.5</v>
      </c>
      <c r="J130">
        <v>31.66</v>
      </c>
      <c r="K130">
        <v>54.79</v>
      </c>
      <c r="O130" t="s">
        <v>335</v>
      </c>
      <c r="P130" t="s">
        <v>77</v>
      </c>
      <c r="Q130" t="s">
        <v>43</v>
      </c>
      <c r="R130" t="s">
        <v>528</v>
      </c>
      <c r="S130">
        <v>33.5</v>
      </c>
      <c r="T130">
        <v>108.13</v>
      </c>
      <c r="U130">
        <v>96.84</v>
      </c>
      <c r="V130">
        <f t="shared" si="11"/>
        <v>1.1165840561751341</v>
      </c>
      <c r="W130">
        <v>32.5</v>
      </c>
      <c r="X130">
        <v>67.989999999999995</v>
      </c>
      <c r="Y130">
        <v>94.43</v>
      </c>
      <c r="AC130" t="s">
        <v>531</v>
      </c>
      <c r="AD130" t="s">
        <v>77</v>
      </c>
      <c r="AE130" t="s">
        <v>43</v>
      </c>
      <c r="AF130" t="s">
        <v>659</v>
      </c>
      <c r="AG130">
        <v>24</v>
      </c>
      <c r="AH130">
        <v>120.22</v>
      </c>
      <c r="AI130">
        <v>73.7</v>
      </c>
      <c r="AJ130">
        <f>AH130/AI130</f>
        <v>1.6312075983717773</v>
      </c>
      <c r="AK130">
        <v>23</v>
      </c>
      <c r="AL130">
        <v>42.5</v>
      </c>
      <c r="AM130">
        <v>71.22</v>
      </c>
    </row>
    <row r="131" spans="1:39" x14ac:dyDescent="0.35">
      <c r="A131" t="s">
        <v>80</v>
      </c>
      <c r="B131" t="s">
        <v>44</v>
      </c>
      <c r="C131" t="s">
        <v>43</v>
      </c>
      <c r="D131" t="s">
        <v>529</v>
      </c>
      <c r="E131">
        <v>21</v>
      </c>
      <c r="F131">
        <v>60.68</v>
      </c>
      <c r="G131">
        <v>66.22</v>
      </c>
      <c r="H131">
        <f t="shared" ref="H131:H194" si="12">F131/G131</f>
        <v>0.91633947447900932</v>
      </c>
      <c r="I131">
        <v>20.5</v>
      </c>
      <c r="J131">
        <v>37.950000000000003</v>
      </c>
      <c r="K131">
        <v>64.97</v>
      </c>
      <c r="O131" t="s">
        <v>336</v>
      </c>
      <c r="P131" t="s">
        <v>77</v>
      </c>
      <c r="Q131" t="s">
        <v>43</v>
      </c>
      <c r="R131" t="s">
        <v>528</v>
      </c>
      <c r="S131">
        <v>34</v>
      </c>
      <c r="T131">
        <v>163.05000000000001</v>
      </c>
      <c r="U131">
        <v>98.04</v>
      </c>
      <c r="V131">
        <f t="shared" ref="V131:V194" si="13">T131/U131</f>
        <v>1.6630966952264381</v>
      </c>
      <c r="W131">
        <v>32.5</v>
      </c>
      <c r="X131">
        <v>79.819999999999993</v>
      </c>
      <c r="Y131">
        <v>94.43</v>
      </c>
      <c r="AC131" t="s">
        <v>532</v>
      </c>
      <c r="AD131" t="s">
        <v>77</v>
      </c>
      <c r="AE131" t="s">
        <v>43</v>
      </c>
      <c r="AF131" t="s">
        <v>659</v>
      </c>
      <c r="AG131">
        <v>24</v>
      </c>
      <c r="AH131">
        <v>262.95999999999998</v>
      </c>
      <c r="AI131">
        <v>73.7</v>
      </c>
      <c r="AJ131">
        <f t="shared" ref="AJ131:AJ194" si="14">AH131/AI131</f>
        <v>3.5679782903663497</v>
      </c>
      <c r="AK131">
        <v>23</v>
      </c>
      <c r="AL131">
        <v>57.27</v>
      </c>
      <c r="AM131">
        <v>71.22</v>
      </c>
    </row>
    <row r="132" spans="1:39" x14ac:dyDescent="0.35">
      <c r="A132" t="s">
        <v>81</v>
      </c>
      <c r="B132" t="s">
        <v>44</v>
      </c>
      <c r="C132" t="s">
        <v>43</v>
      </c>
      <c r="D132" t="s">
        <v>529</v>
      </c>
      <c r="E132">
        <v>20.5</v>
      </c>
      <c r="F132">
        <v>58.3</v>
      </c>
      <c r="G132">
        <v>64.97</v>
      </c>
      <c r="H132">
        <f t="shared" si="12"/>
        <v>0.89733723256887787</v>
      </c>
      <c r="I132">
        <v>20</v>
      </c>
      <c r="J132">
        <v>45.94</v>
      </c>
      <c r="K132">
        <v>63.71</v>
      </c>
      <c r="O132" s="1" t="s">
        <v>337</v>
      </c>
      <c r="P132" t="s">
        <v>77</v>
      </c>
      <c r="Q132" t="s">
        <v>43</v>
      </c>
      <c r="R132" t="s">
        <v>528</v>
      </c>
      <c r="S132">
        <v>33.5</v>
      </c>
      <c r="T132">
        <v>57.88</v>
      </c>
      <c r="U132">
        <v>96.84</v>
      </c>
      <c r="V132">
        <f t="shared" si="13"/>
        <v>0.59768690623709209</v>
      </c>
      <c r="W132">
        <v>33</v>
      </c>
      <c r="X132">
        <v>51.72</v>
      </c>
      <c r="Y132">
        <v>95.64</v>
      </c>
      <c r="AC132" t="s">
        <v>533</v>
      </c>
      <c r="AD132" t="s">
        <v>77</v>
      </c>
      <c r="AE132" t="s">
        <v>43</v>
      </c>
      <c r="AF132" t="s">
        <v>659</v>
      </c>
      <c r="AG132">
        <v>24</v>
      </c>
      <c r="AH132">
        <v>306.87</v>
      </c>
      <c r="AI132">
        <v>73.7</v>
      </c>
      <c r="AJ132">
        <f t="shared" si="14"/>
        <v>4.1637720488466758</v>
      </c>
      <c r="AK132">
        <v>16</v>
      </c>
      <c r="AL132">
        <v>58.1</v>
      </c>
      <c r="AM132">
        <v>53.5</v>
      </c>
    </row>
    <row r="133" spans="1:39" x14ac:dyDescent="0.35">
      <c r="A133" s="1" t="s">
        <v>82</v>
      </c>
      <c r="B133" t="s">
        <v>44</v>
      </c>
      <c r="C133" t="s">
        <v>43</v>
      </c>
      <c r="D133" t="s">
        <v>529</v>
      </c>
      <c r="E133">
        <v>0</v>
      </c>
      <c r="F133">
        <v>0</v>
      </c>
      <c r="G133">
        <v>0</v>
      </c>
      <c r="H133" t="e">
        <f t="shared" si="12"/>
        <v>#DIV/0!</v>
      </c>
      <c r="I133">
        <v>0</v>
      </c>
      <c r="J133">
        <v>0</v>
      </c>
      <c r="K133">
        <v>0</v>
      </c>
      <c r="O133" s="1" t="s">
        <v>338</v>
      </c>
      <c r="P133" t="s">
        <v>77</v>
      </c>
      <c r="Q133" t="s">
        <v>43</v>
      </c>
      <c r="R133" t="s">
        <v>528</v>
      </c>
      <c r="S133">
        <v>21</v>
      </c>
      <c r="T133">
        <v>44.1</v>
      </c>
      <c r="U133">
        <v>66.22</v>
      </c>
      <c r="V133">
        <f t="shared" si="13"/>
        <v>0.66596194503171247</v>
      </c>
      <c r="W133">
        <v>20.5</v>
      </c>
      <c r="X133">
        <v>42.24</v>
      </c>
      <c r="Y133">
        <v>64.97</v>
      </c>
      <c r="AC133" t="s">
        <v>534</v>
      </c>
      <c r="AD133" t="s">
        <v>77</v>
      </c>
      <c r="AE133" t="s">
        <v>43</v>
      </c>
      <c r="AF133" t="s">
        <v>659</v>
      </c>
      <c r="AG133">
        <v>24</v>
      </c>
      <c r="AH133">
        <v>157</v>
      </c>
      <c r="AI133">
        <v>73.7</v>
      </c>
      <c r="AJ133">
        <f t="shared" si="14"/>
        <v>2.1302578018995928</v>
      </c>
      <c r="AK133">
        <v>16</v>
      </c>
      <c r="AL133">
        <v>61.79</v>
      </c>
      <c r="AM133">
        <v>53.5</v>
      </c>
    </row>
    <row r="134" spans="1:39" x14ac:dyDescent="0.35">
      <c r="A134" t="s">
        <v>83</v>
      </c>
      <c r="B134" t="s">
        <v>44</v>
      </c>
      <c r="C134" t="s">
        <v>43</v>
      </c>
      <c r="D134" t="s">
        <v>529</v>
      </c>
      <c r="E134">
        <v>17</v>
      </c>
      <c r="F134">
        <v>59.8</v>
      </c>
      <c r="G134">
        <v>56.08</v>
      </c>
      <c r="H134">
        <f t="shared" si="12"/>
        <v>1.0663338088445078</v>
      </c>
      <c r="I134">
        <v>16.5</v>
      </c>
      <c r="J134">
        <v>33.090000000000003</v>
      </c>
      <c r="K134">
        <v>54.79</v>
      </c>
      <c r="O134" t="s">
        <v>339</v>
      </c>
      <c r="P134" t="s">
        <v>77</v>
      </c>
      <c r="Q134" t="s">
        <v>43</v>
      </c>
      <c r="R134" t="s">
        <v>528</v>
      </c>
      <c r="S134">
        <v>33.5</v>
      </c>
      <c r="T134">
        <v>169.84</v>
      </c>
      <c r="U134">
        <v>96.84</v>
      </c>
      <c r="V134">
        <f t="shared" si="13"/>
        <v>1.7538207352333746</v>
      </c>
      <c r="W134">
        <v>32.5</v>
      </c>
      <c r="X134">
        <v>79.64</v>
      </c>
      <c r="Y134">
        <v>94.43</v>
      </c>
      <c r="AC134" t="s">
        <v>535</v>
      </c>
      <c r="AD134" t="s">
        <v>77</v>
      </c>
      <c r="AE134" t="s">
        <v>43</v>
      </c>
      <c r="AF134" t="s">
        <v>659</v>
      </c>
      <c r="AG134">
        <v>24</v>
      </c>
      <c r="AH134">
        <v>243.97</v>
      </c>
      <c r="AI134">
        <v>73.7</v>
      </c>
      <c r="AJ134">
        <f t="shared" si="14"/>
        <v>3.3103120759837177</v>
      </c>
      <c r="AK134">
        <v>18</v>
      </c>
      <c r="AL134">
        <v>72.33</v>
      </c>
      <c r="AM134">
        <v>58.64</v>
      </c>
    </row>
    <row r="135" spans="1:39" x14ac:dyDescent="0.35">
      <c r="A135" t="s">
        <v>84</v>
      </c>
      <c r="B135" t="s">
        <v>44</v>
      </c>
      <c r="C135" t="s">
        <v>43</v>
      </c>
      <c r="D135" t="s">
        <v>529</v>
      </c>
      <c r="E135">
        <v>16</v>
      </c>
      <c r="F135">
        <v>37.36</v>
      </c>
      <c r="G135">
        <v>53.5</v>
      </c>
      <c r="H135">
        <f t="shared" si="12"/>
        <v>0.69831775700934573</v>
      </c>
      <c r="I135">
        <v>15.5</v>
      </c>
      <c r="J135">
        <v>29.85</v>
      </c>
      <c r="K135">
        <v>52.21</v>
      </c>
      <c r="O135" s="1" t="s">
        <v>340</v>
      </c>
      <c r="P135" t="s">
        <v>77</v>
      </c>
      <c r="Q135" t="s">
        <v>43</v>
      </c>
      <c r="R135" t="s">
        <v>528</v>
      </c>
      <c r="S135">
        <v>33.5</v>
      </c>
      <c r="T135">
        <v>82.68</v>
      </c>
      <c r="U135">
        <v>96.84</v>
      </c>
      <c r="V135">
        <f t="shared" si="13"/>
        <v>0.85377942998760847</v>
      </c>
      <c r="W135">
        <v>33</v>
      </c>
      <c r="X135">
        <v>67.98</v>
      </c>
      <c r="Y135">
        <v>95.64</v>
      </c>
      <c r="AC135" t="s">
        <v>536</v>
      </c>
      <c r="AD135" t="s">
        <v>77</v>
      </c>
      <c r="AE135" t="s">
        <v>43</v>
      </c>
      <c r="AF135" t="s">
        <v>659</v>
      </c>
      <c r="AG135">
        <v>24</v>
      </c>
      <c r="AH135">
        <v>249.55</v>
      </c>
      <c r="AI135">
        <v>73.7</v>
      </c>
      <c r="AJ135">
        <f t="shared" si="14"/>
        <v>3.3860244233378562</v>
      </c>
      <c r="AK135">
        <v>18</v>
      </c>
      <c r="AL135">
        <v>85.33</v>
      </c>
      <c r="AM135">
        <v>58.64</v>
      </c>
    </row>
    <row r="136" spans="1:39" x14ac:dyDescent="0.35">
      <c r="A136" t="s">
        <v>85</v>
      </c>
      <c r="B136" t="s">
        <v>44</v>
      </c>
      <c r="C136" t="s">
        <v>43</v>
      </c>
      <c r="D136" t="s">
        <v>529</v>
      </c>
      <c r="E136">
        <v>25</v>
      </c>
      <c r="F136">
        <v>91.34</v>
      </c>
      <c r="G136">
        <v>76.17</v>
      </c>
      <c r="H136">
        <f t="shared" si="12"/>
        <v>1.1991597741893134</v>
      </c>
      <c r="I136">
        <v>17</v>
      </c>
      <c r="J136">
        <v>59.38</v>
      </c>
      <c r="K136">
        <v>56.08</v>
      </c>
      <c r="O136" t="s">
        <v>341</v>
      </c>
      <c r="P136" t="s">
        <v>77</v>
      </c>
      <c r="Q136" t="s">
        <v>43</v>
      </c>
      <c r="R136" t="s">
        <v>528</v>
      </c>
      <c r="S136">
        <v>33.5</v>
      </c>
      <c r="T136">
        <v>192.75</v>
      </c>
      <c r="U136">
        <v>96.84</v>
      </c>
      <c r="V136">
        <f t="shared" si="13"/>
        <v>1.9903965303593556</v>
      </c>
      <c r="W136">
        <v>22.5</v>
      </c>
      <c r="X136">
        <v>82.19</v>
      </c>
      <c r="Y136">
        <v>69.97</v>
      </c>
      <c r="AC136" t="s">
        <v>537</v>
      </c>
      <c r="AD136" t="s">
        <v>77</v>
      </c>
      <c r="AE136" t="s">
        <v>43</v>
      </c>
      <c r="AF136" t="s">
        <v>659</v>
      </c>
      <c r="AG136">
        <v>24</v>
      </c>
      <c r="AH136">
        <v>119.41</v>
      </c>
      <c r="AI136">
        <v>73.7</v>
      </c>
      <c r="AJ136">
        <f t="shared" si="14"/>
        <v>1.6202170963364992</v>
      </c>
      <c r="AK136">
        <v>23</v>
      </c>
      <c r="AL136">
        <v>69.3</v>
      </c>
      <c r="AM136">
        <v>71.22</v>
      </c>
    </row>
    <row r="137" spans="1:39" x14ac:dyDescent="0.35">
      <c r="A137" t="s">
        <v>86</v>
      </c>
      <c r="B137" t="s">
        <v>44</v>
      </c>
      <c r="C137" t="s">
        <v>43</v>
      </c>
      <c r="D137" t="s">
        <v>529</v>
      </c>
      <c r="E137">
        <v>16.5</v>
      </c>
      <c r="F137">
        <v>57.97</v>
      </c>
      <c r="G137">
        <v>54.79</v>
      </c>
      <c r="H137">
        <f t="shared" si="12"/>
        <v>1.0580397882825332</v>
      </c>
      <c r="I137">
        <v>16</v>
      </c>
      <c r="J137">
        <v>37.32</v>
      </c>
      <c r="K137">
        <v>53.5</v>
      </c>
      <c r="O137" s="1" t="s">
        <v>342</v>
      </c>
      <c r="P137" t="s">
        <v>77</v>
      </c>
      <c r="Q137" t="s">
        <v>43</v>
      </c>
      <c r="R137" t="s">
        <v>528</v>
      </c>
      <c r="S137">
        <v>0</v>
      </c>
      <c r="T137">
        <v>0</v>
      </c>
      <c r="U137">
        <v>0</v>
      </c>
      <c r="V137" t="e">
        <f t="shared" si="13"/>
        <v>#DIV/0!</v>
      </c>
      <c r="W137">
        <v>0</v>
      </c>
      <c r="X137">
        <v>0</v>
      </c>
      <c r="Y137">
        <v>0</v>
      </c>
      <c r="AC137" t="s">
        <v>538</v>
      </c>
      <c r="AD137" t="s">
        <v>77</v>
      </c>
      <c r="AE137" t="s">
        <v>43</v>
      </c>
      <c r="AF137" t="s">
        <v>659</v>
      </c>
      <c r="AG137">
        <v>24</v>
      </c>
      <c r="AH137">
        <v>282.69</v>
      </c>
      <c r="AI137">
        <v>73.7</v>
      </c>
      <c r="AJ137">
        <f t="shared" si="14"/>
        <v>3.835685210312076</v>
      </c>
      <c r="AK137">
        <v>18</v>
      </c>
      <c r="AL137">
        <v>72.53</v>
      </c>
      <c r="AM137">
        <v>58.64</v>
      </c>
    </row>
    <row r="138" spans="1:39" x14ac:dyDescent="0.35">
      <c r="A138" t="s">
        <v>87</v>
      </c>
      <c r="B138" t="s">
        <v>44</v>
      </c>
      <c r="C138" t="s">
        <v>43</v>
      </c>
      <c r="D138" t="s">
        <v>529</v>
      </c>
      <c r="E138">
        <v>17</v>
      </c>
      <c r="F138">
        <v>71.900000000000006</v>
      </c>
      <c r="G138">
        <v>56.08</v>
      </c>
      <c r="H138">
        <f t="shared" si="12"/>
        <v>1.2820970042796007</v>
      </c>
      <c r="I138">
        <v>25</v>
      </c>
      <c r="J138">
        <v>76.459999999999994</v>
      </c>
      <c r="K138">
        <v>76.17</v>
      </c>
      <c r="O138" t="s">
        <v>343</v>
      </c>
      <c r="P138" t="s">
        <v>77</v>
      </c>
      <c r="Q138" t="s">
        <v>43</v>
      </c>
      <c r="R138" t="s">
        <v>528</v>
      </c>
      <c r="S138">
        <v>33.5</v>
      </c>
      <c r="T138">
        <v>157.59</v>
      </c>
      <c r="U138">
        <v>96.84</v>
      </c>
      <c r="V138">
        <f t="shared" si="13"/>
        <v>1.6273234200743494</v>
      </c>
      <c r="W138">
        <v>32.5</v>
      </c>
      <c r="X138">
        <v>82.95</v>
      </c>
      <c r="Y138">
        <v>94.43</v>
      </c>
      <c r="AC138" t="s">
        <v>539</v>
      </c>
      <c r="AD138" t="s">
        <v>77</v>
      </c>
      <c r="AE138" t="s">
        <v>43</v>
      </c>
      <c r="AF138" t="s">
        <v>659</v>
      </c>
      <c r="AG138">
        <v>24</v>
      </c>
      <c r="AH138">
        <v>239.57</v>
      </c>
      <c r="AI138">
        <v>73.7</v>
      </c>
      <c r="AJ138">
        <f t="shared" si="14"/>
        <v>3.2506105834464041</v>
      </c>
      <c r="AK138">
        <v>18</v>
      </c>
      <c r="AL138">
        <v>74.05</v>
      </c>
      <c r="AM138">
        <v>58.64</v>
      </c>
    </row>
    <row r="139" spans="1:39" x14ac:dyDescent="0.35">
      <c r="A139" s="1" t="s">
        <v>88</v>
      </c>
      <c r="B139" t="s">
        <v>44</v>
      </c>
      <c r="C139" t="s">
        <v>43</v>
      </c>
      <c r="D139" t="s">
        <v>529</v>
      </c>
      <c r="E139">
        <v>16</v>
      </c>
      <c r="F139">
        <v>51.02</v>
      </c>
      <c r="G139">
        <v>53.5</v>
      </c>
      <c r="H139">
        <f t="shared" si="12"/>
        <v>0.95364485981308422</v>
      </c>
      <c r="I139">
        <v>15.5</v>
      </c>
      <c r="J139">
        <v>28.78</v>
      </c>
      <c r="K139">
        <v>52.21</v>
      </c>
      <c r="O139" s="1" t="s">
        <v>344</v>
      </c>
      <c r="P139" t="s">
        <v>77</v>
      </c>
      <c r="Q139" t="s">
        <v>43</v>
      </c>
      <c r="R139" t="s">
        <v>528</v>
      </c>
      <c r="S139">
        <v>33.5</v>
      </c>
      <c r="T139">
        <v>169.25</v>
      </c>
      <c r="U139">
        <v>96.84</v>
      </c>
      <c r="V139">
        <f t="shared" si="13"/>
        <v>1.7477282114828583</v>
      </c>
      <c r="W139">
        <v>32</v>
      </c>
      <c r="X139">
        <v>72.28</v>
      </c>
      <c r="Y139">
        <v>93.23</v>
      </c>
      <c r="AC139" t="s">
        <v>540</v>
      </c>
      <c r="AD139" t="s">
        <v>77</v>
      </c>
      <c r="AE139" t="s">
        <v>43</v>
      </c>
      <c r="AF139" t="s">
        <v>659</v>
      </c>
      <c r="AG139">
        <v>24</v>
      </c>
      <c r="AH139">
        <v>219.19</v>
      </c>
      <c r="AI139">
        <v>73.7</v>
      </c>
      <c r="AJ139">
        <f t="shared" si="14"/>
        <v>2.9740841248303935</v>
      </c>
      <c r="AK139">
        <v>18</v>
      </c>
      <c r="AL139">
        <v>58.95</v>
      </c>
      <c r="AM139">
        <v>58.64</v>
      </c>
    </row>
    <row r="140" spans="1:39" x14ac:dyDescent="0.35">
      <c r="A140" t="s">
        <v>89</v>
      </c>
      <c r="B140" t="s">
        <v>44</v>
      </c>
      <c r="C140" t="s">
        <v>43</v>
      </c>
      <c r="D140" t="s">
        <v>529</v>
      </c>
      <c r="E140">
        <v>17</v>
      </c>
      <c r="F140">
        <v>85.63</v>
      </c>
      <c r="G140">
        <v>56.08</v>
      </c>
      <c r="H140">
        <f t="shared" si="12"/>
        <v>1.5269258202567759</v>
      </c>
      <c r="I140">
        <v>25</v>
      </c>
      <c r="J140">
        <v>98.46</v>
      </c>
      <c r="K140">
        <v>76.17</v>
      </c>
      <c r="O140" t="s">
        <v>345</v>
      </c>
      <c r="P140" t="s">
        <v>77</v>
      </c>
      <c r="Q140" t="s">
        <v>43</v>
      </c>
      <c r="R140" t="s">
        <v>528</v>
      </c>
      <c r="S140">
        <v>33.5</v>
      </c>
      <c r="T140">
        <v>189.12</v>
      </c>
      <c r="U140">
        <v>96.84</v>
      </c>
      <c r="V140">
        <f t="shared" si="13"/>
        <v>1.952912019826518</v>
      </c>
      <c r="W140">
        <v>22.5</v>
      </c>
      <c r="X140">
        <v>70.06</v>
      </c>
      <c r="Y140">
        <v>69.97</v>
      </c>
      <c r="AC140" t="s">
        <v>541</v>
      </c>
      <c r="AD140" t="s">
        <v>77</v>
      </c>
      <c r="AE140" t="s">
        <v>43</v>
      </c>
      <c r="AF140" t="s">
        <v>659</v>
      </c>
      <c r="AG140">
        <v>24</v>
      </c>
      <c r="AH140">
        <v>251.52</v>
      </c>
      <c r="AI140">
        <v>73.7</v>
      </c>
      <c r="AJ140">
        <f t="shared" si="14"/>
        <v>3.412754409769335</v>
      </c>
      <c r="AK140">
        <v>16</v>
      </c>
      <c r="AL140">
        <v>60.97</v>
      </c>
      <c r="AM140">
        <v>53.5</v>
      </c>
    </row>
    <row r="141" spans="1:39" x14ac:dyDescent="0.35">
      <c r="A141" t="s">
        <v>90</v>
      </c>
      <c r="B141" t="s">
        <v>44</v>
      </c>
      <c r="C141" t="s">
        <v>43</v>
      </c>
      <c r="D141" t="s">
        <v>529</v>
      </c>
      <c r="E141">
        <v>17</v>
      </c>
      <c r="F141">
        <v>81.89</v>
      </c>
      <c r="G141">
        <v>56.08</v>
      </c>
      <c r="H141">
        <f t="shared" si="12"/>
        <v>1.4602353780313837</v>
      </c>
      <c r="I141">
        <v>16</v>
      </c>
      <c r="J141">
        <v>35.71</v>
      </c>
      <c r="K141">
        <v>53.5</v>
      </c>
      <c r="O141" t="s">
        <v>346</v>
      </c>
      <c r="P141" t="s">
        <v>77</v>
      </c>
      <c r="Q141" t="s">
        <v>43</v>
      </c>
      <c r="R141" t="s">
        <v>528</v>
      </c>
      <c r="S141">
        <v>33.5</v>
      </c>
      <c r="T141">
        <v>174.71</v>
      </c>
      <c r="U141">
        <v>96.84</v>
      </c>
      <c r="V141">
        <f t="shared" si="13"/>
        <v>1.8041098719537381</v>
      </c>
      <c r="W141">
        <v>32.5</v>
      </c>
      <c r="X141">
        <v>88.97</v>
      </c>
      <c r="Y141">
        <v>94.43</v>
      </c>
      <c r="AC141" t="s">
        <v>542</v>
      </c>
      <c r="AD141" t="s">
        <v>77</v>
      </c>
      <c r="AE141" t="s">
        <v>43</v>
      </c>
      <c r="AF141" t="s">
        <v>659</v>
      </c>
      <c r="AG141">
        <v>24</v>
      </c>
      <c r="AH141">
        <v>138.21</v>
      </c>
      <c r="AI141">
        <v>73.7</v>
      </c>
      <c r="AJ141">
        <f t="shared" si="14"/>
        <v>1.8753052917232023</v>
      </c>
      <c r="AK141">
        <v>22.5</v>
      </c>
      <c r="AL141">
        <v>69.44</v>
      </c>
      <c r="AM141">
        <v>69.97</v>
      </c>
    </row>
    <row r="142" spans="1:39" x14ac:dyDescent="0.35">
      <c r="A142" t="s">
        <v>91</v>
      </c>
      <c r="B142" t="s">
        <v>44</v>
      </c>
      <c r="C142" t="s">
        <v>43</v>
      </c>
      <c r="D142" t="s">
        <v>529</v>
      </c>
      <c r="E142">
        <v>17</v>
      </c>
      <c r="F142">
        <v>82.54</v>
      </c>
      <c r="G142">
        <v>56.08</v>
      </c>
      <c r="H142">
        <f t="shared" si="12"/>
        <v>1.4718259629101285</v>
      </c>
      <c r="I142">
        <v>16.5</v>
      </c>
      <c r="J142">
        <v>53.58</v>
      </c>
      <c r="K142">
        <v>54.79</v>
      </c>
      <c r="O142" t="s">
        <v>347</v>
      </c>
      <c r="P142" t="s">
        <v>77</v>
      </c>
      <c r="Q142" t="s">
        <v>43</v>
      </c>
      <c r="R142" t="s">
        <v>528</v>
      </c>
      <c r="S142">
        <v>33.5</v>
      </c>
      <c r="T142">
        <v>184.23</v>
      </c>
      <c r="U142">
        <v>96.84</v>
      </c>
      <c r="V142">
        <f t="shared" si="13"/>
        <v>1.9024163568773234</v>
      </c>
      <c r="W142">
        <v>22.5</v>
      </c>
      <c r="X142">
        <v>73.63</v>
      </c>
      <c r="Y142">
        <v>69.97</v>
      </c>
      <c r="AC142" t="s">
        <v>543</v>
      </c>
      <c r="AD142" t="s">
        <v>77</v>
      </c>
      <c r="AE142" t="s">
        <v>43</v>
      </c>
      <c r="AF142" t="s">
        <v>659</v>
      </c>
      <c r="AG142">
        <v>24</v>
      </c>
      <c r="AH142">
        <v>269.2</v>
      </c>
      <c r="AI142">
        <v>73.7</v>
      </c>
      <c r="AJ142">
        <f t="shared" si="14"/>
        <v>3.6526458616010853</v>
      </c>
      <c r="AK142">
        <v>18</v>
      </c>
      <c r="AL142">
        <v>63.46</v>
      </c>
      <c r="AM142">
        <v>58.64</v>
      </c>
    </row>
    <row r="143" spans="1:39" x14ac:dyDescent="0.35">
      <c r="A143" t="s">
        <v>92</v>
      </c>
      <c r="B143" t="s">
        <v>44</v>
      </c>
      <c r="C143" t="s">
        <v>43</v>
      </c>
      <c r="D143" t="s">
        <v>529</v>
      </c>
      <c r="E143">
        <v>16.5</v>
      </c>
      <c r="F143">
        <v>51.02</v>
      </c>
      <c r="G143">
        <v>54.79</v>
      </c>
      <c r="H143">
        <f t="shared" si="12"/>
        <v>0.93119182332542438</v>
      </c>
      <c r="I143">
        <v>16</v>
      </c>
      <c r="J143">
        <v>27.46</v>
      </c>
      <c r="K143">
        <v>53.5</v>
      </c>
      <c r="O143" t="s">
        <v>348</v>
      </c>
      <c r="P143" t="s">
        <v>77</v>
      </c>
      <c r="Q143" t="s">
        <v>43</v>
      </c>
      <c r="R143" t="s">
        <v>528</v>
      </c>
      <c r="S143">
        <v>34</v>
      </c>
      <c r="T143">
        <v>207.06</v>
      </c>
      <c r="U143">
        <v>98.04</v>
      </c>
      <c r="V143">
        <f t="shared" si="13"/>
        <v>2.1119951040391678</v>
      </c>
      <c r="W143">
        <v>32.5</v>
      </c>
      <c r="X143">
        <v>73.62</v>
      </c>
      <c r="Y143">
        <v>94.43</v>
      </c>
      <c r="AC143" t="s">
        <v>544</v>
      </c>
      <c r="AD143" t="s">
        <v>77</v>
      </c>
      <c r="AE143" t="s">
        <v>43</v>
      </c>
      <c r="AF143" t="s">
        <v>659</v>
      </c>
      <c r="AG143">
        <v>24</v>
      </c>
      <c r="AH143">
        <v>269.61</v>
      </c>
      <c r="AI143">
        <v>73.7</v>
      </c>
      <c r="AJ143">
        <f t="shared" si="14"/>
        <v>3.6582089552238806</v>
      </c>
      <c r="AK143">
        <v>18</v>
      </c>
      <c r="AL143">
        <v>80.97</v>
      </c>
      <c r="AM143">
        <v>58.64</v>
      </c>
    </row>
    <row r="144" spans="1:39" x14ac:dyDescent="0.35">
      <c r="A144" s="1" t="s">
        <v>93</v>
      </c>
      <c r="B144" t="s">
        <v>44</v>
      </c>
      <c r="C144" t="s">
        <v>43</v>
      </c>
      <c r="D144" t="s">
        <v>529</v>
      </c>
      <c r="E144">
        <v>14</v>
      </c>
      <c r="F144">
        <v>21.52</v>
      </c>
      <c r="G144">
        <v>48.3</v>
      </c>
      <c r="H144">
        <f t="shared" si="12"/>
        <v>0.44554865424430645</v>
      </c>
      <c r="I144">
        <v>13.5</v>
      </c>
      <c r="J144">
        <v>18.25</v>
      </c>
      <c r="K144">
        <v>46.98</v>
      </c>
      <c r="O144" s="1" t="s">
        <v>349</v>
      </c>
      <c r="P144" t="s">
        <v>77</v>
      </c>
      <c r="Q144" t="s">
        <v>43</v>
      </c>
      <c r="R144" t="s">
        <v>528</v>
      </c>
      <c r="S144">
        <v>34</v>
      </c>
      <c r="T144">
        <v>125.12</v>
      </c>
      <c r="U144">
        <v>98.04</v>
      </c>
      <c r="V144">
        <f t="shared" si="13"/>
        <v>1.2762137902896777</v>
      </c>
      <c r="W144">
        <v>33</v>
      </c>
      <c r="X144">
        <v>82.97</v>
      </c>
      <c r="Y144">
        <v>95.64</v>
      </c>
      <c r="AC144" t="s">
        <v>545</v>
      </c>
      <c r="AD144" t="s">
        <v>77</v>
      </c>
      <c r="AE144" t="s">
        <v>43</v>
      </c>
      <c r="AF144" t="s">
        <v>659</v>
      </c>
      <c r="AG144">
        <v>24</v>
      </c>
      <c r="AH144">
        <v>265.74</v>
      </c>
      <c r="AI144">
        <v>73.7</v>
      </c>
      <c r="AJ144">
        <f t="shared" si="14"/>
        <v>3.6056987788331072</v>
      </c>
      <c r="AK144">
        <v>18</v>
      </c>
      <c r="AL144">
        <v>62.83</v>
      </c>
      <c r="AM144">
        <v>58.64</v>
      </c>
    </row>
    <row r="145" spans="1:39" x14ac:dyDescent="0.35">
      <c r="A145" t="s">
        <v>94</v>
      </c>
      <c r="B145" t="s">
        <v>44</v>
      </c>
      <c r="C145" t="s">
        <v>43</v>
      </c>
      <c r="D145" t="s">
        <v>529</v>
      </c>
      <c r="E145">
        <v>20</v>
      </c>
      <c r="F145">
        <v>56.85</v>
      </c>
      <c r="G145">
        <v>63.71</v>
      </c>
      <c r="H145">
        <f t="shared" si="12"/>
        <v>0.89232459582483126</v>
      </c>
      <c r="I145">
        <v>19.5</v>
      </c>
      <c r="J145">
        <v>33.33</v>
      </c>
      <c r="K145">
        <v>62.44</v>
      </c>
      <c r="O145" s="1" t="s">
        <v>350</v>
      </c>
      <c r="P145" t="s">
        <v>77</v>
      </c>
      <c r="Q145" t="s">
        <v>43</v>
      </c>
      <c r="R145" t="s">
        <v>528</v>
      </c>
      <c r="S145">
        <v>18.5</v>
      </c>
      <c r="T145">
        <v>40.29</v>
      </c>
      <c r="U145">
        <v>59.91</v>
      </c>
      <c r="V145">
        <f t="shared" si="13"/>
        <v>0.67250876314471708</v>
      </c>
      <c r="W145">
        <v>18</v>
      </c>
      <c r="X145">
        <v>33.19</v>
      </c>
      <c r="Y145">
        <v>58.64</v>
      </c>
      <c r="AC145" s="1" t="s">
        <v>546</v>
      </c>
      <c r="AD145" t="s">
        <v>77</v>
      </c>
      <c r="AE145" t="s">
        <v>43</v>
      </c>
      <c r="AF145" t="s">
        <v>659</v>
      </c>
      <c r="AG145">
        <v>24</v>
      </c>
      <c r="AH145">
        <v>151.66999999999999</v>
      </c>
      <c r="AI145">
        <v>73.7</v>
      </c>
      <c r="AJ145">
        <f t="shared" si="14"/>
        <v>2.0579375848032564</v>
      </c>
      <c r="AK145">
        <v>16</v>
      </c>
      <c r="AL145">
        <v>56.1</v>
      </c>
      <c r="AM145">
        <v>53.5</v>
      </c>
    </row>
    <row r="146" spans="1:39" x14ac:dyDescent="0.35">
      <c r="A146" t="s">
        <v>95</v>
      </c>
      <c r="B146" t="s">
        <v>698</v>
      </c>
      <c r="C146" t="s">
        <v>78</v>
      </c>
      <c r="D146" t="s">
        <v>529</v>
      </c>
      <c r="E146">
        <v>25</v>
      </c>
      <c r="F146">
        <v>75.650000000000006</v>
      </c>
      <c r="G146">
        <v>76.17</v>
      </c>
      <c r="H146">
        <f t="shared" si="12"/>
        <v>0.99317316528817123</v>
      </c>
      <c r="I146">
        <v>24.5</v>
      </c>
      <c r="J146">
        <v>30.56</v>
      </c>
      <c r="K146">
        <v>74.930000000000007</v>
      </c>
      <c r="O146" s="1" t="s">
        <v>351</v>
      </c>
      <c r="P146" t="s">
        <v>77</v>
      </c>
      <c r="Q146" t="s">
        <v>78</v>
      </c>
      <c r="R146" t="s">
        <v>528</v>
      </c>
      <c r="S146">
        <v>30.5</v>
      </c>
      <c r="T146">
        <v>68.599999999999994</v>
      </c>
      <c r="U146">
        <v>89.6</v>
      </c>
      <c r="V146">
        <f t="shared" si="13"/>
        <v>0.765625</v>
      </c>
      <c r="W146">
        <v>30</v>
      </c>
      <c r="X146">
        <v>61.9</v>
      </c>
      <c r="Y146">
        <v>88.39</v>
      </c>
      <c r="AC146" t="s">
        <v>547</v>
      </c>
      <c r="AD146" t="s">
        <v>77</v>
      </c>
      <c r="AE146" t="s">
        <v>78</v>
      </c>
      <c r="AF146" t="s">
        <v>659</v>
      </c>
      <c r="AG146">
        <v>22</v>
      </c>
      <c r="AH146">
        <v>73.680000000000007</v>
      </c>
      <c r="AI146">
        <v>68.72</v>
      </c>
      <c r="AJ146">
        <f t="shared" si="14"/>
        <v>1.0721769499417928</v>
      </c>
      <c r="AK146">
        <v>21.5</v>
      </c>
      <c r="AL146">
        <v>53.39</v>
      </c>
      <c r="AM146">
        <v>67.47</v>
      </c>
    </row>
    <row r="147" spans="1:39" x14ac:dyDescent="0.35">
      <c r="A147" t="s">
        <v>96</v>
      </c>
      <c r="B147" t="s">
        <v>698</v>
      </c>
      <c r="C147" t="s">
        <v>78</v>
      </c>
      <c r="D147" t="s">
        <v>529</v>
      </c>
      <c r="E147">
        <v>17</v>
      </c>
      <c r="F147">
        <v>128.33000000000001</v>
      </c>
      <c r="G147">
        <v>56.08</v>
      </c>
      <c r="H147">
        <f t="shared" si="12"/>
        <v>2.2883380884450788</v>
      </c>
      <c r="I147">
        <v>16</v>
      </c>
      <c r="J147">
        <v>44.33</v>
      </c>
      <c r="K147">
        <v>53.5</v>
      </c>
      <c r="O147" s="1" t="s">
        <v>352</v>
      </c>
      <c r="P147" t="s">
        <v>77</v>
      </c>
      <c r="Q147" t="s">
        <v>78</v>
      </c>
      <c r="R147" t="s">
        <v>528</v>
      </c>
      <c r="S147">
        <v>34.5</v>
      </c>
      <c r="T147">
        <v>204.64</v>
      </c>
      <c r="U147">
        <v>99.24</v>
      </c>
      <c r="V147">
        <f t="shared" si="13"/>
        <v>2.0620717452640065</v>
      </c>
      <c r="W147">
        <v>31.5</v>
      </c>
      <c r="X147">
        <v>61.03</v>
      </c>
      <c r="Y147">
        <v>92.02</v>
      </c>
      <c r="AC147" t="s">
        <v>548</v>
      </c>
      <c r="AD147" t="s">
        <v>77</v>
      </c>
      <c r="AE147" t="s">
        <v>78</v>
      </c>
      <c r="AF147" t="s">
        <v>659</v>
      </c>
      <c r="AG147">
        <v>24</v>
      </c>
      <c r="AH147">
        <v>226.9</v>
      </c>
      <c r="AI147">
        <v>73.7</v>
      </c>
      <c r="AJ147">
        <f t="shared" si="14"/>
        <v>3.0786974219810039</v>
      </c>
      <c r="AK147">
        <v>23</v>
      </c>
      <c r="AL147">
        <v>54.23</v>
      </c>
      <c r="AM147">
        <v>71.22</v>
      </c>
    </row>
    <row r="148" spans="1:39" x14ac:dyDescent="0.35">
      <c r="A148" s="1" t="s">
        <v>97</v>
      </c>
      <c r="B148" t="s">
        <v>698</v>
      </c>
      <c r="C148" t="s">
        <v>78</v>
      </c>
      <c r="D148" t="s">
        <v>529</v>
      </c>
      <c r="E148">
        <v>14</v>
      </c>
      <c r="F148">
        <v>28.2</v>
      </c>
      <c r="G148">
        <v>48.3</v>
      </c>
      <c r="H148">
        <f t="shared" si="12"/>
        <v>0.58385093167701863</v>
      </c>
      <c r="I148">
        <v>13.5</v>
      </c>
      <c r="J148">
        <v>15.8</v>
      </c>
      <c r="K148">
        <v>46.98</v>
      </c>
      <c r="O148" s="1" t="s">
        <v>353</v>
      </c>
      <c r="P148" t="s">
        <v>77</v>
      </c>
      <c r="Q148" t="s">
        <v>78</v>
      </c>
      <c r="R148" t="s">
        <v>528</v>
      </c>
      <c r="S148">
        <v>21</v>
      </c>
      <c r="T148">
        <v>40.450000000000003</v>
      </c>
      <c r="U148">
        <v>66.22</v>
      </c>
      <c r="V148">
        <f t="shared" si="13"/>
        <v>0.61084264572636671</v>
      </c>
      <c r="W148">
        <v>20.5</v>
      </c>
      <c r="X148">
        <v>31.48</v>
      </c>
      <c r="Y148">
        <v>64.97</v>
      </c>
      <c r="AC148" t="s">
        <v>549</v>
      </c>
      <c r="AD148" t="s">
        <v>77</v>
      </c>
      <c r="AE148" t="s">
        <v>78</v>
      </c>
      <c r="AF148" t="s">
        <v>659</v>
      </c>
      <c r="AG148">
        <v>24</v>
      </c>
      <c r="AH148">
        <v>184.8</v>
      </c>
      <c r="AI148">
        <v>73.7</v>
      </c>
      <c r="AJ148">
        <f t="shared" si="14"/>
        <v>2.5074626865671643</v>
      </c>
      <c r="AK148">
        <v>16</v>
      </c>
      <c r="AL148">
        <v>69.16</v>
      </c>
      <c r="AM148">
        <v>53.5</v>
      </c>
    </row>
    <row r="149" spans="1:39" x14ac:dyDescent="0.35">
      <c r="A149" t="s">
        <v>98</v>
      </c>
      <c r="B149" t="s">
        <v>698</v>
      </c>
      <c r="C149" t="s">
        <v>78</v>
      </c>
      <c r="D149" t="s">
        <v>529</v>
      </c>
      <c r="E149">
        <v>16.5</v>
      </c>
      <c r="F149">
        <v>83.57</v>
      </c>
      <c r="G149">
        <v>54.79</v>
      </c>
      <c r="H149">
        <f t="shared" si="12"/>
        <v>1.5252783354626755</v>
      </c>
      <c r="I149">
        <v>16</v>
      </c>
      <c r="J149">
        <v>35.56</v>
      </c>
      <c r="K149">
        <v>53.5</v>
      </c>
      <c r="O149" s="1" t="s">
        <v>354</v>
      </c>
      <c r="P149" t="s">
        <v>77</v>
      </c>
      <c r="Q149" t="s">
        <v>78</v>
      </c>
      <c r="R149" t="s">
        <v>528</v>
      </c>
      <c r="S149">
        <v>19</v>
      </c>
      <c r="T149">
        <v>25.6</v>
      </c>
      <c r="U149">
        <v>61.18</v>
      </c>
      <c r="V149">
        <f t="shared" si="13"/>
        <v>0.41843739784243217</v>
      </c>
      <c r="W149">
        <v>18.5</v>
      </c>
      <c r="X149">
        <v>20.149999999999999</v>
      </c>
      <c r="Y149">
        <v>59.91</v>
      </c>
      <c r="AC149" t="s">
        <v>550</v>
      </c>
      <c r="AD149" t="s">
        <v>77</v>
      </c>
      <c r="AE149" t="s">
        <v>78</v>
      </c>
      <c r="AF149" t="s">
        <v>659</v>
      </c>
      <c r="AG149">
        <v>24</v>
      </c>
      <c r="AH149">
        <v>224.01</v>
      </c>
      <c r="AI149">
        <v>73.7</v>
      </c>
      <c r="AJ149">
        <f t="shared" si="14"/>
        <v>3.0394843962008138</v>
      </c>
      <c r="AK149">
        <v>22.5</v>
      </c>
      <c r="AL149">
        <v>27.39</v>
      </c>
      <c r="AM149">
        <v>69.97</v>
      </c>
    </row>
    <row r="150" spans="1:39" x14ac:dyDescent="0.35">
      <c r="A150" t="s">
        <v>99</v>
      </c>
      <c r="B150" t="s">
        <v>698</v>
      </c>
      <c r="C150" t="s">
        <v>78</v>
      </c>
      <c r="D150" t="s">
        <v>529</v>
      </c>
      <c r="E150">
        <v>17</v>
      </c>
      <c r="F150">
        <v>104.1</v>
      </c>
      <c r="G150">
        <v>56.08</v>
      </c>
      <c r="H150">
        <f t="shared" si="12"/>
        <v>1.8562767475035662</v>
      </c>
      <c r="I150">
        <v>25.5</v>
      </c>
      <c r="J150">
        <v>99.13</v>
      </c>
      <c r="K150">
        <v>77.400000000000006</v>
      </c>
      <c r="O150" s="1" t="s">
        <v>355</v>
      </c>
      <c r="P150" t="s">
        <v>77</v>
      </c>
      <c r="Q150" t="s">
        <v>78</v>
      </c>
      <c r="R150" t="s">
        <v>528</v>
      </c>
      <c r="S150">
        <v>0</v>
      </c>
      <c r="T150">
        <v>0</v>
      </c>
      <c r="U150">
        <v>0</v>
      </c>
      <c r="V150" t="e">
        <f t="shared" si="13"/>
        <v>#DIV/0!</v>
      </c>
      <c r="W150">
        <v>0</v>
      </c>
      <c r="X150">
        <v>0</v>
      </c>
      <c r="Y150">
        <v>0</v>
      </c>
      <c r="AC150" t="s">
        <v>551</v>
      </c>
      <c r="AD150" t="s">
        <v>77</v>
      </c>
      <c r="AE150" t="s">
        <v>78</v>
      </c>
      <c r="AF150" t="s">
        <v>659</v>
      </c>
      <c r="AG150">
        <v>24</v>
      </c>
      <c r="AH150">
        <v>194.55</v>
      </c>
      <c r="AI150">
        <v>73.7</v>
      </c>
      <c r="AJ150">
        <f t="shared" si="14"/>
        <v>2.6397557666214384</v>
      </c>
      <c r="AK150">
        <v>16</v>
      </c>
      <c r="AL150">
        <v>56.76</v>
      </c>
      <c r="AM150">
        <v>53.5</v>
      </c>
    </row>
    <row r="151" spans="1:39" x14ac:dyDescent="0.35">
      <c r="A151" t="s">
        <v>100</v>
      </c>
      <c r="B151" t="s">
        <v>698</v>
      </c>
      <c r="C151" t="s">
        <v>78</v>
      </c>
      <c r="D151" t="s">
        <v>529</v>
      </c>
      <c r="E151">
        <v>20.5</v>
      </c>
      <c r="F151">
        <v>54.82</v>
      </c>
      <c r="G151">
        <v>64.97</v>
      </c>
      <c r="H151">
        <f t="shared" si="12"/>
        <v>0.84377404956133606</v>
      </c>
      <c r="I151">
        <v>20</v>
      </c>
      <c r="J151">
        <v>44.51</v>
      </c>
      <c r="K151">
        <v>63.71</v>
      </c>
      <c r="O151" t="s">
        <v>356</v>
      </c>
      <c r="P151" t="s">
        <v>77</v>
      </c>
      <c r="Q151" t="s">
        <v>78</v>
      </c>
      <c r="R151" t="s">
        <v>528</v>
      </c>
      <c r="S151">
        <v>32.5</v>
      </c>
      <c r="T151">
        <v>111.27</v>
      </c>
      <c r="U151">
        <v>94.43</v>
      </c>
      <c r="V151">
        <f t="shared" si="13"/>
        <v>1.1783331568357511</v>
      </c>
      <c r="W151">
        <v>31</v>
      </c>
      <c r="X151">
        <v>106.71</v>
      </c>
      <c r="Y151">
        <v>90.81</v>
      </c>
      <c r="AC151" t="s">
        <v>552</v>
      </c>
      <c r="AD151" t="s">
        <v>77</v>
      </c>
      <c r="AE151" t="s">
        <v>78</v>
      </c>
      <c r="AF151" t="s">
        <v>659</v>
      </c>
      <c r="AG151">
        <v>24</v>
      </c>
      <c r="AH151">
        <v>255.85</v>
      </c>
      <c r="AI151">
        <v>73.7</v>
      </c>
      <c r="AJ151">
        <f t="shared" si="14"/>
        <v>3.4715061058344636</v>
      </c>
      <c r="AK151">
        <v>23</v>
      </c>
      <c r="AL151">
        <v>38.86</v>
      </c>
      <c r="AM151">
        <v>71.22</v>
      </c>
    </row>
    <row r="152" spans="1:39" x14ac:dyDescent="0.35">
      <c r="A152" t="s">
        <v>101</v>
      </c>
      <c r="B152" t="s">
        <v>698</v>
      </c>
      <c r="C152" t="s">
        <v>78</v>
      </c>
      <c r="D152" t="s">
        <v>529</v>
      </c>
      <c r="E152">
        <v>17</v>
      </c>
      <c r="F152">
        <v>69.319999999999993</v>
      </c>
      <c r="G152">
        <v>56.08</v>
      </c>
      <c r="H152">
        <f t="shared" si="12"/>
        <v>1.2360912981455063</v>
      </c>
      <c r="I152">
        <v>16.5</v>
      </c>
      <c r="J152">
        <v>51.42</v>
      </c>
      <c r="K152">
        <v>54.79</v>
      </c>
      <c r="O152" s="1" t="s">
        <v>357</v>
      </c>
      <c r="P152" t="s">
        <v>77</v>
      </c>
      <c r="Q152" t="s">
        <v>78</v>
      </c>
      <c r="R152" t="s">
        <v>528</v>
      </c>
      <c r="S152">
        <v>35</v>
      </c>
      <c r="T152">
        <v>133.13</v>
      </c>
      <c r="U152">
        <v>100.44</v>
      </c>
      <c r="V152">
        <f t="shared" si="13"/>
        <v>1.3254679410593388</v>
      </c>
      <c r="W152">
        <v>30</v>
      </c>
      <c r="X152">
        <v>62.96</v>
      </c>
      <c r="Y152">
        <v>88.39</v>
      </c>
      <c r="AC152" t="s">
        <v>553</v>
      </c>
      <c r="AD152" t="s">
        <v>77</v>
      </c>
      <c r="AE152" t="s">
        <v>78</v>
      </c>
      <c r="AF152" t="s">
        <v>659</v>
      </c>
      <c r="AG152">
        <v>24</v>
      </c>
      <c r="AH152">
        <v>138.94</v>
      </c>
      <c r="AI152">
        <v>73.7</v>
      </c>
      <c r="AJ152">
        <f t="shared" si="14"/>
        <v>1.8852103120759836</v>
      </c>
      <c r="AK152">
        <v>23.5</v>
      </c>
      <c r="AL152">
        <v>56.01</v>
      </c>
      <c r="AM152">
        <v>72.459999999999994</v>
      </c>
    </row>
    <row r="153" spans="1:39" x14ac:dyDescent="0.35">
      <c r="A153" t="s">
        <v>102</v>
      </c>
      <c r="B153" t="s">
        <v>698</v>
      </c>
      <c r="C153" t="s">
        <v>78</v>
      </c>
      <c r="D153" t="s">
        <v>529</v>
      </c>
      <c r="E153">
        <v>16.5</v>
      </c>
      <c r="F153">
        <v>74.87</v>
      </c>
      <c r="G153">
        <v>54.79</v>
      </c>
      <c r="H153">
        <f t="shared" si="12"/>
        <v>1.3664902354444242</v>
      </c>
      <c r="I153">
        <v>16</v>
      </c>
      <c r="J153">
        <v>39.58</v>
      </c>
      <c r="K153">
        <v>53.5</v>
      </c>
      <c r="O153" s="1" t="s">
        <v>358</v>
      </c>
      <c r="P153" t="s">
        <v>77</v>
      </c>
      <c r="Q153" t="s">
        <v>78</v>
      </c>
      <c r="R153" t="s">
        <v>528</v>
      </c>
      <c r="S153">
        <v>33.5</v>
      </c>
      <c r="T153">
        <v>77.67</v>
      </c>
      <c r="U153">
        <v>96.84</v>
      </c>
      <c r="V153">
        <f t="shared" si="13"/>
        <v>0.80204460966542745</v>
      </c>
      <c r="W153">
        <v>33</v>
      </c>
      <c r="X153">
        <v>74.099999999999994</v>
      </c>
      <c r="Y153">
        <v>95.64</v>
      </c>
      <c r="AC153" t="s">
        <v>554</v>
      </c>
      <c r="AD153" t="s">
        <v>77</v>
      </c>
      <c r="AE153" t="s">
        <v>78</v>
      </c>
      <c r="AF153" t="s">
        <v>659</v>
      </c>
      <c r="AG153">
        <v>24</v>
      </c>
      <c r="AH153">
        <v>136.57</v>
      </c>
      <c r="AI153">
        <v>73.7</v>
      </c>
      <c r="AJ153">
        <f t="shared" si="14"/>
        <v>1.8530529172320216</v>
      </c>
      <c r="AK153">
        <v>22.5</v>
      </c>
      <c r="AL153">
        <v>63.24</v>
      </c>
      <c r="AM153">
        <v>69.97</v>
      </c>
    </row>
    <row r="154" spans="1:39" x14ac:dyDescent="0.35">
      <c r="A154" t="s">
        <v>103</v>
      </c>
      <c r="B154" t="s">
        <v>698</v>
      </c>
      <c r="C154" t="s">
        <v>78</v>
      </c>
      <c r="D154" t="s">
        <v>529</v>
      </c>
      <c r="E154">
        <v>17</v>
      </c>
      <c r="F154">
        <v>126.86</v>
      </c>
      <c r="G154">
        <v>56.08</v>
      </c>
      <c r="H154">
        <f t="shared" si="12"/>
        <v>2.2621255349500715</v>
      </c>
      <c r="I154">
        <v>16</v>
      </c>
      <c r="J154">
        <v>51.63</v>
      </c>
      <c r="K154">
        <v>53.5</v>
      </c>
      <c r="O154" t="s">
        <v>359</v>
      </c>
      <c r="P154" t="s">
        <v>77</v>
      </c>
      <c r="Q154" t="s">
        <v>78</v>
      </c>
      <c r="R154" t="s">
        <v>528</v>
      </c>
      <c r="S154">
        <v>34</v>
      </c>
      <c r="T154">
        <v>161.88</v>
      </c>
      <c r="U154">
        <v>98.04</v>
      </c>
      <c r="V154">
        <f t="shared" si="13"/>
        <v>1.6511627906976742</v>
      </c>
      <c r="W154">
        <v>32</v>
      </c>
      <c r="X154">
        <v>81.14</v>
      </c>
      <c r="Y154">
        <v>93.23</v>
      </c>
      <c r="AC154" t="s">
        <v>555</v>
      </c>
      <c r="AD154" t="s">
        <v>77</v>
      </c>
      <c r="AE154" t="s">
        <v>78</v>
      </c>
      <c r="AF154" t="s">
        <v>659</v>
      </c>
      <c r="AG154">
        <v>24</v>
      </c>
      <c r="AH154">
        <v>121.78</v>
      </c>
      <c r="AI154">
        <v>73.7</v>
      </c>
      <c r="AJ154">
        <f t="shared" si="14"/>
        <v>1.6523744911804612</v>
      </c>
      <c r="AK154">
        <v>23.5</v>
      </c>
      <c r="AL154">
        <v>55.43</v>
      </c>
      <c r="AM154">
        <v>72.459999999999994</v>
      </c>
    </row>
    <row r="155" spans="1:39" x14ac:dyDescent="0.35">
      <c r="A155" t="s">
        <v>104</v>
      </c>
      <c r="B155" t="s">
        <v>698</v>
      </c>
      <c r="C155" t="s">
        <v>78</v>
      </c>
      <c r="D155" t="s">
        <v>529</v>
      </c>
      <c r="E155">
        <v>17</v>
      </c>
      <c r="F155">
        <v>113.86</v>
      </c>
      <c r="G155">
        <v>56.08</v>
      </c>
      <c r="H155">
        <f t="shared" si="12"/>
        <v>2.0303138373751786</v>
      </c>
      <c r="I155">
        <v>16</v>
      </c>
      <c r="J155">
        <v>45.18</v>
      </c>
      <c r="K155">
        <v>53.5</v>
      </c>
      <c r="O155" s="1" t="s">
        <v>360</v>
      </c>
      <c r="P155" t="s">
        <v>77</v>
      </c>
      <c r="Q155" t="s">
        <v>78</v>
      </c>
      <c r="R155" t="s">
        <v>528</v>
      </c>
      <c r="S155">
        <v>0</v>
      </c>
      <c r="T155">
        <v>0</v>
      </c>
      <c r="U155">
        <v>0</v>
      </c>
      <c r="V155" t="e">
        <f t="shared" si="13"/>
        <v>#DIV/0!</v>
      </c>
      <c r="W155">
        <v>0</v>
      </c>
      <c r="X155">
        <v>0</v>
      </c>
      <c r="Y155">
        <v>0</v>
      </c>
      <c r="AC155" t="s">
        <v>556</v>
      </c>
      <c r="AD155" t="s">
        <v>77</v>
      </c>
      <c r="AE155" t="s">
        <v>78</v>
      </c>
      <c r="AF155" t="s">
        <v>659</v>
      </c>
      <c r="AG155">
        <v>24</v>
      </c>
      <c r="AH155">
        <v>118.72</v>
      </c>
      <c r="AI155">
        <v>73.7</v>
      </c>
      <c r="AJ155">
        <f t="shared" si="14"/>
        <v>1.6108548168249659</v>
      </c>
      <c r="AK155">
        <v>23.5</v>
      </c>
      <c r="AL155">
        <v>54.47</v>
      </c>
      <c r="AM155">
        <v>72.459999999999994</v>
      </c>
    </row>
    <row r="156" spans="1:39" x14ac:dyDescent="0.35">
      <c r="A156" t="s">
        <v>105</v>
      </c>
      <c r="B156" t="s">
        <v>698</v>
      </c>
      <c r="C156" t="s">
        <v>78</v>
      </c>
      <c r="D156" t="s">
        <v>529</v>
      </c>
      <c r="E156">
        <v>17</v>
      </c>
      <c r="F156">
        <v>93.29</v>
      </c>
      <c r="G156">
        <v>56.08</v>
      </c>
      <c r="H156">
        <f t="shared" si="12"/>
        <v>1.6635164051355209</v>
      </c>
      <c r="I156">
        <v>16</v>
      </c>
      <c r="J156">
        <v>30.1</v>
      </c>
      <c r="K156">
        <v>53.5</v>
      </c>
      <c r="O156" s="1" t="s">
        <v>361</v>
      </c>
      <c r="P156" t="s">
        <v>77</v>
      </c>
      <c r="Q156" t="s">
        <v>78</v>
      </c>
      <c r="R156" t="s">
        <v>528</v>
      </c>
      <c r="S156">
        <v>26.5</v>
      </c>
      <c r="T156">
        <v>51.46</v>
      </c>
      <c r="U156">
        <v>79.86</v>
      </c>
      <c r="V156">
        <f t="shared" si="13"/>
        <v>0.64437766090658655</v>
      </c>
      <c r="W156">
        <v>26</v>
      </c>
      <c r="X156">
        <v>44.32</v>
      </c>
      <c r="Y156">
        <v>78.63</v>
      </c>
      <c r="AC156" t="s">
        <v>557</v>
      </c>
      <c r="AD156" t="s">
        <v>77</v>
      </c>
      <c r="AE156" t="s">
        <v>78</v>
      </c>
      <c r="AF156" t="s">
        <v>659</v>
      </c>
      <c r="AG156">
        <v>24</v>
      </c>
      <c r="AH156">
        <v>222.92</v>
      </c>
      <c r="AI156">
        <v>73.7</v>
      </c>
      <c r="AJ156">
        <f t="shared" si="14"/>
        <v>3.0246947082767974</v>
      </c>
      <c r="AK156">
        <v>16</v>
      </c>
      <c r="AL156">
        <v>61.47</v>
      </c>
      <c r="AM156">
        <v>53.5</v>
      </c>
    </row>
    <row r="157" spans="1:39" x14ac:dyDescent="0.35">
      <c r="A157" t="s">
        <v>106</v>
      </c>
      <c r="B157" t="s">
        <v>698</v>
      </c>
      <c r="C157" t="s">
        <v>78</v>
      </c>
      <c r="D157" t="s">
        <v>529</v>
      </c>
      <c r="E157">
        <v>17</v>
      </c>
      <c r="F157">
        <v>213.42</v>
      </c>
      <c r="G157">
        <v>56.08</v>
      </c>
      <c r="H157">
        <f t="shared" si="12"/>
        <v>3.8056348074179742</v>
      </c>
      <c r="I157">
        <v>25</v>
      </c>
      <c r="J157">
        <v>112.81</v>
      </c>
      <c r="K157">
        <v>76.17</v>
      </c>
      <c r="O157" t="s">
        <v>362</v>
      </c>
      <c r="P157" t="s">
        <v>77</v>
      </c>
      <c r="Q157" t="s">
        <v>78</v>
      </c>
      <c r="R157" t="s">
        <v>528</v>
      </c>
      <c r="S157">
        <v>34</v>
      </c>
      <c r="T157">
        <v>202.67</v>
      </c>
      <c r="U157">
        <v>98.04</v>
      </c>
      <c r="V157">
        <f t="shared" si="13"/>
        <v>2.0672174622603015</v>
      </c>
      <c r="W157">
        <v>30.5</v>
      </c>
      <c r="X157">
        <v>83.99</v>
      </c>
      <c r="Y157">
        <v>89.6</v>
      </c>
      <c r="AC157" s="1" t="s">
        <v>558</v>
      </c>
      <c r="AD157" t="s">
        <v>77</v>
      </c>
      <c r="AE157" t="s">
        <v>78</v>
      </c>
      <c r="AF157" t="s">
        <v>659</v>
      </c>
      <c r="AG157">
        <v>24</v>
      </c>
      <c r="AH157">
        <v>102.1</v>
      </c>
      <c r="AI157">
        <v>73.7</v>
      </c>
      <c r="AJ157">
        <f t="shared" si="14"/>
        <v>1.3853459972862956</v>
      </c>
      <c r="AK157">
        <v>23</v>
      </c>
      <c r="AL157">
        <v>37.9</v>
      </c>
      <c r="AM157">
        <v>71.22</v>
      </c>
    </row>
    <row r="158" spans="1:39" x14ac:dyDescent="0.35">
      <c r="A158" t="s">
        <v>107</v>
      </c>
      <c r="B158" t="s">
        <v>698</v>
      </c>
      <c r="C158" t="s">
        <v>78</v>
      </c>
      <c r="D158" t="s">
        <v>529</v>
      </c>
      <c r="E158">
        <v>17</v>
      </c>
      <c r="F158">
        <v>73.260000000000005</v>
      </c>
      <c r="G158">
        <v>56.08</v>
      </c>
      <c r="H158">
        <f t="shared" si="12"/>
        <v>1.3063480741797433</v>
      </c>
      <c r="I158">
        <v>16.5</v>
      </c>
      <c r="J158">
        <v>50.67</v>
      </c>
      <c r="K158">
        <v>54.79</v>
      </c>
      <c r="O158" t="s">
        <v>363</v>
      </c>
      <c r="P158" t="s">
        <v>77</v>
      </c>
      <c r="Q158" t="s">
        <v>78</v>
      </c>
      <c r="R158" t="s">
        <v>528</v>
      </c>
      <c r="S158">
        <v>33.5</v>
      </c>
      <c r="T158">
        <v>209.71</v>
      </c>
      <c r="U158">
        <v>96.84</v>
      </c>
      <c r="V158">
        <f t="shared" si="13"/>
        <v>2.1655307724080957</v>
      </c>
      <c r="W158">
        <v>31</v>
      </c>
      <c r="X158">
        <v>82.16</v>
      </c>
      <c r="Y158">
        <v>90.81</v>
      </c>
      <c r="AC158" s="1" t="s">
        <v>559</v>
      </c>
      <c r="AD158" t="s">
        <v>77</v>
      </c>
      <c r="AE158" t="s">
        <v>78</v>
      </c>
      <c r="AF158" t="s">
        <v>659</v>
      </c>
      <c r="AG158">
        <v>24</v>
      </c>
      <c r="AH158">
        <v>78.47</v>
      </c>
      <c r="AI158">
        <v>73.7</v>
      </c>
      <c r="AJ158">
        <f t="shared" si="14"/>
        <v>1.0647218453188603</v>
      </c>
      <c r="AK158">
        <v>23</v>
      </c>
      <c r="AL158">
        <v>35.85</v>
      </c>
      <c r="AM158">
        <v>71.22</v>
      </c>
    </row>
    <row r="159" spans="1:39" x14ac:dyDescent="0.35">
      <c r="A159" s="1" t="s">
        <v>108</v>
      </c>
      <c r="B159" t="s">
        <v>698</v>
      </c>
      <c r="C159" t="s">
        <v>78</v>
      </c>
      <c r="D159" t="s">
        <v>529</v>
      </c>
      <c r="E159">
        <v>17</v>
      </c>
      <c r="F159">
        <v>40.35</v>
      </c>
      <c r="G159">
        <v>56.08</v>
      </c>
      <c r="H159">
        <f t="shared" si="12"/>
        <v>0.71950784593437955</v>
      </c>
      <c r="I159">
        <v>16.5</v>
      </c>
      <c r="J159">
        <v>34.479999999999997</v>
      </c>
      <c r="K159">
        <v>54.79</v>
      </c>
      <c r="O159" t="s">
        <v>364</v>
      </c>
      <c r="P159" t="s">
        <v>77</v>
      </c>
      <c r="Q159" t="s">
        <v>78</v>
      </c>
      <c r="R159" t="s">
        <v>528</v>
      </c>
      <c r="S159">
        <v>34</v>
      </c>
      <c r="T159">
        <v>208.24</v>
      </c>
      <c r="U159">
        <v>98.04</v>
      </c>
      <c r="V159">
        <f t="shared" si="13"/>
        <v>2.1240310077519378</v>
      </c>
      <c r="W159">
        <v>31.5</v>
      </c>
      <c r="X159">
        <v>79.84</v>
      </c>
      <c r="Y159">
        <v>92.02</v>
      </c>
      <c r="AC159" t="s">
        <v>560</v>
      </c>
      <c r="AD159" t="s">
        <v>77</v>
      </c>
      <c r="AE159" t="s">
        <v>78</v>
      </c>
      <c r="AF159" t="s">
        <v>659</v>
      </c>
      <c r="AG159">
        <v>24</v>
      </c>
      <c r="AH159">
        <v>116.45</v>
      </c>
      <c r="AI159">
        <v>73.7</v>
      </c>
      <c r="AJ159">
        <f t="shared" si="14"/>
        <v>1.5800542740841248</v>
      </c>
      <c r="AK159">
        <v>23</v>
      </c>
      <c r="AL159">
        <v>41.64</v>
      </c>
      <c r="AM159">
        <v>71.22</v>
      </c>
    </row>
    <row r="160" spans="1:39" x14ac:dyDescent="0.35">
      <c r="A160" t="s">
        <v>109</v>
      </c>
      <c r="B160" t="s">
        <v>698</v>
      </c>
      <c r="C160" t="s">
        <v>78</v>
      </c>
      <c r="D160" t="s">
        <v>529</v>
      </c>
      <c r="E160">
        <v>16.5</v>
      </c>
      <c r="F160">
        <v>99.18</v>
      </c>
      <c r="G160">
        <v>54.79</v>
      </c>
      <c r="H160">
        <f t="shared" si="12"/>
        <v>1.8101843402080673</v>
      </c>
      <c r="I160">
        <v>16</v>
      </c>
      <c r="J160">
        <v>51.61</v>
      </c>
      <c r="K160">
        <v>53.5</v>
      </c>
      <c r="O160" t="s">
        <v>365</v>
      </c>
      <c r="P160" t="s">
        <v>77</v>
      </c>
      <c r="Q160" t="s">
        <v>78</v>
      </c>
      <c r="R160" t="s">
        <v>528</v>
      </c>
      <c r="S160">
        <v>34</v>
      </c>
      <c r="T160">
        <v>162.75</v>
      </c>
      <c r="U160">
        <v>98.04</v>
      </c>
      <c r="V160">
        <f t="shared" si="13"/>
        <v>1.6600367197062422</v>
      </c>
      <c r="W160">
        <v>32</v>
      </c>
      <c r="X160">
        <v>88.04</v>
      </c>
      <c r="Y160">
        <v>93.23</v>
      </c>
      <c r="AC160" t="s">
        <v>561</v>
      </c>
      <c r="AD160" t="s">
        <v>77</v>
      </c>
      <c r="AE160" t="s">
        <v>78</v>
      </c>
      <c r="AF160" t="s">
        <v>659</v>
      </c>
      <c r="AG160">
        <v>24</v>
      </c>
      <c r="AH160">
        <v>200.94</v>
      </c>
      <c r="AI160">
        <v>73.7</v>
      </c>
      <c r="AJ160">
        <f t="shared" si="14"/>
        <v>2.7264586160108548</v>
      </c>
      <c r="AK160">
        <v>16</v>
      </c>
      <c r="AL160">
        <v>70.400000000000006</v>
      </c>
      <c r="AM160">
        <v>53.5</v>
      </c>
    </row>
    <row r="161" spans="1:39" x14ac:dyDescent="0.35">
      <c r="A161" t="s">
        <v>110</v>
      </c>
      <c r="B161" t="s">
        <v>698</v>
      </c>
      <c r="C161" t="s">
        <v>78</v>
      </c>
      <c r="D161" t="s">
        <v>529</v>
      </c>
      <c r="E161">
        <v>16.5</v>
      </c>
      <c r="F161">
        <v>76.7</v>
      </c>
      <c r="G161">
        <v>54.79</v>
      </c>
      <c r="H161">
        <f t="shared" si="12"/>
        <v>1.3998904909655048</v>
      </c>
      <c r="I161">
        <v>16</v>
      </c>
      <c r="J161">
        <v>41.01</v>
      </c>
      <c r="K161">
        <v>53.5</v>
      </c>
      <c r="O161" t="s">
        <v>366</v>
      </c>
      <c r="P161" t="s">
        <v>77</v>
      </c>
      <c r="Q161" t="s">
        <v>78</v>
      </c>
      <c r="R161" t="s">
        <v>528</v>
      </c>
      <c r="S161">
        <v>34</v>
      </c>
      <c r="T161">
        <v>223.64</v>
      </c>
      <c r="U161">
        <v>98.04</v>
      </c>
      <c r="V161">
        <f t="shared" si="13"/>
        <v>2.2811097511219907</v>
      </c>
      <c r="W161">
        <v>31</v>
      </c>
      <c r="X161">
        <v>73.209999999999994</v>
      </c>
      <c r="Y161">
        <v>90.81</v>
      </c>
      <c r="AC161" t="s">
        <v>562</v>
      </c>
      <c r="AD161" t="s">
        <v>77</v>
      </c>
      <c r="AE161" t="s">
        <v>78</v>
      </c>
      <c r="AF161" t="s">
        <v>659</v>
      </c>
      <c r="AG161">
        <v>24</v>
      </c>
      <c r="AH161">
        <v>85.61</v>
      </c>
      <c r="AI161">
        <v>73.7</v>
      </c>
      <c r="AJ161">
        <f t="shared" si="14"/>
        <v>1.1616010854816825</v>
      </c>
      <c r="AK161">
        <v>23.5</v>
      </c>
      <c r="AL161">
        <v>55.59</v>
      </c>
      <c r="AM161">
        <v>72.459999999999994</v>
      </c>
    </row>
    <row r="162" spans="1:39" x14ac:dyDescent="0.35">
      <c r="A162" t="s">
        <v>111</v>
      </c>
      <c r="B162" t="s">
        <v>44</v>
      </c>
      <c r="C162" t="s">
        <v>43</v>
      </c>
      <c r="D162" t="s">
        <v>529</v>
      </c>
      <c r="E162">
        <v>17</v>
      </c>
      <c r="F162">
        <v>92.91</v>
      </c>
      <c r="G162">
        <v>56.08</v>
      </c>
      <c r="H162">
        <f t="shared" si="12"/>
        <v>1.6567403708987161</v>
      </c>
      <c r="I162">
        <v>16</v>
      </c>
      <c r="J162">
        <v>28.69</v>
      </c>
      <c r="K162">
        <v>53.5</v>
      </c>
      <c r="O162" t="s">
        <v>367</v>
      </c>
      <c r="P162" t="s">
        <v>77</v>
      </c>
      <c r="Q162" t="s">
        <v>43</v>
      </c>
      <c r="R162" t="s">
        <v>528</v>
      </c>
      <c r="S162">
        <v>33.5</v>
      </c>
      <c r="T162">
        <v>125.3</v>
      </c>
      <c r="U162">
        <v>96.84</v>
      </c>
      <c r="V162">
        <f t="shared" si="13"/>
        <v>1.2938868236266006</v>
      </c>
      <c r="W162">
        <v>33</v>
      </c>
      <c r="X162">
        <v>83.64</v>
      </c>
      <c r="Y162">
        <v>95.64</v>
      </c>
      <c r="AC162" t="s">
        <v>563</v>
      </c>
      <c r="AD162" t="s">
        <v>77</v>
      </c>
      <c r="AE162" t="s">
        <v>43</v>
      </c>
      <c r="AF162" t="s">
        <v>659</v>
      </c>
      <c r="AG162">
        <v>24</v>
      </c>
      <c r="AH162">
        <v>319.43</v>
      </c>
      <c r="AI162">
        <v>73.7</v>
      </c>
      <c r="AJ162">
        <f t="shared" si="14"/>
        <v>4.3341926729986433</v>
      </c>
      <c r="AK162">
        <v>18</v>
      </c>
      <c r="AL162">
        <v>102.87</v>
      </c>
      <c r="AM162">
        <v>58.64</v>
      </c>
    </row>
    <row r="163" spans="1:39" x14ac:dyDescent="0.35">
      <c r="A163" t="s">
        <v>112</v>
      </c>
      <c r="B163" t="s">
        <v>44</v>
      </c>
      <c r="C163" t="s">
        <v>43</v>
      </c>
      <c r="D163" t="s">
        <v>529</v>
      </c>
      <c r="E163">
        <v>17</v>
      </c>
      <c r="F163">
        <v>60.46</v>
      </c>
      <c r="G163">
        <v>56.08</v>
      </c>
      <c r="H163">
        <f t="shared" si="12"/>
        <v>1.0781027104136949</v>
      </c>
      <c r="I163">
        <v>16.5</v>
      </c>
      <c r="J163">
        <v>47.03</v>
      </c>
      <c r="K163">
        <v>54.79</v>
      </c>
      <c r="O163" t="s">
        <v>368</v>
      </c>
      <c r="P163" t="s">
        <v>77</v>
      </c>
      <c r="Q163" t="s">
        <v>43</v>
      </c>
      <c r="R163" t="s">
        <v>528</v>
      </c>
      <c r="S163">
        <v>33.5</v>
      </c>
      <c r="T163">
        <v>130.76</v>
      </c>
      <c r="U163">
        <v>96.84</v>
      </c>
      <c r="V163">
        <f t="shared" si="13"/>
        <v>1.3502684840974803</v>
      </c>
      <c r="W163">
        <v>33</v>
      </c>
      <c r="X163">
        <v>93.01</v>
      </c>
      <c r="Y163">
        <v>95.64</v>
      </c>
      <c r="AC163" t="s">
        <v>564</v>
      </c>
      <c r="AD163" t="s">
        <v>77</v>
      </c>
      <c r="AE163" t="s">
        <v>43</v>
      </c>
      <c r="AF163" t="s">
        <v>659</v>
      </c>
      <c r="AG163">
        <v>24</v>
      </c>
      <c r="AH163">
        <v>209.53</v>
      </c>
      <c r="AI163">
        <v>73.7</v>
      </c>
      <c r="AJ163">
        <f t="shared" si="14"/>
        <v>2.843012211668928</v>
      </c>
      <c r="AK163">
        <v>18</v>
      </c>
      <c r="AL163">
        <v>64.39</v>
      </c>
      <c r="AM163">
        <v>58.64</v>
      </c>
    </row>
    <row r="164" spans="1:39" x14ac:dyDescent="0.35">
      <c r="A164" t="s">
        <v>113</v>
      </c>
      <c r="B164" t="s">
        <v>44</v>
      </c>
      <c r="C164" t="s">
        <v>43</v>
      </c>
      <c r="D164" t="s">
        <v>529</v>
      </c>
      <c r="E164">
        <v>17</v>
      </c>
      <c r="F164">
        <v>67.64</v>
      </c>
      <c r="G164">
        <v>56.08</v>
      </c>
      <c r="H164">
        <f t="shared" si="12"/>
        <v>1.2061340941512126</v>
      </c>
      <c r="I164">
        <v>16</v>
      </c>
      <c r="J164">
        <v>31.02</v>
      </c>
      <c r="K164">
        <v>53.5</v>
      </c>
      <c r="O164" t="s">
        <v>369</v>
      </c>
      <c r="P164" t="s">
        <v>77</v>
      </c>
      <c r="Q164" t="s">
        <v>43</v>
      </c>
      <c r="R164" t="s">
        <v>528</v>
      </c>
      <c r="S164">
        <v>33.5</v>
      </c>
      <c r="T164">
        <v>135.76</v>
      </c>
      <c r="U164">
        <v>96.84</v>
      </c>
      <c r="V164">
        <f t="shared" si="13"/>
        <v>1.4019000413052456</v>
      </c>
      <c r="W164">
        <v>32.5</v>
      </c>
      <c r="X164">
        <v>78.400000000000006</v>
      </c>
      <c r="Y164">
        <v>94.43</v>
      </c>
      <c r="AC164" t="s">
        <v>565</v>
      </c>
      <c r="AD164" t="s">
        <v>77</v>
      </c>
      <c r="AE164" t="s">
        <v>43</v>
      </c>
      <c r="AF164" t="s">
        <v>659</v>
      </c>
      <c r="AG164">
        <v>24</v>
      </c>
      <c r="AH164">
        <v>174.58</v>
      </c>
      <c r="AI164">
        <v>73.7</v>
      </c>
      <c r="AJ164">
        <f t="shared" si="14"/>
        <v>2.3687924016282227</v>
      </c>
      <c r="AK164">
        <v>23</v>
      </c>
      <c r="AL164">
        <v>55.27</v>
      </c>
      <c r="AM164">
        <v>71.22</v>
      </c>
    </row>
    <row r="165" spans="1:39" x14ac:dyDescent="0.35">
      <c r="A165" t="s">
        <v>114</v>
      </c>
      <c r="B165" t="s">
        <v>44</v>
      </c>
      <c r="C165" t="s">
        <v>43</v>
      </c>
      <c r="D165" t="s">
        <v>529</v>
      </c>
      <c r="E165">
        <v>17</v>
      </c>
      <c r="F165">
        <v>88.62</v>
      </c>
      <c r="G165">
        <v>56.08</v>
      </c>
      <c r="H165">
        <f t="shared" si="12"/>
        <v>1.5802425106990015</v>
      </c>
      <c r="I165">
        <v>16.5</v>
      </c>
      <c r="J165">
        <v>35.24</v>
      </c>
      <c r="K165">
        <v>54.79</v>
      </c>
      <c r="O165" t="s">
        <v>370</v>
      </c>
      <c r="P165" t="s">
        <v>77</v>
      </c>
      <c r="Q165" t="s">
        <v>43</v>
      </c>
      <c r="R165" t="s">
        <v>528</v>
      </c>
      <c r="S165">
        <v>33.5</v>
      </c>
      <c r="T165">
        <v>266.55</v>
      </c>
      <c r="U165">
        <v>96.84</v>
      </c>
      <c r="V165">
        <f t="shared" si="13"/>
        <v>2.7524783147459728</v>
      </c>
      <c r="W165">
        <v>22.5</v>
      </c>
      <c r="X165">
        <v>97.43</v>
      </c>
      <c r="Y165">
        <v>69.97</v>
      </c>
      <c r="AC165" t="s">
        <v>566</v>
      </c>
      <c r="AD165" t="s">
        <v>77</v>
      </c>
      <c r="AE165" t="s">
        <v>43</v>
      </c>
      <c r="AF165" t="s">
        <v>659</v>
      </c>
      <c r="AG165">
        <v>24</v>
      </c>
      <c r="AH165">
        <v>216.02</v>
      </c>
      <c r="AI165">
        <v>73.7</v>
      </c>
      <c r="AJ165">
        <f t="shared" si="14"/>
        <v>2.9310719131614653</v>
      </c>
      <c r="AK165">
        <v>18</v>
      </c>
      <c r="AL165">
        <v>63.24</v>
      </c>
      <c r="AM165">
        <v>58.64</v>
      </c>
    </row>
    <row r="166" spans="1:39" x14ac:dyDescent="0.35">
      <c r="A166" s="1" t="s">
        <v>115</v>
      </c>
      <c r="B166" t="s">
        <v>44</v>
      </c>
      <c r="C166" t="s">
        <v>43</v>
      </c>
      <c r="D166" t="s">
        <v>529</v>
      </c>
      <c r="E166">
        <v>18</v>
      </c>
      <c r="F166">
        <v>44.4</v>
      </c>
      <c r="G166">
        <v>58.64</v>
      </c>
      <c r="H166">
        <f t="shared" si="12"/>
        <v>0.75716234652114589</v>
      </c>
      <c r="I166">
        <v>17.5</v>
      </c>
      <c r="J166">
        <v>25.46</v>
      </c>
      <c r="K166">
        <v>57.36</v>
      </c>
      <c r="O166" t="s">
        <v>371</v>
      </c>
      <c r="P166" t="s">
        <v>77</v>
      </c>
      <c r="Q166" t="s">
        <v>43</v>
      </c>
      <c r="R166" t="s">
        <v>528</v>
      </c>
      <c r="S166">
        <v>33.5</v>
      </c>
      <c r="T166">
        <v>265.37</v>
      </c>
      <c r="U166">
        <v>96.84</v>
      </c>
      <c r="V166">
        <f t="shared" si="13"/>
        <v>2.7402932672449403</v>
      </c>
      <c r="W166">
        <v>32</v>
      </c>
      <c r="X166">
        <v>82.77</v>
      </c>
      <c r="Y166">
        <v>93.23</v>
      </c>
      <c r="AC166" t="s">
        <v>567</v>
      </c>
      <c r="AD166" t="s">
        <v>77</v>
      </c>
      <c r="AE166" t="s">
        <v>43</v>
      </c>
      <c r="AF166" t="s">
        <v>659</v>
      </c>
      <c r="AG166">
        <v>24</v>
      </c>
      <c r="AH166">
        <v>274.52999999999997</v>
      </c>
      <c r="AI166">
        <v>73.7</v>
      </c>
      <c r="AJ166">
        <f t="shared" si="14"/>
        <v>3.7249660786974212</v>
      </c>
      <c r="AK166">
        <v>18</v>
      </c>
      <c r="AL166">
        <v>95.03</v>
      </c>
      <c r="AM166">
        <v>58.64</v>
      </c>
    </row>
    <row r="167" spans="1:39" x14ac:dyDescent="0.35">
      <c r="A167" t="s">
        <v>116</v>
      </c>
      <c r="B167" t="s">
        <v>44</v>
      </c>
      <c r="C167" t="s">
        <v>43</v>
      </c>
      <c r="D167" t="s">
        <v>529</v>
      </c>
      <c r="E167">
        <v>17</v>
      </c>
      <c r="F167">
        <v>83.25</v>
      </c>
      <c r="G167">
        <v>56.08</v>
      </c>
      <c r="H167">
        <f t="shared" si="12"/>
        <v>1.4844864479315265</v>
      </c>
      <c r="I167">
        <v>16</v>
      </c>
      <c r="J167">
        <v>27.67</v>
      </c>
      <c r="K167">
        <v>53.5</v>
      </c>
      <c r="O167" s="1" t="s">
        <v>372</v>
      </c>
      <c r="P167" t="s">
        <v>77</v>
      </c>
      <c r="Q167" t="s">
        <v>43</v>
      </c>
      <c r="R167" t="s">
        <v>528</v>
      </c>
      <c r="S167">
        <v>24.5</v>
      </c>
      <c r="T167">
        <v>58.18</v>
      </c>
      <c r="U167">
        <v>74.930000000000007</v>
      </c>
      <c r="V167">
        <f t="shared" si="13"/>
        <v>0.77645802749232606</v>
      </c>
      <c r="W167">
        <v>24</v>
      </c>
      <c r="X167">
        <v>44.53</v>
      </c>
      <c r="Y167">
        <v>73.7</v>
      </c>
      <c r="AC167" t="s">
        <v>568</v>
      </c>
      <c r="AD167" t="s">
        <v>77</v>
      </c>
      <c r="AE167" t="s">
        <v>43</v>
      </c>
      <c r="AF167" t="s">
        <v>659</v>
      </c>
      <c r="AG167">
        <v>24</v>
      </c>
      <c r="AH167">
        <v>219.33</v>
      </c>
      <c r="AI167">
        <v>73.7</v>
      </c>
      <c r="AJ167">
        <f t="shared" si="14"/>
        <v>2.9759837177747626</v>
      </c>
      <c r="AK167">
        <v>23</v>
      </c>
      <c r="AL167">
        <v>44.35</v>
      </c>
      <c r="AM167">
        <v>71.22</v>
      </c>
    </row>
    <row r="168" spans="1:39" x14ac:dyDescent="0.35">
      <c r="A168" s="1" t="s">
        <v>117</v>
      </c>
      <c r="B168" t="s">
        <v>44</v>
      </c>
      <c r="C168" t="s">
        <v>43</v>
      </c>
      <c r="D168" t="s">
        <v>529</v>
      </c>
      <c r="E168">
        <v>18</v>
      </c>
      <c r="F168">
        <v>33.659999999999997</v>
      </c>
      <c r="G168">
        <v>58.64</v>
      </c>
      <c r="H168">
        <f t="shared" si="12"/>
        <v>0.57401091405184168</v>
      </c>
      <c r="I168">
        <v>17.5</v>
      </c>
      <c r="J168">
        <v>12.87</v>
      </c>
      <c r="K168">
        <v>57.36</v>
      </c>
      <c r="O168" t="s">
        <v>373</v>
      </c>
      <c r="P168" t="s">
        <v>77</v>
      </c>
      <c r="Q168" t="s">
        <v>43</v>
      </c>
      <c r="R168" t="s">
        <v>528</v>
      </c>
      <c r="S168">
        <v>33</v>
      </c>
      <c r="T168">
        <v>137.6</v>
      </c>
      <c r="U168">
        <v>95.64</v>
      </c>
      <c r="V168">
        <f t="shared" si="13"/>
        <v>1.4387285654537849</v>
      </c>
      <c r="W168">
        <v>32.5</v>
      </c>
      <c r="X168">
        <v>88.04</v>
      </c>
      <c r="Y168">
        <v>94.43</v>
      </c>
      <c r="AC168" t="s">
        <v>569</v>
      </c>
      <c r="AD168" t="s">
        <v>77</v>
      </c>
      <c r="AE168" t="s">
        <v>43</v>
      </c>
      <c r="AF168" t="s">
        <v>659</v>
      </c>
      <c r="AG168">
        <v>24</v>
      </c>
      <c r="AH168">
        <v>311.25</v>
      </c>
      <c r="AI168">
        <v>73.7</v>
      </c>
      <c r="AJ168">
        <f t="shared" si="14"/>
        <v>4.2232021709633649</v>
      </c>
      <c r="AK168">
        <v>18</v>
      </c>
      <c r="AL168">
        <v>62.27</v>
      </c>
      <c r="AM168">
        <v>58.64</v>
      </c>
    </row>
    <row r="169" spans="1:39" x14ac:dyDescent="0.35">
      <c r="A169" t="s">
        <v>118</v>
      </c>
      <c r="B169" t="s">
        <v>44</v>
      </c>
      <c r="C169" t="s">
        <v>43</v>
      </c>
      <c r="D169" t="s">
        <v>529</v>
      </c>
      <c r="E169">
        <v>17</v>
      </c>
      <c r="F169">
        <v>42.74</v>
      </c>
      <c r="G169">
        <v>56.08</v>
      </c>
      <c r="H169">
        <f t="shared" si="12"/>
        <v>0.7621255349500714</v>
      </c>
      <c r="I169">
        <v>16.5</v>
      </c>
      <c r="J169">
        <v>30.37</v>
      </c>
      <c r="K169">
        <v>54.79</v>
      </c>
      <c r="O169" s="1" t="s">
        <v>374</v>
      </c>
      <c r="P169" t="s">
        <v>77</v>
      </c>
      <c r="Q169" t="s">
        <v>43</v>
      </c>
      <c r="R169" t="s">
        <v>528</v>
      </c>
      <c r="S169">
        <v>24.5</v>
      </c>
      <c r="T169">
        <v>40.93</v>
      </c>
      <c r="U169">
        <v>74.930000000000007</v>
      </c>
      <c r="V169">
        <f t="shared" si="13"/>
        <v>0.54624316028293063</v>
      </c>
      <c r="W169">
        <v>24</v>
      </c>
      <c r="X169">
        <v>37.89</v>
      </c>
      <c r="Y169">
        <v>73.7</v>
      </c>
      <c r="AC169" t="s">
        <v>570</v>
      </c>
      <c r="AD169" t="s">
        <v>77</v>
      </c>
      <c r="AE169" t="s">
        <v>43</v>
      </c>
      <c r="AF169" t="s">
        <v>659</v>
      </c>
      <c r="AG169">
        <v>24</v>
      </c>
      <c r="AH169">
        <v>214.82</v>
      </c>
      <c r="AI169">
        <v>73.7</v>
      </c>
      <c r="AJ169">
        <f t="shared" si="14"/>
        <v>2.9147896879240163</v>
      </c>
      <c r="AK169">
        <v>23</v>
      </c>
      <c r="AL169">
        <v>41.04</v>
      </c>
      <c r="AM169">
        <v>71.22</v>
      </c>
    </row>
    <row r="170" spans="1:39" x14ac:dyDescent="0.35">
      <c r="A170" t="s">
        <v>119</v>
      </c>
      <c r="B170" t="s">
        <v>44</v>
      </c>
      <c r="C170" t="s">
        <v>43</v>
      </c>
      <c r="D170" t="s">
        <v>529</v>
      </c>
      <c r="E170">
        <v>17</v>
      </c>
      <c r="F170">
        <v>121.87</v>
      </c>
      <c r="G170">
        <v>56.08</v>
      </c>
      <c r="H170">
        <f t="shared" si="12"/>
        <v>2.173145506419401</v>
      </c>
      <c r="I170">
        <v>16</v>
      </c>
      <c r="J170">
        <v>27.23</v>
      </c>
      <c r="K170">
        <v>53.5</v>
      </c>
      <c r="O170" s="1" t="s">
        <v>375</v>
      </c>
      <c r="P170" t="s">
        <v>77</v>
      </c>
      <c r="Q170" t="s">
        <v>43</v>
      </c>
      <c r="R170" t="s">
        <v>528</v>
      </c>
      <c r="S170">
        <v>34.5</v>
      </c>
      <c r="T170">
        <v>107.31</v>
      </c>
      <c r="U170">
        <v>99.24</v>
      </c>
      <c r="V170">
        <f t="shared" si="13"/>
        <v>1.0813180169286578</v>
      </c>
      <c r="W170">
        <v>32.5</v>
      </c>
      <c r="X170">
        <v>95.32</v>
      </c>
      <c r="Y170">
        <v>94.43</v>
      </c>
      <c r="AC170" t="s">
        <v>571</v>
      </c>
      <c r="AD170" t="s">
        <v>77</v>
      </c>
      <c r="AE170" t="s">
        <v>43</v>
      </c>
      <c r="AF170" t="s">
        <v>659</v>
      </c>
      <c r="AG170">
        <v>24</v>
      </c>
      <c r="AH170">
        <v>283.44</v>
      </c>
      <c r="AI170">
        <v>73.7</v>
      </c>
      <c r="AJ170">
        <f t="shared" si="14"/>
        <v>3.8458616010854816</v>
      </c>
      <c r="AK170">
        <v>18</v>
      </c>
      <c r="AL170">
        <v>71.540000000000006</v>
      </c>
      <c r="AM170">
        <v>58.64</v>
      </c>
    </row>
    <row r="171" spans="1:39" x14ac:dyDescent="0.35">
      <c r="A171" t="s">
        <v>120</v>
      </c>
      <c r="B171" t="s">
        <v>44</v>
      </c>
      <c r="C171" t="s">
        <v>43</v>
      </c>
      <c r="D171" t="s">
        <v>529</v>
      </c>
      <c r="E171">
        <v>17</v>
      </c>
      <c r="F171">
        <v>73.03</v>
      </c>
      <c r="G171">
        <v>56.08</v>
      </c>
      <c r="H171">
        <f t="shared" si="12"/>
        <v>1.302246790299572</v>
      </c>
      <c r="I171">
        <v>16</v>
      </c>
      <c r="J171">
        <v>25.62</v>
      </c>
      <c r="K171">
        <v>53.5</v>
      </c>
      <c r="O171" t="s">
        <v>376</v>
      </c>
      <c r="P171" t="s">
        <v>77</v>
      </c>
      <c r="Q171" t="s">
        <v>43</v>
      </c>
      <c r="R171" t="s">
        <v>528</v>
      </c>
      <c r="S171">
        <v>33.5</v>
      </c>
      <c r="T171">
        <v>245.19</v>
      </c>
      <c r="U171">
        <v>96.84</v>
      </c>
      <c r="V171">
        <f t="shared" si="13"/>
        <v>2.5319083023543989</v>
      </c>
      <c r="W171">
        <v>22.5</v>
      </c>
      <c r="X171">
        <v>93.17</v>
      </c>
      <c r="Y171">
        <v>69.97</v>
      </c>
      <c r="AC171" t="s">
        <v>572</v>
      </c>
      <c r="AD171" t="s">
        <v>77</v>
      </c>
      <c r="AE171" t="s">
        <v>43</v>
      </c>
      <c r="AF171" t="s">
        <v>659</v>
      </c>
      <c r="AG171">
        <v>24</v>
      </c>
      <c r="AH171">
        <v>290.07</v>
      </c>
      <c r="AI171">
        <v>73.7</v>
      </c>
      <c r="AJ171">
        <f t="shared" si="14"/>
        <v>3.9358208955223879</v>
      </c>
      <c r="AK171">
        <v>16</v>
      </c>
      <c r="AL171">
        <v>72.88</v>
      </c>
      <c r="AM171">
        <v>53.5</v>
      </c>
    </row>
    <row r="172" spans="1:39" x14ac:dyDescent="0.35">
      <c r="A172" s="1" t="s">
        <v>121</v>
      </c>
      <c r="B172" t="s">
        <v>44</v>
      </c>
      <c r="C172" t="s">
        <v>43</v>
      </c>
      <c r="D172" t="s">
        <v>529</v>
      </c>
      <c r="E172">
        <v>13</v>
      </c>
      <c r="F172">
        <v>28.31</v>
      </c>
      <c r="G172">
        <v>45.66</v>
      </c>
      <c r="H172">
        <f t="shared" si="12"/>
        <v>0.62001752080595707</v>
      </c>
      <c r="I172">
        <v>13</v>
      </c>
      <c r="J172">
        <v>28.31</v>
      </c>
      <c r="K172">
        <v>45.66</v>
      </c>
      <c r="O172" s="1" t="s">
        <v>377</v>
      </c>
      <c r="P172" t="s">
        <v>77</v>
      </c>
      <c r="Q172" t="s">
        <v>43</v>
      </c>
      <c r="R172" t="s">
        <v>528</v>
      </c>
      <c r="S172">
        <v>22.5</v>
      </c>
      <c r="T172">
        <v>42.42</v>
      </c>
      <c r="U172">
        <v>69.97</v>
      </c>
      <c r="V172">
        <f t="shared" si="13"/>
        <v>0.60625982563955982</v>
      </c>
      <c r="W172">
        <v>22</v>
      </c>
      <c r="X172">
        <v>40.729999999999997</v>
      </c>
      <c r="Y172">
        <v>68.72</v>
      </c>
      <c r="AC172" t="s">
        <v>573</v>
      </c>
      <c r="AD172" t="s">
        <v>77</v>
      </c>
      <c r="AE172" t="s">
        <v>43</v>
      </c>
      <c r="AF172" t="s">
        <v>659</v>
      </c>
      <c r="AG172">
        <v>24</v>
      </c>
      <c r="AH172">
        <v>203.46</v>
      </c>
      <c r="AI172">
        <v>73.7</v>
      </c>
      <c r="AJ172">
        <f t="shared" si="14"/>
        <v>2.7606512890094979</v>
      </c>
      <c r="AK172">
        <v>18</v>
      </c>
      <c r="AL172">
        <v>79.959999999999994</v>
      </c>
      <c r="AM172">
        <v>58.64</v>
      </c>
    </row>
    <row r="173" spans="1:39" x14ac:dyDescent="0.35">
      <c r="A173" s="1" t="s">
        <v>122</v>
      </c>
      <c r="B173" t="s">
        <v>44</v>
      </c>
      <c r="C173" t="s">
        <v>43</v>
      </c>
      <c r="D173" t="s">
        <v>529</v>
      </c>
      <c r="E173">
        <v>16.5</v>
      </c>
      <c r="F173">
        <v>37.89</v>
      </c>
      <c r="G173">
        <v>54.79</v>
      </c>
      <c r="H173">
        <f t="shared" si="12"/>
        <v>0.69154955283810915</v>
      </c>
      <c r="I173">
        <v>16</v>
      </c>
      <c r="J173">
        <v>31.61</v>
      </c>
      <c r="K173">
        <v>53.5</v>
      </c>
      <c r="O173" t="s">
        <v>378</v>
      </c>
      <c r="P173" t="s">
        <v>77</v>
      </c>
      <c r="Q173" t="s">
        <v>43</v>
      </c>
      <c r="R173" t="s">
        <v>528</v>
      </c>
      <c r="S173">
        <v>33.5</v>
      </c>
      <c r="T173">
        <v>149.12</v>
      </c>
      <c r="U173">
        <v>96.84</v>
      </c>
      <c r="V173">
        <f t="shared" si="13"/>
        <v>1.5398595621643949</v>
      </c>
      <c r="W173">
        <v>32</v>
      </c>
      <c r="X173">
        <v>93.83</v>
      </c>
      <c r="Y173">
        <v>93.23</v>
      </c>
      <c r="AC173" t="s">
        <v>574</v>
      </c>
      <c r="AD173" t="s">
        <v>77</v>
      </c>
      <c r="AE173" t="s">
        <v>43</v>
      </c>
      <c r="AF173" t="s">
        <v>659</v>
      </c>
      <c r="AG173">
        <v>24</v>
      </c>
      <c r="AH173">
        <v>267.55</v>
      </c>
      <c r="AI173">
        <v>73.7</v>
      </c>
      <c r="AJ173">
        <f t="shared" si="14"/>
        <v>3.6302578018995928</v>
      </c>
      <c r="AK173">
        <v>16</v>
      </c>
      <c r="AL173">
        <v>75.23</v>
      </c>
      <c r="AM173">
        <v>53.5</v>
      </c>
    </row>
    <row r="174" spans="1:39" x14ac:dyDescent="0.35">
      <c r="A174" t="s">
        <v>123</v>
      </c>
      <c r="B174" t="s">
        <v>44</v>
      </c>
      <c r="C174" t="s">
        <v>43</v>
      </c>
      <c r="D174" t="s">
        <v>529</v>
      </c>
      <c r="E174">
        <v>17</v>
      </c>
      <c r="F174">
        <v>55.98</v>
      </c>
      <c r="G174">
        <v>56.08</v>
      </c>
      <c r="H174">
        <f t="shared" si="12"/>
        <v>0.99821683309557774</v>
      </c>
      <c r="I174">
        <v>16.5</v>
      </c>
      <c r="J174">
        <v>35.36</v>
      </c>
      <c r="K174">
        <v>54.79</v>
      </c>
      <c r="O174" t="s">
        <v>379</v>
      </c>
      <c r="P174" t="s">
        <v>77</v>
      </c>
      <c r="Q174" t="s">
        <v>43</v>
      </c>
      <c r="R174" t="s">
        <v>528</v>
      </c>
      <c r="S174">
        <v>33.5</v>
      </c>
      <c r="T174">
        <v>264.85000000000002</v>
      </c>
      <c r="U174">
        <v>96.84</v>
      </c>
      <c r="V174">
        <f t="shared" si="13"/>
        <v>2.7349235852953329</v>
      </c>
      <c r="W174">
        <v>32</v>
      </c>
      <c r="X174">
        <v>79.239999999999995</v>
      </c>
      <c r="Y174">
        <v>93.23</v>
      </c>
      <c r="AC174" t="s">
        <v>575</v>
      </c>
      <c r="AD174" t="s">
        <v>77</v>
      </c>
      <c r="AE174" t="s">
        <v>43</v>
      </c>
      <c r="AF174" t="s">
        <v>659</v>
      </c>
      <c r="AG174">
        <v>24</v>
      </c>
      <c r="AH174">
        <v>270.81</v>
      </c>
      <c r="AI174">
        <v>73.7</v>
      </c>
      <c r="AJ174">
        <f t="shared" si="14"/>
        <v>3.6744911804613296</v>
      </c>
      <c r="AK174">
        <v>22.5</v>
      </c>
      <c r="AL174">
        <v>35.07</v>
      </c>
      <c r="AM174">
        <v>69.97</v>
      </c>
    </row>
    <row r="175" spans="1:39" x14ac:dyDescent="0.35">
      <c r="A175" t="s">
        <v>124</v>
      </c>
      <c r="B175" t="s">
        <v>44</v>
      </c>
      <c r="C175" t="s">
        <v>43</v>
      </c>
      <c r="D175" t="s">
        <v>529</v>
      </c>
      <c r="E175">
        <v>17</v>
      </c>
      <c r="F175">
        <v>114.37</v>
      </c>
      <c r="G175">
        <v>56.08</v>
      </c>
      <c r="H175">
        <f t="shared" si="12"/>
        <v>2.0394079885877319</v>
      </c>
      <c r="I175">
        <v>16</v>
      </c>
      <c r="J175">
        <v>46.84</v>
      </c>
      <c r="K175">
        <v>53.5</v>
      </c>
      <c r="O175" s="1" t="s">
        <v>380</v>
      </c>
      <c r="P175" t="s">
        <v>77</v>
      </c>
      <c r="Q175" t="s">
        <v>43</v>
      </c>
      <c r="R175" t="s">
        <v>528</v>
      </c>
      <c r="S175">
        <v>34</v>
      </c>
      <c r="T175">
        <v>83.18</v>
      </c>
      <c r="U175">
        <v>98.04</v>
      </c>
      <c r="V175">
        <f t="shared" si="13"/>
        <v>0.84842921256629944</v>
      </c>
      <c r="W175">
        <v>33.5</v>
      </c>
      <c r="X175">
        <v>70.94</v>
      </c>
      <c r="Y175">
        <v>96.84</v>
      </c>
      <c r="AC175" t="s">
        <v>576</v>
      </c>
      <c r="AD175" t="s">
        <v>77</v>
      </c>
      <c r="AE175" t="s">
        <v>43</v>
      </c>
      <c r="AF175" t="s">
        <v>659</v>
      </c>
      <c r="AG175">
        <v>24</v>
      </c>
      <c r="AH175">
        <v>236.03</v>
      </c>
      <c r="AI175">
        <v>73.7</v>
      </c>
      <c r="AJ175">
        <f t="shared" si="14"/>
        <v>3.2025780189959292</v>
      </c>
      <c r="AK175">
        <v>18</v>
      </c>
      <c r="AL175">
        <v>59.97</v>
      </c>
      <c r="AM175">
        <v>58.64</v>
      </c>
    </row>
    <row r="176" spans="1:39" x14ac:dyDescent="0.35">
      <c r="A176" s="1" t="s">
        <v>125</v>
      </c>
      <c r="B176" t="s">
        <v>44</v>
      </c>
      <c r="C176" t="s">
        <v>43</v>
      </c>
      <c r="D176" t="s">
        <v>529</v>
      </c>
      <c r="E176">
        <v>16.5</v>
      </c>
      <c r="F176">
        <v>56.41</v>
      </c>
      <c r="G176">
        <v>54.79</v>
      </c>
      <c r="H176">
        <f t="shared" si="12"/>
        <v>1.0295674393137433</v>
      </c>
      <c r="I176">
        <v>16</v>
      </c>
      <c r="J176">
        <v>39.479999999999997</v>
      </c>
      <c r="K176">
        <v>53.5</v>
      </c>
      <c r="O176" s="1" t="s">
        <v>381</v>
      </c>
      <c r="P176" t="s">
        <v>77</v>
      </c>
      <c r="Q176" t="s">
        <v>43</v>
      </c>
      <c r="R176" t="s">
        <v>528</v>
      </c>
      <c r="S176">
        <v>33.5</v>
      </c>
      <c r="T176">
        <v>179.82</v>
      </c>
      <c r="U176">
        <v>96.84</v>
      </c>
      <c r="V176">
        <f t="shared" si="13"/>
        <v>1.8568773234200742</v>
      </c>
      <c r="W176">
        <v>32</v>
      </c>
      <c r="X176">
        <v>90.12</v>
      </c>
      <c r="Y176">
        <v>93.23</v>
      </c>
      <c r="AC176" t="s">
        <v>577</v>
      </c>
      <c r="AD176" t="s">
        <v>77</v>
      </c>
      <c r="AE176" t="s">
        <v>43</v>
      </c>
      <c r="AF176" t="s">
        <v>659</v>
      </c>
      <c r="AG176">
        <v>24</v>
      </c>
      <c r="AH176">
        <v>249.96</v>
      </c>
      <c r="AI176">
        <v>73.7</v>
      </c>
      <c r="AJ176">
        <f t="shared" si="14"/>
        <v>3.3915875169606511</v>
      </c>
      <c r="AK176">
        <v>18</v>
      </c>
      <c r="AL176">
        <v>83.18</v>
      </c>
      <c r="AM176">
        <v>58.64</v>
      </c>
    </row>
    <row r="177" spans="1:39" x14ac:dyDescent="0.35">
      <c r="A177" t="s">
        <v>126</v>
      </c>
      <c r="B177" t="s">
        <v>44</v>
      </c>
      <c r="C177" t="s">
        <v>43</v>
      </c>
      <c r="D177" t="s">
        <v>529</v>
      </c>
      <c r="E177">
        <v>17</v>
      </c>
      <c r="F177">
        <v>96.9</v>
      </c>
      <c r="G177">
        <v>56.08</v>
      </c>
      <c r="H177">
        <f t="shared" si="12"/>
        <v>1.7278887303851642</v>
      </c>
      <c r="I177">
        <v>16.5</v>
      </c>
      <c r="J177">
        <v>51.36</v>
      </c>
      <c r="K177">
        <v>54.79</v>
      </c>
      <c r="O177" s="1" t="s">
        <v>382</v>
      </c>
      <c r="P177" t="s">
        <v>77</v>
      </c>
      <c r="Q177" t="s">
        <v>43</v>
      </c>
      <c r="R177" t="s">
        <v>528</v>
      </c>
      <c r="S177">
        <v>33.5</v>
      </c>
      <c r="T177">
        <v>104.12</v>
      </c>
      <c r="U177">
        <v>96.84</v>
      </c>
      <c r="V177">
        <f t="shared" si="13"/>
        <v>1.0751755472945064</v>
      </c>
      <c r="W177">
        <v>32.5</v>
      </c>
      <c r="X177">
        <v>86.52</v>
      </c>
      <c r="Y177">
        <v>94.43</v>
      </c>
      <c r="AC177" t="s">
        <v>578</v>
      </c>
      <c r="AD177" t="s">
        <v>77</v>
      </c>
      <c r="AE177" t="s">
        <v>43</v>
      </c>
      <c r="AF177" t="s">
        <v>659</v>
      </c>
      <c r="AG177">
        <v>24</v>
      </c>
      <c r="AH177">
        <v>196.08</v>
      </c>
      <c r="AI177">
        <v>73.7</v>
      </c>
      <c r="AJ177">
        <f t="shared" si="14"/>
        <v>2.6605156037991859</v>
      </c>
      <c r="AK177">
        <v>18</v>
      </c>
      <c r="AL177">
        <v>61.03</v>
      </c>
      <c r="AM177">
        <v>58.64</v>
      </c>
    </row>
    <row r="178" spans="1:39" x14ac:dyDescent="0.35">
      <c r="A178" t="s">
        <v>127</v>
      </c>
      <c r="B178" t="s">
        <v>698</v>
      </c>
      <c r="C178" t="s">
        <v>78</v>
      </c>
      <c r="D178" t="s">
        <v>529</v>
      </c>
      <c r="E178">
        <v>17</v>
      </c>
      <c r="F178">
        <v>65.08</v>
      </c>
      <c r="G178">
        <v>56.08</v>
      </c>
      <c r="H178">
        <f t="shared" si="12"/>
        <v>1.1604850213980029</v>
      </c>
      <c r="I178">
        <v>16</v>
      </c>
      <c r="J178">
        <v>31.75</v>
      </c>
      <c r="K178">
        <v>53.5</v>
      </c>
      <c r="O178" s="1" t="s">
        <v>383</v>
      </c>
      <c r="P178" t="s">
        <v>77</v>
      </c>
      <c r="Q178" t="s">
        <v>78</v>
      </c>
      <c r="R178" t="s">
        <v>528</v>
      </c>
      <c r="S178">
        <v>34.5</v>
      </c>
      <c r="T178">
        <v>127.87</v>
      </c>
      <c r="U178">
        <v>99.24</v>
      </c>
      <c r="V178">
        <f t="shared" si="13"/>
        <v>1.2884925433293029</v>
      </c>
      <c r="W178">
        <v>31.5</v>
      </c>
      <c r="X178">
        <v>90.92</v>
      </c>
      <c r="Y178">
        <v>92.02</v>
      </c>
      <c r="AC178" t="s">
        <v>579</v>
      </c>
      <c r="AD178" t="s">
        <v>77</v>
      </c>
      <c r="AE178" t="s">
        <v>78</v>
      </c>
      <c r="AF178" t="s">
        <v>659</v>
      </c>
      <c r="AG178">
        <v>24</v>
      </c>
      <c r="AH178">
        <v>116.52</v>
      </c>
      <c r="AI178">
        <v>73.7</v>
      </c>
      <c r="AJ178">
        <f t="shared" si="14"/>
        <v>1.5810040705563093</v>
      </c>
      <c r="AK178">
        <v>23.5</v>
      </c>
      <c r="AL178">
        <v>64.84</v>
      </c>
      <c r="AM178">
        <v>72.459999999999994</v>
      </c>
    </row>
    <row r="179" spans="1:39" x14ac:dyDescent="0.35">
      <c r="A179" t="s">
        <v>128</v>
      </c>
      <c r="B179" t="s">
        <v>698</v>
      </c>
      <c r="C179" t="s">
        <v>78</v>
      </c>
      <c r="D179" t="s">
        <v>529</v>
      </c>
      <c r="E179">
        <v>17</v>
      </c>
      <c r="F179">
        <v>63.2</v>
      </c>
      <c r="G179">
        <v>56.08</v>
      </c>
      <c r="H179">
        <f t="shared" si="12"/>
        <v>1.1269614835948645</v>
      </c>
      <c r="I179">
        <v>16.5</v>
      </c>
      <c r="J179">
        <v>48.86</v>
      </c>
      <c r="K179">
        <v>54.79</v>
      </c>
      <c r="O179" s="1" t="s">
        <v>384</v>
      </c>
      <c r="P179" t="s">
        <v>77</v>
      </c>
      <c r="Q179" t="s">
        <v>78</v>
      </c>
      <c r="R179" t="s">
        <v>528</v>
      </c>
      <c r="S179">
        <v>18</v>
      </c>
      <c r="T179">
        <v>30.96</v>
      </c>
      <c r="U179">
        <v>58.64</v>
      </c>
      <c r="V179">
        <f t="shared" si="13"/>
        <v>0.52796725784447474</v>
      </c>
      <c r="W179">
        <v>18</v>
      </c>
      <c r="X179">
        <v>30.96</v>
      </c>
      <c r="Y179">
        <v>58.64</v>
      </c>
      <c r="AC179" t="s">
        <v>580</v>
      </c>
      <c r="AD179" t="s">
        <v>77</v>
      </c>
      <c r="AE179" t="s">
        <v>78</v>
      </c>
      <c r="AF179" t="s">
        <v>659</v>
      </c>
      <c r="AG179">
        <v>24</v>
      </c>
      <c r="AH179">
        <v>203.18</v>
      </c>
      <c r="AI179">
        <v>73.7</v>
      </c>
      <c r="AJ179">
        <f t="shared" si="14"/>
        <v>2.7568521031207598</v>
      </c>
      <c r="AK179">
        <v>23</v>
      </c>
      <c r="AL179">
        <v>35.74</v>
      </c>
      <c r="AM179">
        <v>71.22</v>
      </c>
    </row>
    <row r="180" spans="1:39" x14ac:dyDescent="0.35">
      <c r="A180" t="s">
        <v>129</v>
      </c>
      <c r="B180" t="s">
        <v>698</v>
      </c>
      <c r="C180" t="s">
        <v>78</v>
      </c>
      <c r="D180" t="s">
        <v>529</v>
      </c>
      <c r="E180">
        <v>17</v>
      </c>
      <c r="F180">
        <v>60.44</v>
      </c>
      <c r="G180">
        <v>56.08</v>
      </c>
      <c r="H180">
        <f t="shared" si="12"/>
        <v>1.0777460770328102</v>
      </c>
      <c r="I180">
        <v>16.5</v>
      </c>
      <c r="J180">
        <v>41.82</v>
      </c>
      <c r="K180">
        <v>54.79</v>
      </c>
      <c r="O180" s="1" t="s">
        <v>385</v>
      </c>
      <c r="P180" t="s">
        <v>77</v>
      </c>
      <c r="Q180" t="s">
        <v>78</v>
      </c>
      <c r="R180" t="s">
        <v>528</v>
      </c>
      <c r="S180">
        <v>23</v>
      </c>
      <c r="T180">
        <v>52.17</v>
      </c>
      <c r="U180">
        <v>71.22</v>
      </c>
      <c r="V180">
        <f t="shared" si="13"/>
        <v>0.73251895534962097</v>
      </c>
      <c r="W180">
        <v>22.5</v>
      </c>
      <c r="X180">
        <v>43.41</v>
      </c>
      <c r="Y180">
        <v>69.97</v>
      </c>
      <c r="AC180" t="s">
        <v>581</v>
      </c>
      <c r="AD180" t="s">
        <v>77</v>
      </c>
      <c r="AE180" t="s">
        <v>78</v>
      </c>
      <c r="AF180" t="s">
        <v>659</v>
      </c>
      <c r="AG180">
        <v>21</v>
      </c>
      <c r="AH180">
        <v>58.67</v>
      </c>
      <c r="AI180">
        <v>66.22</v>
      </c>
      <c r="AJ180">
        <f t="shared" si="14"/>
        <v>0.8859861069163395</v>
      </c>
      <c r="AK180">
        <v>20.5</v>
      </c>
      <c r="AL180">
        <v>30.17</v>
      </c>
      <c r="AM180">
        <v>64.97</v>
      </c>
    </row>
    <row r="181" spans="1:39" x14ac:dyDescent="0.35">
      <c r="A181" t="s">
        <v>130</v>
      </c>
      <c r="B181" t="s">
        <v>698</v>
      </c>
      <c r="C181" t="s">
        <v>78</v>
      </c>
      <c r="D181" t="s">
        <v>529</v>
      </c>
      <c r="E181">
        <v>17</v>
      </c>
      <c r="F181">
        <v>132.52000000000001</v>
      </c>
      <c r="G181">
        <v>56.08</v>
      </c>
      <c r="H181">
        <f t="shared" si="12"/>
        <v>2.3630527817403713</v>
      </c>
      <c r="I181">
        <v>16</v>
      </c>
      <c r="J181">
        <v>45.5</v>
      </c>
      <c r="K181">
        <v>53.5</v>
      </c>
      <c r="O181" s="1" t="s">
        <v>386</v>
      </c>
      <c r="P181" t="s">
        <v>77</v>
      </c>
      <c r="Q181" t="s">
        <v>78</v>
      </c>
      <c r="R181" t="s">
        <v>528</v>
      </c>
      <c r="S181">
        <v>0</v>
      </c>
      <c r="T181">
        <v>0</v>
      </c>
      <c r="U181">
        <v>0</v>
      </c>
      <c r="V181" t="e">
        <f t="shared" si="13"/>
        <v>#DIV/0!</v>
      </c>
      <c r="W181">
        <v>0</v>
      </c>
      <c r="X181">
        <v>0</v>
      </c>
      <c r="Y181">
        <v>0</v>
      </c>
      <c r="AC181" s="1" t="s">
        <v>582</v>
      </c>
      <c r="AD181" t="s">
        <v>77</v>
      </c>
      <c r="AE181" t="s">
        <v>78</v>
      </c>
      <c r="AF181" t="s">
        <v>659</v>
      </c>
      <c r="AG181">
        <v>15</v>
      </c>
      <c r="AH181">
        <v>22.99</v>
      </c>
      <c r="AI181">
        <v>50.91</v>
      </c>
      <c r="AJ181">
        <f t="shared" si="14"/>
        <v>0.45158122176389709</v>
      </c>
      <c r="AK181">
        <v>15</v>
      </c>
      <c r="AL181">
        <v>22.99</v>
      </c>
      <c r="AM181">
        <v>50.91</v>
      </c>
    </row>
    <row r="182" spans="1:39" x14ac:dyDescent="0.35">
      <c r="A182" t="s">
        <v>131</v>
      </c>
      <c r="B182" t="s">
        <v>698</v>
      </c>
      <c r="C182" t="s">
        <v>78</v>
      </c>
      <c r="D182" t="s">
        <v>529</v>
      </c>
      <c r="E182">
        <v>17</v>
      </c>
      <c r="F182">
        <v>74.88</v>
      </c>
      <c r="G182">
        <v>56.08</v>
      </c>
      <c r="H182">
        <f t="shared" si="12"/>
        <v>1.3352353780313837</v>
      </c>
      <c r="I182">
        <v>16.5</v>
      </c>
      <c r="J182">
        <v>41.24</v>
      </c>
      <c r="K182">
        <v>54.79</v>
      </c>
      <c r="O182" t="s">
        <v>387</v>
      </c>
      <c r="P182" t="s">
        <v>77</v>
      </c>
      <c r="Q182" t="s">
        <v>78</v>
      </c>
      <c r="R182" t="s">
        <v>528</v>
      </c>
      <c r="S182">
        <v>33.5</v>
      </c>
      <c r="T182">
        <v>209.54</v>
      </c>
      <c r="U182">
        <v>96.84</v>
      </c>
      <c r="V182">
        <f t="shared" si="13"/>
        <v>2.1637752994630315</v>
      </c>
      <c r="W182">
        <v>31</v>
      </c>
      <c r="X182">
        <v>78.489999999999995</v>
      </c>
      <c r="Y182">
        <v>90.81</v>
      </c>
      <c r="AC182" t="s">
        <v>583</v>
      </c>
      <c r="AD182" t="s">
        <v>77</v>
      </c>
      <c r="AE182" t="s">
        <v>78</v>
      </c>
      <c r="AF182" t="s">
        <v>659</v>
      </c>
      <c r="AG182">
        <v>24</v>
      </c>
      <c r="AH182">
        <v>193.38</v>
      </c>
      <c r="AI182">
        <v>73.7</v>
      </c>
      <c r="AJ182">
        <f t="shared" si="14"/>
        <v>2.6238805970149253</v>
      </c>
      <c r="AK182">
        <v>23</v>
      </c>
      <c r="AL182">
        <v>44.92</v>
      </c>
      <c r="AM182">
        <v>71.22</v>
      </c>
    </row>
    <row r="183" spans="1:39" x14ac:dyDescent="0.35">
      <c r="A183" t="s">
        <v>132</v>
      </c>
      <c r="B183" t="s">
        <v>698</v>
      </c>
      <c r="C183" t="s">
        <v>78</v>
      </c>
      <c r="D183" t="s">
        <v>529</v>
      </c>
      <c r="E183">
        <v>18.5</v>
      </c>
      <c r="F183">
        <v>46.21</v>
      </c>
      <c r="G183">
        <v>59.91</v>
      </c>
      <c r="H183">
        <f t="shared" si="12"/>
        <v>0.77132365214488408</v>
      </c>
      <c r="I183">
        <v>18</v>
      </c>
      <c r="J183">
        <v>33.74</v>
      </c>
      <c r="K183">
        <v>58.64</v>
      </c>
      <c r="O183" t="s">
        <v>388</v>
      </c>
      <c r="P183" t="s">
        <v>77</v>
      </c>
      <c r="Q183" t="s">
        <v>78</v>
      </c>
      <c r="R183" t="s">
        <v>528</v>
      </c>
      <c r="S183">
        <v>33.5</v>
      </c>
      <c r="T183">
        <v>233.02</v>
      </c>
      <c r="U183">
        <v>96.84</v>
      </c>
      <c r="V183">
        <f t="shared" si="13"/>
        <v>2.4062370921106981</v>
      </c>
      <c r="W183">
        <v>31</v>
      </c>
      <c r="X183">
        <v>82.71</v>
      </c>
      <c r="Y183">
        <v>90.81</v>
      </c>
      <c r="AC183" t="s">
        <v>584</v>
      </c>
      <c r="AD183" t="s">
        <v>77</v>
      </c>
      <c r="AE183" t="s">
        <v>78</v>
      </c>
      <c r="AF183" t="s">
        <v>659</v>
      </c>
      <c r="AG183">
        <v>24</v>
      </c>
      <c r="AH183">
        <v>217.29</v>
      </c>
      <c r="AI183">
        <v>73.7</v>
      </c>
      <c r="AJ183">
        <f t="shared" si="14"/>
        <v>2.9483039348710989</v>
      </c>
      <c r="AK183">
        <v>23</v>
      </c>
      <c r="AL183">
        <v>20.61</v>
      </c>
      <c r="AM183">
        <v>71.22</v>
      </c>
    </row>
    <row r="184" spans="1:39" x14ac:dyDescent="0.35">
      <c r="A184" t="s">
        <v>133</v>
      </c>
      <c r="B184" t="s">
        <v>698</v>
      </c>
      <c r="C184" t="s">
        <v>78</v>
      </c>
      <c r="D184" t="s">
        <v>529</v>
      </c>
      <c r="E184">
        <v>16.5</v>
      </c>
      <c r="F184">
        <v>85.23</v>
      </c>
      <c r="G184">
        <v>54.79</v>
      </c>
      <c r="H184">
        <f t="shared" si="12"/>
        <v>1.5555758350063882</v>
      </c>
      <c r="I184">
        <v>15.5</v>
      </c>
      <c r="J184">
        <v>29.22</v>
      </c>
      <c r="K184">
        <v>52.21</v>
      </c>
      <c r="O184" s="1" t="s">
        <v>389</v>
      </c>
      <c r="P184" t="s">
        <v>77</v>
      </c>
      <c r="Q184" t="s">
        <v>78</v>
      </c>
      <c r="R184" t="s">
        <v>528</v>
      </c>
      <c r="S184">
        <v>0</v>
      </c>
      <c r="T184">
        <v>0</v>
      </c>
      <c r="U184">
        <v>0</v>
      </c>
      <c r="V184" t="e">
        <f t="shared" si="13"/>
        <v>#DIV/0!</v>
      </c>
      <c r="W184">
        <v>0</v>
      </c>
      <c r="X184">
        <v>0</v>
      </c>
      <c r="Y184">
        <v>0</v>
      </c>
      <c r="AC184" t="s">
        <v>585</v>
      </c>
      <c r="AD184" t="s">
        <v>77</v>
      </c>
      <c r="AE184" t="s">
        <v>78</v>
      </c>
      <c r="AF184" t="s">
        <v>659</v>
      </c>
      <c r="AG184">
        <v>24</v>
      </c>
      <c r="AH184">
        <v>184.02</v>
      </c>
      <c r="AI184">
        <v>73.7</v>
      </c>
      <c r="AJ184">
        <f t="shared" si="14"/>
        <v>2.4968792401628224</v>
      </c>
      <c r="AK184">
        <v>23</v>
      </c>
      <c r="AL184">
        <v>46.43</v>
      </c>
      <c r="AM184">
        <v>71.22</v>
      </c>
    </row>
    <row r="185" spans="1:39" x14ac:dyDescent="0.35">
      <c r="A185" t="s">
        <v>134</v>
      </c>
      <c r="B185" t="s">
        <v>698</v>
      </c>
      <c r="C185" t="s">
        <v>78</v>
      </c>
      <c r="D185" t="s">
        <v>529</v>
      </c>
      <c r="E185">
        <v>17</v>
      </c>
      <c r="F185">
        <v>97.06</v>
      </c>
      <c r="G185">
        <v>56.08</v>
      </c>
      <c r="H185">
        <f t="shared" si="12"/>
        <v>1.7307417974322397</v>
      </c>
      <c r="I185">
        <v>16.5</v>
      </c>
      <c r="J185">
        <v>38.82</v>
      </c>
      <c r="K185">
        <v>54.79</v>
      </c>
      <c r="O185" s="1" t="s">
        <v>390</v>
      </c>
      <c r="P185" t="s">
        <v>77</v>
      </c>
      <c r="Q185" t="s">
        <v>78</v>
      </c>
      <c r="R185" t="s">
        <v>528</v>
      </c>
      <c r="S185">
        <v>26</v>
      </c>
      <c r="T185">
        <v>58.75</v>
      </c>
      <c r="U185">
        <v>78.63</v>
      </c>
      <c r="V185">
        <f t="shared" si="13"/>
        <v>0.74717029123744128</v>
      </c>
      <c r="W185">
        <v>25.5</v>
      </c>
      <c r="X185">
        <v>52.11</v>
      </c>
      <c r="Y185">
        <v>77.400000000000006</v>
      </c>
      <c r="AC185" t="s">
        <v>586</v>
      </c>
      <c r="AD185" t="s">
        <v>77</v>
      </c>
      <c r="AE185" t="s">
        <v>78</v>
      </c>
      <c r="AF185" t="s">
        <v>659</v>
      </c>
      <c r="AG185">
        <v>24</v>
      </c>
      <c r="AH185">
        <v>127.86</v>
      </c>
      <c r="AI185">
        <v>73.7</v>
      </c>
      <c r="AJ185">
        <f t="shared" si="14"/>
        <v>1.7348710990502034</v>
      </c>
      <c r="AK185">
        <v>23</v>
      </c>
      <c r="AL185">
        <v>57.41</v>
      </c>
      <c r="AM185">
        <v>71.22</v>
      </c>
    </row>
    <row r="186" spans="1:39" x14ac:dyDescent="0.35">
      <c r="A186" t="s">
        <v>135</v>
      </c>
      <c r="B186" t="s">
        <v>698</v>
      </c>
      <c r="C186" t="s">
        <v>78</v>
      </c>
      <c r="D186" t="s">
        <v>529</v>
      </c>
      <c r="E186">
        <v>17</v>
      </c>
      <c r="F186">
        <v>57.2</v>
      </c>
      <c r="G186">
        <v>56.08</v>
      </c>
      <c r="H186">
        <f t="shared" si="12"/>
        <v>1.0199714693295294</v>
      </c>
      <c r="I186">
        <v>16.5</v>
      </c>
      <c r="J186">
        <v>37.85</v>
      </c>
      <c r="K186">
        <v>54.79</v>
      </c>
      <c r="O186" s="1" t="s">
        <v>391</v>
      </c>
      <c r="P186" t="s">
        <v>77</v>
      </c>
      <c r="Q186" t="s">
        <v>78</v>
      </c>
      <c r="R186" t="s">
        <v>528</v>
      </c>
      <c r="S186">
        <v>34</v>
      </c>
      <c r="T186">
        <v>120.28</v>
      </c>
      <c r="U186">
        <v>98.04</v>
      </c>
      <c r="V186">
        <f t="shared" si="13"/>
        <v>1.2268461852305181</v>
      </c>
      <c r="W186">
        <v>32.5</v>
      </c>
      <c r="X186">
        <v>74.98</v>
      </c>
      <c r="Y186">
        <v>94.43</v>
      </c>
      <c r="AC186" t="s">
        <v>587</v>
      </c>
      <c r="AD186" t="s">
        <v>77</v>
      </c>
      <c r="AE186" t="s">
        <v>78</v>
      </c>
      <c r="AF186" t="s">
        <v>659</v>
      </c>
      <c r="AG186">
        <v>24</v>
      </c>
      <c r="AH186">
        <v>145.74</v>
      </c>
      <c r="AI186">
        <v>73.7</v>
      </c>
      <c r="AJ186">
        <f t="shared" si="14"/>
        <v>1.9774762550881955</v>
      </c>
      <c r="AK186">
        <v>16</v>
      </c>
      <c r="AL186">
        <v>59.95</v>
      </c>
      <c r="AM186">
        <v>53.5</v>
      </c>
    </row>
    <row r="187" spans="1:39" x14ac:dyDescent="0.35">
      <c r="A187" t="s">
        <v>136</v>
      </c>
      <c r="B187" t="s">
        <v>698</v>
      </c>
      <c r="C187" t="s">
        <v>78</v>
      </c>
      <c r="D187" t="s">
        <v>529</v>
      </c>
      <c r="E187">
        <v>16.5</v>
      </c>
      <c r="F187">
        <v>76.84</v>
      </c>
      <c r="G187">
        <v>54.79</v>
      </c>
      <c r="H187">
        <f t="shared" si="12"/>
        <v>1.4024457017703962</v>
      </c>
      <c r="I187">
        <v>25</v>
      </c>
      <c r="J187">
        <v>95.37</v>
      </c>
      <c r="K187">
        <v>76.17</v>
      </c>
      <c r="O187" s="1" t="s">
        <v>392</v>
      </c>
      <c r="P187" t="s">
        <v>77</v>
      </c>
      <c r="Q187" t="s">
        <v>78</v>
      </c>
      <c r="R187" t="s">
        <v>528</v>
      </c>
      <c r="S187">
        <v>33.5</v>
      </c>
      <c r="T187">
        <v>110.27</v>
      </c>
      <c r="U187">
        <v>96.84</v>
      </c>
      <c r="V187">
        <f t="shared" si="13"/>
        <v>1.1386823626600577</v>
      </c>
      <c r="W187">
        <v>32</v>
      </c>
      <c r="X187">
        <v>90.54</v>
      </c>
      <c r="Y187">
        <v>93.23</v>
      </c>
      <c r="AC187" t="s">
        <v>588</v>
      </c>
      <c r="AD187" t="s">
        <v>77</v>
      </c>
      <c r="AE187" t="s">
        <v>78</v>
      </c>
      <c r="AF187" t="s">
        <v>659</v>
      </c>
      <c r="AG187">
        <v>24</v>
      </c>
      <c r="AH187">
        <v>224.43</v>
      </c>
      <c r="AI187">
        <v>73.7</v>
      </c>
      <c r="AJ187">
        <f t="shared" si="14"/>
        <v>3.0451831750339213</v>
      </c>
      <c r="AK187">
        <v>16</v>
      </c>
      <c r="AL187">
        <v>68.95</v>
      </c>
      <c r="AM187">
        <v>53.5</v>
      </c>
    </row>
    <row r="188" spans="1:39" x14ac:dyDescent="0.35">
      <c r="A188" t="s">
        <v>137</v>
      </c>
      <c r="B188" t="s">
        <v>698</v>
      </c>
      <c r="C188" t="s">
        <v>78</v>
      </c>
      <c r="D188" t="s">
        <v>529</v>
      </c>
      <c r="E188">
        <v>17</v>
      </c>
      <c r="F188">
        <v>89.63</v>
      </c>
      <c r="G188">
        <v>56.08</v>
      </c>
      <c r="H188">
        <f t="shared" si="12"/>
        <v>1.5982524964336662</v>
      </c>
      <c r="I188">
        <v>16</v>
      </c>
      <c r="J188">
        <v>29.71</v>
      </c>
      <c r="K188">
        <v>53.5</v>
      </c>
      <c r="O188" t="s">
        <v>393</v>
      </c>
      <c r="P188" t="s">
        <v>77</v>
      </c>
      <c r="Q188" t="s">
        <v>78</v>
      </c>
      <c r="R188" t="s">
        <v>528</v>
      </c>
      <c r="S188">
        <v>34</v>
      </c>
      <c r="T188">
        <v>209.18</v>
      </c>
      <c r="U188">
        <v>98.04</v>
      </c>
      <c r="V188">
        <f t="shared" si="13"/>
        <v>2.1336189310485514</v>
      </c>
      <c r="W188">
        <v>32</v>
      </c>
      <c r="X188">
        <v>86.69</v>
      </c>
      <c r="Y188">
        <v>93.23</v>
      </c>
      <c r="AC188" t="s">
        <v>589</v>
      </c>
      <c r="AD188" t="s">
        <v>77</v>
      </c>
      <c r="AE188" t="s">
        <v>78</v>
      </c>
      <c r="AF188" t="s">
        <v>659</v>
      </c>
      <c r="AG188">
        <v>24</v>
      </c>
      <c r="AH188">
        <v>109.84</v>
      </c>
      <c r="AI188">
        <v>73.7</v>
      </c>
      <c r="AJ188">
        <f t="shared" si="14"/>
        <v>1.4903663500678426</v>
      </c>
      <c r="AK188">
        <v>23.5</v>
      </c>
      <c r="AL188">
        <v>49.58</v>
      </c>
      <c r="AM188">
        <v>72.459999999999994</v>
      </c>
    </row>
    <row r="189" spans="1:39" x14ac:dyDescent="0.35">
      <c r="A189" t="s">
        <v>138</v>
      </c>
      <c r="B189" t="s">
        <v>698</v>
      </c>
      <c r="C189" t="s">
        <v>78</v>
      </c>
      <c r="D189" t="s">
        <v>529</v>
      </c>
      <c r="E189">
        <v>17.5</v>
      </c>
      <c r="F189">
        <v>55.87</v>
      </c>
      <c r="G189">
        <v>57.36</v>
      </c>
      <c r="H189">
        <f t="shared" si="12"/>
        <v>0.97402370990237097</v>
      </c>
      <c r="I189">
        <v>17</v>
      </c>
      <c r="J189">
        <v>46.68</v>
      </c>
      <c r="K189">
        <v>56.08</v>
      </c>
      <c r="O189" t="s">
        <v>394</v>
      </c>
      <c r="P189" t="s">
        <v>77</v>
      </c>
      <c r="Q189" t="s">
        <v>78</v>
      </c>
      <c r="R189" t="s">
        <v>528</v>
      </c>
      <c r="S189">
        <v>34</v>
      </c>
      <c r="T189">
        <v>170.6</v>
      </c>
      <c r="U189">
        <v>98.04</v>
      </c>
      <c r="V189">
        <f t="shared" si="13"/>
        <v>1.7401060791513667</v>
      </c>
      <c r="W189">
        <v>32.5</v>
      </c>
      <c r="X189">
        <v>92.68</v>
      </c>
      <c r="Y189">
        <v>94.43</v>
      </c>
      <c r="AC189" t="s">
        <v>590</v>
      </c>
      <c r="AD189" t="s">
        <v>77</v>
      </c>
      <c r="AE189" t="s">
        <v>78</v>
      </c>
      <c r="AF189" t="s">
        <v>659</v>
      </c>
      <c r="AG189">
        <v>24</v>
      </c>
      <c r="AH189">
        <v>174.23</v>
      </c>
      <c r="AI189">
        <v>73.7</v>
      </c>
      <c r="AJ189">
        <f t="shared" si="14"/>
        <v>2.3640434192672997</v>
      </c>
      <c r="AK189">
        <v>18</v>
      </c>
      <c r="AL189">
        <v>66.91</v>
      </c>
      <c r="AM189">
        <v>58.64</v>
      </c>
    </row>
    <row r="190" spans="1:39" x14ac:dyDescent="0.35">
      <c r="A190" t="s">
        <v>139</v>
      </c>
      <c r="B190" t="s">
        <v>698</v>
      </c>
      <c r="C190" t="s">
        <v>78</v>
      </c>
      <c r="D190" t="s">
        <v>529</v>
      </c>
      <c r="E190">
        <v>17</v>
      </c>
      <c r="F190">
        <v>107.05</v>
      </c>
      <c r="G190">
        <v>56.08</v>
      </c>
      <c r="H190">
        <f t="shared" si="12"/>
        <v>1.9088801711840229</v>
      </c>
      <c r="I190">
        <v>25</v>
      </c>
      <c r="J190">
        <v>90.29</v>
      </c>
      <c r="K190">
        <v>76.17</v>
      </c>
      <c r="O190" t="s">
        <v>395</v>
      </c>
      <c r="P190" t="s">
        <v>77</v>
      </c>
      <c r="Q190" t="s">
        <v>78</v>
      </c>
      <c r="R190" t="s">
        <v>528</v>
      </c>
      <c r="S190">
        <v>34</v>
      </c>
      <c r="T190">
        <v>327.36</v>
      </c>
      <c r="U190">
        <v>98.04</v>
      </c>
      <c r="V190">
        <f t="shared" si="13"/>
        <v>3.339045287637699</v>
      </c>
      <c r="W190">
        <v>30.5</v>
      </c>
      <c r="X190">
        <v>72.52</v>
      </c>
      <c r="Y190">
        <v>89.6</v>
      </c>
      <c r="AC190" t="s">
        <v>591</v>
      </c>
      <c r="AD190" t="s">
        <v>77</v>
      </c>
      <c r="AE190" t="s">
        <v>78</v>
      </c>
      <c r="AF190" t="s">
        <v>659</v>
      </c>
      <c r="AG190">
        <v>24</v>
      </c>
      <c r="AH190">
        <v>133.74</v>
      </c>
      <c r="AI190">
        <v>73.7</v>
      </c>
      <c r="AJ190">
        <f t="shared" si="14"/>
        <v>1.8146540027137044</v>
      </c>
      <c r="AK190">
        <v>23</v>
      </c>
      <c r="AL190">
        <v>40.99</v>
      </c>
      <c r="AM190">
        <v>71.22</v>
      </c>
    </row>
    <row r="191" spans="1:39" x14ac:dyDescent="0.35">
      <c r="A191" t="s">
        <v>140</v>
      </c>
      <c r="B191" t="s">
        <v>698</v>
      </c>
      <c r="C191" t="s">
        <v>78</v>
      </c>
      <c r="D191" t="s">
        <v>529</v>
      </c>
      <c r="E191">
        <v>17</v>
      </c>
      <c r="F191">
        <v>90.71</v>
      </c>
      <c r="G191">
        <v>56.08</v>
      </c>
      <c r="H191">
        <f t="shared" si="12"/>
        <v>1.6175106990014265</v>
      </c>
      <c r="I191">
        <v>16</v>
      </c>
      <c r="J191">
        <v>10.68</v>
      </c>
      <c r="K191">
        <v>53.5</v>
      </c>
      <c r="O191" t="s">
        <v>396</v>
      </c>
      <c r="P191" t="s">
        <v>77</v>
      </c>
      <c r="Q191" t="s">
        <v>78</v>
      </c>
      <c r="R191" t="s">
        <v>528</v>
      </c>
      <c r="S191">
        <v>34</v>
      </c>
      <c r="T191">
        <v>236.91</v>
      </c>
      <c r="U191">
        <v>98.04</v>
      </c>
      <c r="V191">
        <f t="shared" si="13"/>
        <v>2.4164626682986534</v>
      </c>
      <c r="W191">
        <v>32</v>
      </c>
      <c r="X191">
        <v>86.56</v>
      </c>
      <c r="Y191">
        <v>93.23</v>
      </c>
      <c r="AC191" t="s">
        <v>592</v>
      </c>
      <c r="AD191" t="s">
        <v>77</v>
      </c>
      <c r="AE191" t="s">
        <v>78</v>
      </c>
      <c r="AF191" t="s">
        <v>659</v>
      </c>
      <c r="AG191">
        <v>24</v>
      </c>
      <c r="AH191">
        <v>293.44</v>
      </c>
      <c r="AI191">
        <v>73.7</v>
      </c>
      <c r="AJ191">
        <f t="shared" si="14"/>
        <v>3.9815468113975574</v>
      </c>
      <c r="AK191">
        <v>16</v>
      </c>
      <c r="AL191">
        <v>92.4</v>
      </c>
      <c r="AM191">
        <v>53.5</v>
      </c>
    </row>
    <row r="192" spans="1:39" x14ac:dyDescent="0.35">
      <c r="A192" t="s">
        <v>141</v>
      </c>
      <c r="B192" t="s">
        <v>698</v>
      </c>
      <c r="C192" t="s">
        <v>78</v>
      </c>
      <c r="D192" t="s">
        <v>529</v>
      </c>
      <c r="E192">
        <v>17.5</v>
      </c>
      <c r="F192">
        <v>65.97</v>
      </c>
      <c r="G192">
        <v>57.36</v>
      </c>
      <c r="H192">
        <f t="shared" si="12"/>
        <v>1.1501046025104602</v>
      </c>
      <c r="I192">
        <v>16.5</v>
      </c>
      <c r="J192">
        <v>62.04</v>
      </c>
      <c r="K192">
        <v>54.79</v>
      </c>
      <c r="O192" t="s">
        <v>397</v>
      </c>
      <c r="P192" t="s">
        <v>77</v>
      </c>
      <c r="Q192" t="s">
        <v>78</v>
      </c>
      <c r="R192" t="s">
        <v>528</v>
      </c>
      <c r="S192">
        <v>33.5</v>
      </c>
      <c r="T192">
        <v>314.70999999999998</v>
      </c>
      <c r="U192">
        <v>96.84</v>
      </c>
      <c r="V192">
        <f t="shared" si="13"/>
        <v>3.2497934737711685</v>
      </c>
      <c r="W192">
        <v>31</v>
      </c>
      <c r="X192">
        <v>71.7</v>
      </c>
      <c r="Y192">
        <v>90.81</v>
      </c>
      <c r="AC192" t="s">
        <v>593</v>
      </c>
      <c r="AD192" t="s">
        <v>77</v>
      </c>
      <c r="AE192" t="s">
        <v>78</v>
      </c>
      <c r="AF192" t="s">
        <v>659</v>
      </c>
      <c r="AG192">
        <v>24</v>
      </c>
      <c r="AH192">
        <v>103.43</v>
      </c>
      <c r="AI192">
        <v>73.7</v>
      </c>
      <c r="AJ192">
        <f t="shared" si="14"/>
        <v>1.4033921302578019</v>
      </c>
      <c r="AK192">
        <v>22.5</v>
      </c>
      <c r="AL192">
        <v>70.19</v>
      </c>
      <c r="AM192">
        <v>69.97</v>
      </c>
    </row>
    <row r="193" spans="1:39" x14ac:dyDescent="0.35">
      <c r="A193" t="s">
        <v>142</v>
      </c>
      <c r="B193" t="s">
        <v>698</v>
      </c>
      <c r="C193" t="s">
        <v>78</v>
      </c>
      <c r="D193" t="s">
        <v>529</v>
      </c>
      <c r="E193">
        <v>17</v>
      </c>
      <c r="F193">
        <v>180.12</v>
      </c>
      <c r="G193">
        <v>56.08</v>
      </c>
      <c r="H193">
        <f t="shared" si="12"/>
        <v>3.211840228245364</v>
      </c>
      <c r="I193">
        <v>16</v>
      </c>
      <c r="J193">
        <v>40.42</v>
      </c>
      <c r="K193">
        <v>53.5</v>
      </c>
      <c r="O193" t="s">
        <v>398</v>
      </c>
      <c r="P193" t="s">
        <v>77</v>
      </c>
      <c r="Q193" t="s">
        <v>78</v>
      </c>
      <c r="R193" t="s">
        <v>528</v>
      </c>
      <c r="S193">
        <v>33.5</v>
      </c>
      <c r="T193">
        <v>151.62</v>
      </c>
      <c r="U193">
        <v>96.84</v>
      </c>
      <c r="V193">
        <f t="shared" si="13"/>
        <v>1.5656753407682775</v>
      </c>
      <c r="W193">
        <v>32.5</v>
      </c>
      <c r="X193">
        <v>91.86</v>
      </c>
      <c r="Y193">
        <v>94.43</v>
      </c>
      <c r="AC193" t="s">
        <v>594</v>
      </c>
      <c r="AD193" t="s">
        <v>77</v>
      </c>
      <c r="AE193" t="s">
        <v>78</v>
      </c>
      <c r="AF193" t="s">
        <v>659</v>
      </c>
      <c r="AG193">
        <v>24</v>
      </c>
      <c r="AH193">
        <v>131.03</v>
      </c>
      <c r="AI193">
        <v>73.7</v>
      </c>
      <c r="AJ193">
        <f t="shared" si="14"/>
        <v>1.7778833107191316</v>
      </c>
      <c r="AK193">
        <v>23</v>
      </c>
      <c r="AL193">
        <v>50.83</v>
      </c>
      <c r="AM193">
        <v>71.22</v>
      </c>
    </row>
    <row r="194" spans="1:39" x14ac:dyDescent="0.35">
      <c r="A194" t="s">
        <v>143</v>
      </c>
      <c r="B194" t="s">
        <v>77</v>
      </c>
      <c r="C194" t="s">
        <v>43</v>
      </c>
      <c r="D194" t="s">
        <v>529</v>
      </c>
      <c r="E194">
        <v>17</v>
      </c>
      <c r="F194">
        <v>186.82</v>
      </c>
      <c r="G194">
        <v>56.08</v>
      </c>
      <c r="H194">
        <f t="shared" si="12"/>
        <v>3.331312410841655</v>
      </c>
      <c r="I194">
        <v>25</v>
      </c>
      <c r="J194">
        <v>97.18</v>
      </c>
      <c r="K194">
        <v>76.17</v>
      </c>
      <c r="O194" s="1" t="s">
        <v>399</v>
      </c>
      <c r="P194" t="s">
        <v>77</v>
      </c>
      <c r="Q194" t="s">
        <v>43</v>
      </c>
      <c r="R194" t="s">
        <v>530</v>
      </c>
      <c r="S194">
        <v>32.5</v>
      </c>
      <c r="T194">
        <v>77.010000000000005</v>
      </c>
      <c r="U194">
        <v>94.43</v>
      </c>
      <c r="V194">
        <f t="shared" si="13"/>
        <v>0.81552472731123582</v>
      </c>
      <c r="W194">
        <v>32</v>
      </c>
      <c r="X194">
        <v>70.8</v>
      </c>
      <c r="Y194">
        <v>93.23</v>
      </c>
      <c r="AC194" s="1" t="s">
        <v>595</v>
      </c>
      <c r="AD194" t="s">
        <v>77</v>
      </c>
      <c r="AE194" t="s">
        <v>43</v>
      </c>
      <c r="AF194" t="s">
        <v>660</v>
      </c>
      <c r="AG194">
        <v>24</v>
      </c>
      <c r="AH194">
        <v>54.81</v>
      </c>
      <c r="AI194">
        <v>73.7</v>
      </c>
      <c r="AJ194">
        <f t="shared" si="14"/>
        <v>0.74369063772048849</v>
      </c>
      <c r="AK194">
        <v>23.5</v>
      </c>
      <c r="AL194">
        <v>39.72</v>
      </c>
      <c r="AM194">
        <v>72.459999999999994</v>
      </c>
    </row>
    <row r="195" spans="1:39" x14ac:dyDescent="0.35">
      <c r="A195" s="1" t="s">
        <v>144</v>
      </c>
      <c r="B195" t="s">
        <v>77</v>
      </c>
      <c r="C195" t="s">
        <v>43</v>
      </c>
      <c r="D195" t="s">
        <v>529</v>
      </c>
      <c r="E195">
        <v>17</v>
      </c>
      <c r="F195">
        <v>101.89</v>
      </c>
      <c r="G195">
        <v>56.08</v>
      </c>
      <c r="H195">
        <f t="shared" ref="H195:H257" si="15">F195/G195</f>
        <v>1.8168687589158345</v>
      </c>
      <c r="I195">
        <v>25</v>
      </c>
      <c r="J195">
        <v>77.89</v>
      </c>
      <c r="K195">
        <v>76.17</v>
      </c>
      <c r="O195" s="1" t="s">
        <v>400</v>
      </c>
      <c r="P195" t="s">
        <v>77</v>
      </c>
      <c r="Q195" t="s">
        <v>43</v>
      </c>
      <c r="R195" t="s">
        <v>530</v>
      </c>
      <c r="S195">
        <v>0</v>
      </c>
      <c r="T195">
        <v>0</v>
      </c>
      <c r="U195">
        <v>0</v>
      </c>
      <c r="V195" t="e">
        <f t="shared" ref="V195:V257" si="16">T195/U195</f>
        <v>#DIV/0!</v>
      </c>
      <c r="W195">
        <v>0</v>
      </c>
      <c r="X195">
        <v>0</v>
      </c>
      <c r="Y195">
        <v>0</v>
      </c>
      <c r="AC195" t="s">
        <v>596</v>
      </c>
      <c r="AD195" t="s">
        <v>77</v>
      </c>
      <c r="AE195" t="s">
        <v>43</v>
      </c>
      <c r="AF195" t="s">
        <v>660</v>
      </c>
      <c r="AG195">
        <v>24</v>
      </c>
      <c r="AH195">
        <v>175.51</v>
      </c>
      <c r="AI195">
        <v>73.7</v>
      </c>
      <c r="AJ195">
        <f t="shared" ref="AJ195:AJ257" si="17">AH195/AI195</f>
        <v>2.3814111261872455</v>
      </c>
      <c r="AK195">
        <v>22.5</v>
      </c>
      <c r="AL195">
        <v>53.26</v>
      </c>
      <c r="AM195">
        <v>69.97</v>
      </c>
    </row>
    <row r="196" spans="1:39" x14ac:dyDescent="0.35">
      <c r="A196" s="1" t="s">
        <v>145</v>
      </c>
      <c r="B196" t="s">
        <v>77</v>
      </c>
      <c r="C196" t="s">
        <v>43</v>
      </c>
      <c r="D196" t="s">
        <v>529</v>
      </c>
      <c r="E196">
        <v>17</v>
      </c>
      <c r="F196">
        <v>127.25</v>
      </c>
      <c r="G196">
        <v>56.08</v>
      </c>
      <c r="H196">
        <f t="shared" si="15"/>
        <v>2.2690798858773182</v>
      </c>
      <c r="I196">
        <v>16</v>
      </c>
      <c r="J196">
        <v>32.32</v>
      </c>
      <c r="K196">
        <v>53.5</v>
      </c>
      <c r="O196" s="1" t="s">
        <v>401</v>
      </c>
      <c r="P196" t="s">
        <v>77</v>
      </c>
      <c r="Q196" t="s">
        <v>43</v>
      </c>
      <c r="R196" t="s">
        <v>530</v>
      </c>
      <c r="S196">
        <v>20</v>
      </c>
      <c r="T196">
        <v>41.83</v>
      </c>
      <c r="U196">
        <v>63.71</v>
      </c>
      <c r="V196">
        <f t="shared" si="16"/>
        <v>0.65656882749960754</v>
      </c>
      <c r="W196">
        <v>19.5</v>
      </c>
      <c r="X196">
        <v>32.86</v>
      </c>
      <c r="Y196">
        <v>62.44</v>
      </c>
      <c r="AC196" t="s">
        <v>597</v>
      </c>
      <c r="AD196" t="s">
        <v>77</v>
      </c>
      <c r="AE196" t="s">
        <v>43</v>
      </c>
      <c r="AF196" t="s">
        <v>660</v>
      </c>
      <c r="AG196">
        <v>24</v>
      </c>
      <c r="AH196">
        <v>156.13</v>
      </c>
      <c r="AI196">
        <v>73.7</v>
      </c>
      <c r="AJ196">
        <f t="shared" si="17"/>
        <v>2.1184531886024422</v>
      </c>
      <c r="AK196">
        <v>23.5</v>
      </c>
      <c r="AL196">
        <v>59.85</v>
      </c>
      <c r="AM196">
        <v>72.459999999999994</v>
      </c>
    </row>
    <row r="197" spans="1:39" x14ac:dyDescent="0.35">
      <c r="A197" t="s">
        <v>146</v>
      </c>
      <c r="B197" t="s">
        <v>77</v>
      </c>
      <c r="C197" t="s">
        <v>43</v>
      </c>
      <c r="D197" t="s">
        <v>529</v>
      </c>
      <c r="E197">
        <v>17</v>
      </c>
      <c r="F197">
        <v>218.22</v>
      </c>
      <c r="G197">
        <v>56.08</v>
      </c>
      <c r="H197">
        <f t="shared" si="15"/>
        <v>3.8912268188302428</v>
      </c>
      <c r="I197">
        <v>16</v>
      </c>
      <c r="J197">
        <v>40.380000000000003</v>
      </c>
      <c r="K197">
        <v>53.5</v>
      </c>
      <c r="O197" t="s">
        <v>402</v>
      </c>
      <c r="P197" t="s">
        <v>77</v>
      </c>
      <c r="Q197" t="s">
        <v>43</v>
      </c>
      <c r="R197" t="s">
        <v>530</v>
      </c>
      <c r="S197">
        <v>24</v>
      </c>
      <c r="T197">
        <v>88.82</v>
      </c>
      <c r="U197">
        <v>73.7</v>
      </c>
      <c r="V197">
        <f t="shared" si="16"/>
        <v>1.2051560379918587</v>
      </c>
      <c r="W197">
        <v>23.5</v>
      </c>
      <c r="X197">
        <v>61.97</v>
      </c>
      <c r="Y197">
        <v>72.459999999999994</v>
      </c>
      <c r="AC197" t="s">
        <v>598</v>
      </c>
      <c r="AD197" t="s">
        <v>77</v>
      </c>
      <c r="AE197" t="s">
        <v>43</v>
      </c>
      <c r="AF197" t="s">
        <v>660</v>
      </c>
      <c r="AG197">
        <v>24</v>
      </c>
      <c r="AH197">
        <v>182.83</v>
      </c>
      <c r="AI197">
        <v>73.7</v>
      </c>
      <c r="AJ197">
        <f t="shared" si="17"/>
        <v>2.4807327001356851</v>
      </c>
      <c r="AK197">
        <v>23</v>
      </c>
      <c r="AL197">
        <v>40.97</v>
      </c>
      <c r="AM197">
        <v>71.22</v>
      </c>
    </row>
    <row r="198" spans="1:39" x14ac:dyDescent="0.35">
      <c r="A198" t="s">
        <v>147</v>
      </c>
      <c r="B198" t="s">
        <v>77</v>
      </c>
      <c r="C198" t="s">
        <v>43</v>
      </c>
      <c r="D198" t="s">
        <v>529</v>
      </c>
      <c r="E198">
        <v>17</v>
      </c>
      <c r="F198">
        <v>153.28</v>
      </c>
      <c r="G198">
        <v>56.08</v>
      </c>
      <c r="H198">
        <f t="shared" si="15"/>
        <v>2.7332382310984311</v>
      </c>
      <c r="I198">
        <v>16</v>
      </c>
      <c r="J198">
        <v>35.020000000000003</v>
      </c>
      <c r="K198">
        <v>53.5</v>
      </c>
      <c r="O198" t="s">
        <v>403</v>
      </c>
      <c r="P198" t="s">
        <v>77</v>
      </c>
      <c r="Q198" t="s">
        <v>43</v>
      </c>
      <c r="R198" t="s">
        <v>530</v>
      </c>
      <c r="S198">
        <v>35</v>
      </c>
      <c r="T198">
        <v>110.04</v>
      </c>
      <c r="U198">
        <v>100.44</v>
      </c>
      <c r="V198">
        <f t="shared" si="16"/>
        <v>1.0955794504181602</v>
      </c>
      <c r="W198">
        <v>34.5</v>
      </c>
      <c r="X198">
        <v>90.03</v>
      </c>
      <c r="Y198">
        <v>99.24</v>
      </c>
      <c r="AC198" s="1" t="s">
        <v>599</v>
      </c>
      <c r="AD198" t="s">
        <v>77</v>
      </c>
      <c r="AE198" t="s">
        <v>43</v>
      </c>
      <c r="AF198" t="s">
        <v>660</v>
      </c>
      <c r="AG198">
        <v>24</v>
      </c>
      <c r="AH198">
        <v>77.05</v>
      </c>
      <c r="AI198">
        <v>73.7</v>
      </c>
      <c r="AJ198">
        <f t="shared" si="17"/>
        <v>1.0454545454545454</v>
      </c>
      <c r="AK198">
        <v>23</v>
      </c>
      <c r="AL198">
        <v>46.86</v>
      </c>
      <c r="AM198">
        <v>71.22</v>
      </c>
    </row>
    <row r="199" spans="1:39" x14ac:dyDescent="0.35">
      <c r="A199" t="s">
        <v>148</v>
      </c>
      <c r="B199" t="s">
        <v>77</v>
      </c>
      <c r="C199" t="s">
        <v>43</v>
      </c>
      <c r="D199" t="s">
        <v>529</v>
      </c>
      <c r="E199">
        <v>17</v>
      </c>
      <c r="F199">
        <v>182.76</v>
      </c>
      <c r="G199">
        <v>56.08</v>
      </c>
      <c r="H199">
        <f t="shared" si="15"/>
        <v>3.2589158345221114</v>
      </c>
      <c r="I199">
        <v>25</v>
      </c>
      <c r="J199">
        <v>100.04</v>
      </c>
      <c r="K199">
        <v>76.17</v>
      </c>
      <c r="O199" t="s">
        <v>404</v>
      </c>
      <c r="P199" t="s">
        <v>77</v>
      </c>
      <c r="Q199" t="s">
        <v>43</v>
      </c>
      <c r="R199" t="s">
        <v>530</v>
      </c>
      <c r="S199">
        <v>33.5</v>
      </c>
      <c r="T199">
        <v>83.52</v>
      </c>
      <c r="U199">
        <v>96.84</v>
      </c>
      <c r="V199">
        <f t="shared" si="16"/>
        <v>0.8624535315985129</v>
      </c>
      <c r="W199">
        <v>33</v>
      </c>
      <c r="X199">
        <v>72.87</v>
      </c>
      <c r="Y199">
        <v>95.64</v>
      </c>
      <c r="AC199" t="s">
        <v>600</v>
      </c>
      <c r="AD199" t="s">
        <v>77</v>
      </c>
      <c r="AE199" t="s">
        <v>43</v>
      </c>
      <c r="AF199" t="s">
        <v>660</v>
      </c>
      <c r="AG199">
        <v>24</v>
      </c>
      <c r="AH199">
        <v>178.18</v>
      </c>
      <c r="AI199">
        <v>73.7</v>
      </c>
      <c r="AJ199">
        <f t="shared" si="17"/>
        <v>2.4176390773405698</v>
      </c>
      <c r="AK199">
        <v>23</v>
      </c>
      <c r="AL199">
        <v>43.61</v>
      </c>
      <c r="AM199">
        <v>71.22</v>
      </c>
    </row>
    <row r="200" spans="1:39" x14ac:dyDescent="0.35">
      <c r="A200" t="s">
        <v>149</v>
      </c>
      <c r="B200" t="s">
        <v>77</v>
      </c>
      <c r="C200" t="s">
        <v>43</v>
      </c>
      <c r="D200" t="s">
        <v>529</v>
      </c>
      <c r="E200">
        <v>17</v>
      </c>
      <c r="F200">
        <v>127.17</v>
      </c>
      <c r="G200">
        <v>56.08</v>
      </c>
      <c r="H200">
        <f t="shared" si="15"/>
        <v>2.2676533523537805</v>
      </c>
      <c r="I200">
        <v>16</v>
      </c>
      <c r="J200">
        <v>28.98</v>
      </c>
      <c r="K200">
        <v>53.5</v>
      </c>
      <c r="O200" t="s">
        <v>405</v>
      </c>
      <c r="P200" t="s">
        <v>77</v>
      </c>
      <c r="Q200" t="s">
        <v>43</v>
      </c>
      <c r="R200" t="s">
        <v>530</v>
      </c>
      <c r="S200">
        <v>27</v>
      </c>
      <c r="T200">
        <v>84.6</v>
      </c>
      <c r="U200">
        <v>81.08</v>
      </c>
      <c r="V200">
        <f t="shared" si="16"/>
        <v>1.0434139121854957</v>
      </c>
      <c r="W200">
        <v>26.5</v>
      </c>
      <c r="X200">
        <v>39.659999999999997</v>
      </c>
      <c r="Y200">
        <v>79.86</v>
      </c>
      <c r="AC200" s="1" t="s">
        <v>601</v>
      </c>
      <c r="AD200" t="s">
        <v>77</v>
      </c>
      <c r="AE200" t="s">
        <v>43</v>
      </c>
      <c r="AF200" t="s">
        <v>660</v>
      </c>
      <c r="AG200">
        <v>24</v>
      </c>
      <c r="AH200">
        <v>130.46</v>
      </c>
      <c r="AI200">
        <v>73.7</v>
      </c>
      <c r="AJ200">
        <f t="shared" si="17"/>
        <v>1.7701492537313432</v>
      </c>
      <c r="AK200">
        <v>23</v>
      </c>
      <c r="AL200">
        <v>53</v>
      </c>
      <c r="AM200">
        <v>71.22</v>
      </c>
    </row>
    <row r="201" spans="1:39" x14ac:dyDescent="0.35">
      <c r="A201" s="1" t="s">
        <v>150</v>
      </c>
      <c r="B201" t="s">
        <v>77</v>
      </c>
      <c r="C201" t="s">
        <v>43</v>
      </c>
      <c r="D201" t="s">
        <v>529</v>
      </c>
      <c r="E201">
        <v>0</v>
      </c>
      <c r="F201">
        <v>0</v>
      </c>
      <c r="G201">
        <v>0</v>
      </c>
      <c r="H201" t="e">
        <f t="shared" si="15"/>
        <v>#DIV/0!</v>
      </c>
      <c r="I201">
        <v>0</v>
      </c>
      <c r="J201">
        <v>0</v>
      </c>
      <c r="K201">
        <v>0</v>
      </c>
      <c r="O201" s="1" t="s">
        <v>406</v>
      </c>
      <c r="P201" t="s">
        <v>77</v>
      </c>
      <c r="Q201" t="s">
        <v>43</v>
      </c>
      <c r="R201" t="s">
        <v>530</v>
      </c>
      <c r="S201">
        <v>19.5</v>
      </c>
      <c r="T201">
        <v>28.39</v>
      </c>
      <c r="U201">
        <v>62.44</v>
      </c>
      <c r="V201">
        <f t="shared" si="16"/>
        <v>0.45467648942985267</v>
      </c>
      <c r="W201">
        <v>19</v>
      </c>
      <c r="X201">
        <v>25.28</v>
      </c>
      <c r="Y201">
        <v>61.18</v>
      </c>
      <c r="AC201" t="s">
        <v>602</v>
      </c>
      <c r="AD201" t="s">
        <v>77</v>
      </c>
      <c r="AE201" t="s">
        <v>43</v>
      </c>
      <c r="AF201" t="s">
        <v>660</v>
      </c>
      <c r="AG201">
        <v>24</v>
      </c>
      <c r="AH201">
        <v>206.39</v>
      </c>
      <c r="AI201">
        <v>73.7</v>
      </c>
      <c r="AJ201">
        <f t="shared" si="17"/>
        <v>2.8004070556309357</v>
      </c>
      <c r="AK201">
        <v>23</v>
      </c>
      <c r="AL201">
        <v>70.930000000000007</v>
      </c>
      <c r="AM201">
        <v>71.22</v>
      </c>
    </row>
    <row r="202" spans="1:39" x14ac:dyDescent="0.35">
      <c r="A202" t="s">
        <v>151</v>
      </c>
      <c r="B202" t="s">
        <v>77</v>
      </c>
      <c r="C202" t="s">
        <v>43</v>
      </c>
      <c r="D202" t="s">
        <v>529</v>
      </c>
      <c r="E202">
        <v>16.5</v>
      </c>
      <c r="F202">
        <v>222.74</v>
      </c>
      <c r="G202">
        <v>54.79</v>
      </c>
      <c r="H202">
        <f t="shared" si="15"/>
        <v>4.0653403905822234</v>
      </c>
      <c r="I202">
        <v>15.5</v>
      </c>
      <c r="J202">
        <v>14.4</v>
      </c>
      <c r="K202">
        <v>52.21</v>
      </c>
      <c r="O202" t="s">
        <v>407</v>
      </c>
      <c r="P202" t="s">
        <v>77</v>
      </c>
      <c r="Q202" t="s">
        <v>43</v>
      </c>
      <c r="R202" t="s">
        <v>530</v>
      </c>
      <c r="S202">
        <v>27</v>
      </c>
      <c r="T202">
        <v>75.98</v>
      </c>
      <c r="U202">
        <v>81.08</v>
      </c>
      <c r="V202">
        <f t="shared" si="16"/>
        <v>0.93709916132215099</v>
      </c>
      <c r="W202">
        <v>26.5</v>
      </c>
      <c r="X202">
        <v>57.92</v>
      </c>
      <c r="Y202">
        <v>79.86</v>
      </c>
      <c r="AC202" t="s">
        <v>603</v>
      </c>
      <c r="AD202" t="s">
        <v>77</v>
      </c>
      <c r="AE202" t="s">
        <v>43</v>
      </c>
      <c r="AF202" t="s">
        <v>660</v>
      </c>
      <c r="AG202">
        <v>24</v>
      </c>
      <c r="AH202">
        <v>154.36000000000001</v>
      </c>
      <c r="AI202">
        <v>73.7</v>
      </c>
      <c r="AJ202">
        <f t="shared" si="17"/>
        <v>2.0944369063772048</v>
      </c>
      <c r="AK202">
        <v>23.5</v>
      </c>
      <c r="AL202">
        <v>69</v>
      </c>
      <c r="AM202">
        <v>72.459999999999994</v>
      </c>
    </row>
    <row r="203" spans="1:39" x14ac:dyDescent="0.35">
      <c r="A203" t="s">
        <v>152</v>
      </c>
      <c r="B203" t="s">
        <v>77</v>
      </c>
      <c r="C203" t="s">
        <v>43</v>
      </c>
      <c r="D203" t="s">
        <v>529</v>
      </c>
      <c r="E203">
        <v>17</v>
      </c>
      <c r="F203">
        <v>229.55</v>
      </c>
      <c r="G203">
        <v>56.08</v>
      </c>
      <c r="H203">
        <f t="shared" si="15"/>
        <v>4.0932596291012846</v>
      </c>
      <c r="I203">
        <v>25</v>
      </c>
      <c r="J203">
        <v>93.16</v>
      </c>
      <c r="K203">
        <v>76.17</v>
      </c>
      <c r="O203" t="s">
        <v>408</v>
      </c>
      <c r="P203" t="s">
        <v>77</v>
      </c>
      <c r="Q203" t="s">
        <v>43</v>
      </c>
      <c r="R203" t="s">
        <v>530</v>
      </c>
      <c r="S203">
        <v>23</v>
      </c>
      <c r="T203">
        <v>93.92</v>
      </c>
      <c r="U203">
        <v>71.22</v>
      </c>
      <c r="V203">
        <f t="shared" si="16"/>
        <v>1.3187306936253862</v>
      </c>
      <c r="W203">
        <v>22</v>
      </c>
      <c r="X203">
        <v>44.05</v>
      </c>
      <c r="Y203">
        <v>68.72</v>
      </c>
      <c r="AC203" t="s">
        <v>604</v>
      </c>
      <c r="AD203" t="s">
        <v>77</v>
      </c>
      <c r="AE203" t="s">
        <v>43</v>
      </c>
      <c r="AF203" t="s">
        <v>660</v>
      </c>
      <c r="AG203">
        <v>24</v>
      </c>
      <c r="AH203">
        <v>224.72</v>
      </c>
      <c r="AI203">
        <v>73.7</v>
      </c>
      <c r="AJ203">
        <f t="shared" si="17"/>
        <v>3.0491180461329712</v>
      </c>
      <c r="AK203">
        <v>23</v>
      </c>
      <c r="AL203">
        <v>61.84</v>
      </c>
      <c r="AM203">
        <v>71.22</v>
      </c>
    </row>
    <row r="204" spans="1:39" x14ac:dyDescent="0.35">
      <c r="A204" t="s">
        <v>153</v>
      </c>
      <c r="B204" t="s">
        <v>77</v>
      </c>
      <c r="C204" t="s">
        <v>43</v>
      </c>
      <c r="D204" t="s">
        <v>529</v>
      </c>
      <c r="E204">
        <v>16.5</v>
      </c>
      <c r="F204">
        <v>154.28</v>
      </c>
      <c r="G204">
        <v>54.79</v>
      </c>
      <c r="H204">
        <f t="shared" si="15"/>
        <v>2.8158423069903269</v>
      </c>
      <c r="I204">
        <v>15.5</v>
      </c>
      <c r="J204">
        <v>16.489999999999998</v>
      </c>
      <c r="K204">
        <v>52.21</v>
      </c>
      <c r="O204" t="s">
        <v>409</v>
      </c>
      <c r="P204" t="s">
        <v>77</v>
      </c>
      <c r="Q204" t="s">
        <v>43</v>
      </c>
      <c r="R204" t="s">
        <v>530</v>
      </c>
      <c r="S204">
        <v>34</v>
      </c>
      <c r="T204">
        <v>110.35</v>
      </c>
      <c r="U204">
        <v>98.04</v>
      </c>
      <c r="V204">
        <f t="shared" si="16"/>
        <v>1.1255609955120358</v>
      </c>
      <c r="W204">
        <v>33.5</v>
      </c>
      <c r="X204">
        <v>94.33</v>
      </c>
      <c r="Y204">
        <v>96.84</v>
      </c>
      <c r="AC204" t="s">
        <v>605</v>
      </c>
      <c r="AD204" t="s">
        <v>77</v>
      </c>
      <c r="AE204" t="s">
        <v>43</v>
      </c>
      <c r="AF204" t="s">
        <v>660</v>
      </c>
      <c r="AG204">
        <v>24</v>
      </c>
      <c r="AH204">
        <v>164.6</v>
      </c>
      <c r="AI204">
        <v>73.7</v>
      </c>
      <c r="AJ204">
        <f t="shared" si="17"/>
        <v>2.2333785617367705</v>
      </c>
      <c r="AK204">
        <v>23</v>
      </c>
      <c r="AL204">
        <v>42.65</v>
      </c>
      <c r="AM204">
        <v>71.22</v>
      </c>
    </row>
    <row r="205" spans="1:39" x14ac:dyDescent="0.35">
      <c r="A205" t="s">
        <v>154</v>
      </c>
      <c r="B205" t="s">
        <v>77</v>
      </c>
      <c r="C205" t="s">
        <v>43</v>
      </c>
      <c r="D205" t="s">
        <v>529</v>
      </c>
      <c r="E205">
        <v>17</v>
      </c>
      <c r="F205">
        <v>197.52</v>
      </c>
      <c r="G205">
        <v>56.08</v>
      </c>
      <c r="H205">
        <f t="shared" si="15"/>
        <v>3.5221112696148364</v>
      </c>
      <c r="I205">
        <v>25</v>
      </c>
      <c r="J205">
        <v>90.39</v>
      </c>
      <c r="K205">
        <v>76.17</v>
      </c>
      <c r="O205" t="s">
        <v>410</v>
      </c>
      <c r="P205" t="s">
        <v>77</v>
      </c>
      <c r="Q205" t="s">
        <v>43</v>
      </c>
      <c r="R205" t="s">
        <v>530</v>
      </c>
      <c r="S205">
        <v>34</v>
      </c>
      <c r="T205">
        <v>111.09</v>
      </c>
      <c r="U205">
        <v>98.04</v>
      </c>
      <c r="V205">
        <f t="shared" si="16"/>
        <v>1.1331089351285188</v>
      </c>
      <c r="W205">
        <v>22.5</v>
      </c>
      <c r="X205">
        <v>71.77</v>
      </c>
      <c r="Y205">
        <v>69.97</v>
      </c>
      <c r="AC205" t="s">
        <v>606</v>
      </c>
      <c r="AD205" t="s">
        <v>77</v>
      </c>
      <c r="AE205" t="s">
        <v>43</v>
      </c>
      <c r="AF205" t="s">
        <v>660</v>
      </c>
      <c r="AG205">
        <v>24</v>
      </c>
      <c r="AH205">
        <v>196.66</v>
      </c>
      <c r="AI205">
        <v>73.7</v>
      </c>
      <c r="AJ205">
        <f t="shared" si="17"/>
        <v>2.6683853459972862</v>
      </c>
      <c r="AK205">
        <v>23</v>
      </c>
      <c r="AL205">
        <v>47.28</v>
      </c>
      <c r="AM205">
        <v>71.22</v>
      </c>
    </row>
    <row r="206" spans="1:39" x14ac:dyDescent="0.35">
      <c r="A206" t="s">
        <v>155</v>
      </c>
      <c r="B206" t="s">
        <v>77</v>
      </c>
      <c r="C206" t="s">
        <v>43</v>
      </c>
      <c r="D206" t="s">
        <v>529</v>
      </c>
      <c r="E206">
        <v>17</v>
      </c>
      <c r="F206">
        <v>253.97</v>
      </c>
      <c r="G206">
        <v>56.08</v>
      </c>
      <c r="H206">
        <f t="shared" si="15"/>
        <v>4.5287089871611981</v>
      </c>
      <c r="I206">
        <v>15.5</v>
      </c>
      <c r="J206">
        <v>8.49</v>
      </c>
      <c r="K206">
        <v>52.21</v>
      </c>
      <c r="O206" t="s">
        <v>411</v>
      </c>
      <c r="P206" t="s">
        <v>77</v>
      </c>
      <c r="Q206" t="s">
        <v>43</v>
      </c>
      <c r="R206" t="s">
        <v>530</v>
      </c>
      <c r="S206">
        <v>26.5</v>
      </c>
      <c r="T206">
        <v>72.489999999999995</v>
      </c>
      <c r="U206">
        <v>79.86</v>
      </c>
      <c r="V206">
        <f t="shared" si="16"/>
        <v>0.90771349862258943</v>
      </c>
      <c r="W206">
        <v>26</v>
      </c>
      <c r="X206">
        <v>59.19</v>
      </c>
      <c r="Y206">
        <v>78.63</v>
      </c>
      <c r="AC206" t="s">
        <v>607</v>
      </c>
      <c r="AD206" t="s">
        <v>77</v>
      </c>
      <c r="AE206" t="s">
        <v>43</v>
      </c>
      <c r="AF206" t="s">
        <v>660</v>
      </c>
      <c r="AG206">
        <v>24</v>
      </c>
      <c r="AH206">
        <v>138.49</v>
      </c>
      <c r="AI206">
        <v>73.7</v>
      </c>
      <c r="AJ206">
        <f t="shared" si="17"/>
        <v>1.8791044776119403</v>
      </c>
      <c r="AK206">
        <v>23.5</v>
      </c>
      <c r="AL206">
        <v>53.71</v>
      </c>
      <c r="AM206">
        <v>72.459999999999994</v>
      </c>
    </row>
    <row r="207" spans="1:39" x14ac:dyDescent="0.35">
      <c r="A207" t="s">
        <v>156</v>
      </c>
      <c r="B207" t="s">
        <v>77</v>
      </c>
      <c r="C207" t="s">
        <v>43</v>
      </c>
      <c r="D207" t="s">
        <v>529</v>
      </c>
      <c r="E207">
        <v>17</v>
      </c>
      <c r="F207">
        <v>157.16999999999999</v>
      </c>
      <c r="G207">
        <v>56.08</v>
      </c>
      <c r="H207">
        <f t="shared" si="15"/>
        <v>2.8026034236804565</v>
      </c>
      <c r="I207">
        <v>25</v>
      </c>
      <c r="J207">
        <v>95.04</v>
      </c>
      <c r="K207">
        <v>76.17</v>
      </c>
      <c r="O207" s="1" t="s">
        <v>412</v>
      </c>
      <c r="P207" t="s">
        <v>77</v>
      </c>
      <c r="Q207" t="s">
        <v>43</v>
      </c>
      <c r="R207" t="s">
        <v>530</v>
      </c>
      <c r="S207">
        <v>27</v>
      </c>
      <c r="T207">
        <v>67.099999999999994</v>
      </c>
      <c r="U207">
        <v>81.08</v>
      </c>
      <c r="V207">
        <f t="shared" si="16"/>
        <v>0.8275777010360138</v>
      </c>
      <c r="W207">
        <v>26.5</v>
      </c>
      <c r="X207">
        <v>40.51</v>
      </c>
      <c r="Y207">
        <v>79.86</v>
      </c>
      <c r="AC207" t="s">
        <v>608</v>
      </c>
      <c r="AD207" t="s">
        <v>77</v>
      </c>
      <c r="AE207" t="s">
        <v>43</v>
      </c>
      <c r="AF207" t="s">
        <v>660</v>
      </c>
      <c r="AG207">
        <v>24</v>
      </c>
      <c r="AH207">
        <v>281.54000000000002</v>
      </c>
      <c r="AI207">
        <v>73.7</v>
      </c>
      <c r="AJ207">
        <f t="shared" si="17"/>
        <v>3.8200814111261874</v>
      </c>
      <c r="AK207">
        <v>23</v>
      </c>
      <c r="AL207">
        <v>58.62</v>
      </c>
      <c r="AM207">
        <v>71.22</v>
      </c>
    </row>
    <row r="208" spans="1:39" x14ac:dyDescent="0.35">
      <c r="A208" s="1" t="s">
        <v>157</v>
      </c>
      <c r="B208" t="s">
        <v>77</v>
      </c>
      <c r="C208" t="s">
        <v>43</v>
      </c>
      <c r="D208" t="s">
        <v>529</v>
      </c>
      <c r="E208">
        <v>17</v>
      </c>
      <c r="F208">
        <v>100.63</v>
      </c>
      <c r="G208">
        <v>56.08</v>
      </c>
      <c r="H208">
        <f t="shared" si="15"/>
        <v>1.7944008559201141</v>
      </c>
      <c r="I208">
        <v>16</v>
      </c>
      <c r="J208">
        <v>41.1</v>
      </c>
      <c r="K208">
        <v>53.5</v>
      </c>
      <c r="O208" s="1" t="s">
        <v>413</v>
      </c>
      <c r="P208" t="s">
        <v>77</v>
      </c>
      <c r="Q208" t="s">
        <v>43</v>
      </c>
      <c r="R208" t="s">
        <v>530</v>
      </c>
      <c r="S208">
        <v>22.5</v>
      </c>
      <c r="T208">
        <v>58.85</v>
      </c>
      <c r="U208">
        <v>69.97</v>
      </c>
      <c r="V208">
        <f t="shared" si="16"/>
        <v>0.84107474631985135</v>
      </c>
      <c r="W208">
        <v>22</v>
      </c>
      <c r="X208">
        <v>55.91</v>
      </c>
      <c r="Y208">
        <v>68.72</v>
      </c>
      <c r="AC208" t="s">
        <v>609</v>
      </c>
      <c r="AD208" t="s">
        <v>77</v>
      </c>
      <c r="AE208" t="s">
        <v>43</v>
      </c>
      <c r="AF208" t="s">
        <v>660</v>
      </c>
      <c r="AG208">
        <v>24</v>
      </c>
      <c r="AH208">
        <v>176.23</v>
      </c>
      <c r="AI208">
        <v>73.7</v>
      </c>
      <c r="AJ208">
        <f t="shared" si="17"/>
        <v>2.3911804613297147</v>
      </c>
      <c r="AK208">
        <v>23</v>
      </c>
      <c r="AL208">
        <v>43.97</v>
      </c>
      <c r="AM208">
        <v>71.22</v>
      </c>
    </row>
    <row r="209" spans="1:39" x14ac:dyDescent="0.35">
      <c r="A209" t="s">
        <v>158</v>
      </c>
      <c r="B209" t="s">
        <v>77</v>
      </c>
      <c r="C209" t="s">
        <v>43</v>
      </c>
      <c r="D209" t="s">
        <v>529</v>
      </c>
      <c r="E209">
        <v>17</v>
      </c>
      <c r="F209">
        <v>186.81</v>
      </c>
      <c r="G209">
        <v>56.08</v>
      </c>
      <c r="H209">
        <f t="shared" si="15"/>
        <v>3.3311340941512126</v>
      </c>
      <c r="I209">
        <v>25</v>
      </c>
      <c r="J209">
        <v>85.05</v>
      </c>
      <c r="K209">
        <v>76.17</v>
      </c>
      <c r="O209" t="s">
        <v>414</v>
      </c>
      <c r="P209" t="s">
        <v>77</v>
      </c>
      <c r="Q209" t="s">
        <v>43</v>
      </c>
      <c r="R209" t="s">
        <v>530</v>
      </c>
      <c r="S209">
        <v>28.5</v>
      </c>
      <c r="T209">
        <v>63.57</v>
      </c>
      <c r="U209">
        <v>84.74</v>
      </c>
      <c r="V209">
        <f t="shared" si="16"/>
        <v>0.75017701203681852</v>
      </c>
      <c r="W209">
        <v>28</v>
      </c>
      <c r="X209">
        <v>49.28</v>
      </c>
      <c r="Y209">
        <v>83.53</v>
      </c>
      <c r="AC209" t="s">
        <v>610</v>
      </c>
      <c r="AD209" t="s">
        <v>77</v>
      </c>
      <c r="AE209" t="s">
        <v>43</v>
      </c>
      <c r="AF209" t="s">
        <v>660</v>
      </c>
      <c r="AG209">
        <v>24</v>
      </c>
      <c r="AH209">
        <v>190.43</v>
      </c>
      <c r="AI209">
        <v>73.7</v>
      </c>
      <c r="AJ209">
        <f t="shared" si="17"/>
        <v>2.5838534599728629</v>
      </c>
      <c r="AK209">
        <v>23</v>
      </c>
      <c r="AL209">
        <v>33.4</v>
      </c>
      <c r="AM209">
        <v>71.22</v>
      </c>
    </row>
    <row r="210" spans="1:39" x14ac:dyDescent="0.35">
      <c r="A210" t="s">
        <v>159</v>
      </c>
      <c r="B210" t="s">
        <v>699</v>
      </c>
      <c r="C210" t="s">
        <v>78</v>
      </c>
      <c r="D210" t="s">
        <v>529</v>
      </c>
      <c r="E210">
        <v>17</v>
      </c>
      <c r="F210">
        <v>137.54</v>
      </c>
      <c r="G210">
        <v>56.08</v>
      </c>
      <c r="H210">
        <f t="shared" si="15"/>
        <v>2.4525677603423679</v>
      </c>
      <c r="I210">
        <v>16</v>
      </c>
      <c r="J210">
        <v>33.409999999999997</v>
      </c>
      <c r="K210">
        <v>53.5</v>
      </c>
      <c r="O210" t="s">
        <v>415</v>
      </c>
      <c r="P210" t="s">
        <v>77</v>
      </c>
      <c r="Q210" t="s">
        <v>78</v>
      </c>
      <c r="R210" t="s">
        <v>530</v>
      </c>
      <c r="S210">
        <v>33.5</v>
      </c>
      <c r="T210">
        <v>139.5</v>
      </c>
      <c r="U210">
        <v>96.84</v>
      </c>
      <c r="V210">
        <f t="shared" si="16"/>
        <v>1.4405204460966543</v>
      </c>
      <c r="W210">
        <v>32</v>
      </c>
      <c r="X210">
        <v>84.56</v>
      </c>
      <c r="Y210">
        <v>93.23</v>
      </c>
      <c r="AC210" t="s">
        <v>611</v>
      </c>
      <c r="AD210" t="s">
        <v>77</v>
      </c>
      <c r="AE210" t="s">
        <v>78</v>
      </c>
      <c r="AF210" t="s">
        <v>660</v>
      </c>
      <c r="AG210">
        <v>24</v>
      </c>
      <c r="AH210">
        <v>241.2</v>
      </c>
      <c r="AI210">
        <v>73.7</v>
      </c>
      <c r="AJ210">
        <f t="shared" si="17"/>
        <v>3.2727272727272725</v>
      </c>
      <c r="AK210">
        <v>22.5</v>
      </c>
      <c r="AL210">
        <v>48.35</v>
      </c>
      <c r="AM210">
        <v>69.97</v>
      </c>
    </row>
    <row r="211" spans="1:39" x14ac:dyDescent="0.35">
      <c r="A211" t="s">
        <v>160</v>
      </c>
      <c r="B211" t="s">
        <v>699</v>
      </c>
      <c r="C211" t="s">
        <v>78</v>
      </c>
      <c r="D211" t="s">
        <v>529</v>
      </c>
      <c r="E211">
        <v>17</v>
      </c>
      <c r="F211">
        <v>70.400000000000006</v>
      </c>
      <c r="G211">
        <v>56.08</v>
      </c>
      <c r="H211">
        <f t="shared" si="15"/>
        <v>1.2553495007132669</v>
      </c>
      <c r="I211">
        <v>16.5</v>
      </c>
      <c r="J211">
        <v>36.79</v>
      </c>
      <c r="K211">
        <v>54.79</v>
      </c>
      <c r="O211" t="s">
        <v>416</v>
      </c>
      <c r="P211" t="s">
        <v>77</v>
      </c>
      <c r="Q211" t="s">
        <v>78</v>
      </c>
      <c r="R211" t="s">
        <v>530</v>
      </c>
      <c r="S211">
        <v>33.5</v>
      </c>
      <c r="T211">
        <v>109.38</v>
      </c>
      <c r="U211">
        <v>96.84</v>
      </c>
      <c r="V211">
        <f t="shared" si="16"/>
        <v>1.1294919454770755</v>
      </c>
      <c r="W211">
        <v>33</v>
      </c>
      <c r="X211">
        <v>93.22</v>
      </c>
      <c r="Y211">
        <v>95.64</v>
      </c>
      <c r="AC211" t="s">
        <v>612</v>
      </c>
      <c r="AD211" t="s">
        <v>77</v>
      </c>
      <c r="AE211" t="s">
        <v>78</v>
      </c>
      <c r="AF211" t="s">
        <v>660</v>
      </c>
      <c r="AG211">
        <v>24</v>
      </c>
      <c r="AH211">
        <v>187.4</v>
      </c>
      <c r="AI211">
        <v>73.7</v>
      </c>
      <c r="AJ211">
        <f t="shared" si="17"/>
        <v>2.5427408412483041</v>
      </c>
      <c r="AK211">
        <v>22.5</v>
      </c>
      <c r="AL211">
        <v>52.07</v>
      </c>
      <c r="AM211">
        <v>69.97</v>
      </c>
    </row>
    <row r="212" spans="1:39" x14ac:dyDescent="0.35">
      <c r="A212" t="s">
        <v>161</v>
      </c>
      <c r="B212" t="s">
        <v>699</v>
      </c>
      <c r="C212" t="s">
        <v>78</v>
      </c>
      <c r="D212" t="s">
        <v>529</v>
      </c>
      <c r="E212">
        <v>17</v>
      </c>
      <c r="F212">
        <v>77.67</v>
      </c>
      <c r="G212">
        <v>56.08</v>
      </c>
      <c r="H212">
        <f t="shared" si="15"/>
        <v>1.3849857346647647</v>
      </c>
      <c r="I212">
        <v>25</v>
      </c>
      <c r="J212">
        <v>79.680000000000007</v>
      </c>
      <c r="K212">
        <v>76.17</v>
      </c>
      <c r="O212" t="s">
        <v>417</v>
      </c>
      <c r="P212" t="s">
        <v>77</v>
      </c>
      <c r="Q212" t="s">
        <v>78</v>
      </c>
      <c r="R212" t="s">
        <v>530</v>
      </c>
      <c r="S212">
        <v>33.5</v>
      </c>
      <c r="T212">
        <v>112.96</v>
      </c>
      <c r="U212">
        <v>96.84</v>
      </c>
      <c r="V212">
        <f t="shared" si="16"/>
        <v>1.1664601404378354</v>
      </c>
      <c r="W212">
        <v>32</v>
      </c>
      <c r="X212">
        <v>79.209999999999994</v>
      </c>
      <c r="Y212">
        <v>93.23</v>
      </c>
      <c r="AC212" t="s">
        <v>613</v>
      </c>
      <c r="AD212" t="s">
        <v>77</v>
      </c>
      <c r="AE212" t="s">
        <v>78</v>
      </c>
      <c r="AF212" t="s">
        <v>660</v>
      </c>
      <c r="AG212">
        <v>24</v>
      </c>
      <c r="AH212">
        <v>189.38</v>
      </c>
      <c r="AI212">
        <v>73.7</v>
      </c>
      <c r="AJ212">
        <f t="shared" si="17"/>
        <v>2.5696065128900947</v>
      </c>
      <c r="AK212">
        <v>23</v>
      </c>
      <c r="AL212">
        <v>49.12</v>
      </c>
      <c r="AM212">
        <v>71.22</v>
      </c>
    </row>
    <row r="213" spans="1:39" x14ac:dyDescent="0.35">
      <c r="A213" t="s">
        <v>162</v>
      </c>
      <c r="B213" t="s">
        <v>699</v>
      </c>
      <c r="C213" t="s">
        <v>78</v>
      </c>
      <c r="D213" t="s">
        <v>529</v>
      </c>
      <c r="E213">
        <v>17</v>
      </c>
      <c r="F213">
        <v>109.86</v>
      </c>
      <c r="G213">
        <v>56.08</v>
      </c>
      <c r="H213">
        <f t="shared" si="15"/>
        <v>1.9589871611982883</v>
      </c>
      <c r="I213">
        <v>16</v>
      </c>
      <c r="J213">
        <v>51.81</v>
      </c>
      <c r="K213">
        <v>53.5</v>
      </c>
      <c r="O213" t="s">
        <v>418</v>
      </c>
      <c r="P213" t="s">
        <v>77</v>
      </c>
      <c r="Q213" t="s">
        <v>78</v>
      </c>
      <c r="R213" t="s">
        <v>530</v>
      </c>
      <c r="S213">
        <v>33.5</v>
      </c>
      <c r="T213">
        <v>73.86</v>
      </c>
      <c r="U213">
        <v>96.84</v>
      </c>
      <c r="V213">
        <f t="shared" si="16"/>
        <v>0.76270136307311021</v>
      </c>
      <c r="W213">
        <v>33</v>
      </c>
      <c r="X213">
        <v>64.790000000000006</v>
      </c>
      <c r="Y213">
        <v>95.64</v>
      </c>
      <c r="AC213" t="s">
        <v>614</v>
      </c>
      <c r="AD213" t="s">
        <v>77</v>
      </c>
      <c r="AE213" t="s">
        <v>78</v>
      </c>
      <c r="AF213" t="s">
        <v>660</v>
      </c>
      <c r="AG213">
        <v>24</v>
      </c>
      <c r="AH213">
        <v>249.94</v>
      </c>
      <c r="AI213">
        <v>73.7</v>
      </c>
      <c r="AJ213">
        <f t="shared" si="17"/>
        <v>3.391316146540027</v>
      </c>
      <c r="AK213">
        <v>22.5</v>
      </c>
      <c r="AL213">
        <v>42.53</v>
      </c>
      <c r="AM213">
        <v>69.97</v>
      </c>
    </row>
    <row r="214" spans="1:39" x14ac:dyDescent="0.35">
      <c r="A214" t="s">
        <v>163</v>
      </c>
      <c r="B214" t="s">
        <v>699</v>
      </c>
      <c r="C214" t="s">
        <v>78</v>
      </c>
      <c r="D214" t="s">
        <v>529</v>
      </c>
      <c r="E214">
        <v>17</v>
      </c>
      <c r="F214">
        <v>85.53</v>
      </c>
      <c r="G214">
        <v>56.08</v>
      </c>
      <c r="H214">
        <f t="shared" si="15"/>
        <v>1.5251426533523538</v>
      </c>
      <c r="I214">
        <v>16</v>
      </c>
      <c r="J214">
        <v>42.25</v>
      </c>
      <c r="K214">
        <v>53.5</v>
      </c>
      <c r="O214" t="s">
        <v>419</v>
      </c>
      <c r="P214" t="s">
        <v>77</v>
      </c>
      <c r="Q214" t="s">
        <v>78</v>
      </c>
      <c r="R214" t="s">
        <v>530</v>
      </c>
      <c r="S214">
        <v>33.5</v>
      </c>
      <c r="T214">
        <v>128.91</v>
      </c>
      <c r="U214">
        <v>96.84</v>
      </c>
      <c r="V214">
        <f t="shared" si="16"/>
        <v>1.3311648079306071</v>
      </c>
      <c r="W214">
        <v>32</v>
      </c>
      <c r="X214">
        <v>79.040000000000006</v>
      </c>
      <c r="Y214">
        <v>93.23</v>
      </c>
      <c r="AC214" t="s">
        <v>615</v>
      </c>
      <c r="AD214" t="s">
        <v>77</v>
      </c>
      <c r="AE214" t="s">
        <v>78</v>
      </c>
      <c r="AF214" t="s">
        <v>660</v>
      </c>
      <c r="AG214">
        <v>24</v>
      </c>
      <c r="AH214">
        <v>236.66</v>
      </c>
      <c r="AI214">
        <v>73.7</v>
      </c>
      <c r="AJ214">
        <f t="shared" si="17"/>
        <v>3.2111261872455898</v>
      </c>
      <c r="AK214">
        <v>22.5</v>
      </c>
      <c r="AL214">
        <v>52.35</v>
      </c>
      <c r="AM214">
        <v>69.97</v>
      </c>
    </row>
    <row r="215" spans="1:39" x14ac:dyDescent="0.35">
      <c r="A215" t="s">
        <v>164</v>
      </c>
      <c r="B215" t="s">
        <v>699</v>
      </c>
      <c r="C215" t="s">
        <v>78</v>
      </c>
      <c r="D215" t="s">
        <v>529</v>
      </c>
      <c r="E215">
        <v>16</v>
      </c>
      <c r="F215">
        <v>58.94</v>
      </c>
      <c r="G215">
        <v>53.5</v>
      </c>
      <c r="H215">
        <f t="shared" si="15"/>
        <v>1.1016822429906541</v>
      </c>
      <c r="I215">
        <v>15.5</v>
      </c>
      <c r="J215">
        <v>51.45</v>
      </c>
      <c r="K215">
        <v>52.21</v>
      </c>
      <c r="O215" t="s">
        <v>420</v>
      </c>
      <c r="P215" t="s">
        <v>77</v>
      </c>
      <c r="Q215" t="s">
        <v>78</v>
      </c>
      <c r="R215" t="s">
        <v>530</v>
      </c>
      <c r="S215">
        <v>24</v>
      </c>
      <c r="T215">
        <v>88.9</v>
      </c>
      <c r="U215">
        <v>73.7</v>
      </c>
      <c r="V215">
        <f t="shared" si="16"/>
        <v>1.2062415196743554</v>
      </c>
      <c r="W215">
        <v>23</v>
      </c>
      <c r="X215">
        <v>53.34</v>
      </c>
      <c r="Y215">
        <v>71.22</v>
      </c>
      <c r="AC215" t="s">
        <v>616</v>
      </c>
      <c r="AD215" t="s">
        <v>77</v>
      </c>
      <c r="AE215" t="s">
        <v>78</v>
      </c>
      <c r="AF215" t="s">
        <v>660</v>
      </c>
      <c r="AG215">
        <v>24</v>
      </c>
      <c r="AH215">
        <v>161.57</v>
      </c>
      <c r="AI215">
        <v>73.7</v>
      </c>
      <c r="AJ215">
        <f t="shared" si="17"/>
        <v>2.1922659430122113</v>
      </c>
      <c r="AK215">
        <v>23</v>
      </c>
      <c r="AL215">
        <v>65.56</v>
      </c>
      <c r="AM215">
        <v>71.22</v>
      </c>
    </row>
    <row r="216" spans="1:39" x14ac:dyDescent="0.35">
      <c r="A216" t="s">
        <v>165</v>
      </c>
      <c r="B216" t="s">
        <v>699</v>
      </c>
      <c r="C216" t="s">
        <v>78</v>
      </c>
      <c r="D216" t="s">
        <v>529</v>
      </c>
      <c r="E216">
        <v>17</v>
      </c>
      <c r="F216">
        <v>38.950000000000003</v>
      </c>
      <c r="G216">
        <v>56.08</v>
      </c>
      <c r="H216">
        <f t="shared" si="15"/>
        <v>0.694543509272468</v>
      </c>
      <c r="I216">
        <v>16.5</v>
      </c>
      <c r="J216">
        <v>34.33</v>
      </c>
      <c r="K216">
        <v>54.79</v>
      </c>
      <c r="O216" t="s">
        <v>421</v>
      </c>
      <c r="P216" t="s">
        <v>77</v>
      </c>
      <c r="Q216" t="s">
        <v>78</v>
      </c>
      <c r="R216" t="s">
        <v>530</v>
      </c>
      <c r="S216">
        <v>26</v>
      </c>
      <c r="T216">
        <v>72.05</v>
      </c>
      <c r="U216">
        <v>78.63</v>
      </c>
      <c r="V216">
        <f t="shared" si="16"/>
        <v>0.91631692738140658</v>
      </c>
      <c r="W216">
        <v>25.5</v>
      </c>
      <c r="X216">
        <v>44.37</v>
      </c>
      <c r="Y216">
        <v>77.400000000000006</v>
      </c>
      <c r="AC216" t="s">
        <v>617</v>
      </c>
      <c r="AD216" t="s">
        <v>77</v>
      </c>
      <c r="AE216" t="s">
        <v>78</v>
      </c>
      <c r="AF216" t="s">
        <v>660</v>
      </c>
      <c r="AG216">
        <v>24</v>
      </c>
      <c r="AH216">
        <v>125.81</v>
      </c>
      <c r="AI216">
        <v>73.7</v>
      </c>
      <c r="AJ216">
        <f t="shared" si="17"/>
        <v>1.7070556309362279</v>
      </c>
      <c r="AK216">
        <v>23</v>
      </c>
      <c r="AL216">
        <v>57.12</v>
      </c>
      <c r="AM216">
        <v>71.22</v>
      </c>
    </row>
    <row r="217" spans="1:39" x14ac:dyDescent="0.35">
      <c r="A217" t="s">
        <v>166</v>
      </c>
      <c r="B217" t="s">
        <v>699</v>
      </c>
      <c r="C217" t="s">
        <v>78</v>
      </c>
      <c r="D217" t="s">
        <v>529</v>
      </c>
      <c r="E217">
        <v>17</v>
      </c>
      <c r="F217">
        <v>80.239999999999995</v>
      </c>
      <c r="G217">
        <v>56.08</v>
      </c>
      <c r="H217">
        <f t="shared" si="15"/>
        <v>1.4308131241084165</v>
      </c>
      <c r="I217">
        <v>16.5</v>
      </c>
      <c r="J217">
        <v>49.72</v>
      </c>
      <c r="K217">
        <v>54.79</v>
      </c>
      <c r="O217" t="s">
        <v>422</v>
      </c>
      <c r="P217" t="s">
        <v>77</v>
      </c>
      <c r="Q217" t="s">
        <v>78</v>
      </c>
      <c r="R217" t="s">
        <v>530</v>
      </c>
      <c r="S217">
        <v>33.5</v>
      </c>
      <c r="T217">
        <v>101.67</v>
      </c>
      <c r="U217">
        <v>96.84</v>
      </c>
      <c r="V217">
        <f t="shared" si="16"/>
        <v>1.0498760842627013</v>
      </c>
      <c r="W217">
        <v>32.5</v>
      </c>
      <c r="X217">
        <v>87.92</v>
      </c>
      <c r="Y217">
        <v>94.43</v>
      </c>
      <c r="AC217" t="s">
        <v>618</v>
      </c>
      <c r="AD217" t="s">
        <v>77</v>
      </c>
      <c r="AE217" t="s">
        <v>78</v>
      </c>
      <c r="AF217" t="s">
        <v>660</v>
      </c>
      <c r="AG217">
        <v>24</v>
      </c>
      <c r="AH217">
        <v>162.19</v>
      </c>
      <c r="AI217">
        <v>73.7</v>
      </c>
      <c r="AJ217">
        <f t="shared" si="17"/>
        <v>2.2006784260515602</v>
      </c>
      <c r="AK217">
        <v>23</v>
      </c>
      <c r="AL217">
        <v>51.18</v>
      </c>
      <c r="AM217">
        <v>71.22</v>
      </c>
    </row>
    <row r="218" spans="1:39" x14ac:dyDescent="0.35">
      <c r="A218" t="s">
        <v>167</v>
      </c>
      <c r="B218" t="s">
        <v>699</v>
      </c>
      <c r="C218" t="s">
        <v>78</v>
      </c>
      <c r="D218" t="s">
        <v>529</v>
      </c>
      <c r="E218">
        <v>16.5</v>
      </c>
      <c r="F218">
        <v>62.43</v>
      </c>
      <c r="G218">
        <v>54.79</v>
      </c>
      <c r="H218">
        <f t="shared" si="15"/>
        <v>1.1394415039240737</v>
      </c>
      <c r="I218">
        <v>16</v>
      </c>
      <c r="J218">
        <v>37.46</v>
      </c>
      <c r="K218">
        <v>53.5</v>
      </c>
      <c r="O218" t="s">
        <v>423</v>
      </c>
      <c r="P218" t="s">
        <v>77</v>
      </c>
      <c r="Q218" t="s">
        <v>78</v>
      </c>
      <c r="R218" t="s">
        <v>530</v>
      </c>
      <c r="S218">
        <v>33.5</v>
      </c>
      <c r="T218">
        <v>115.11</v>
      </c>
      <c r="U218">
        <v>96.84</v>
      </c>
      <c r="V218">
        <f t="shared" si="16"/>
        <v>1.1886617100371746</v>
      </c>
      <c r="W218">
        <v>32.5</v>
      </c>
      <c r="X218">
        <v>86.97</v>
      </c>
      <c r="Y218">
        <v>94.43</v>
      </c>
      <c r="AC218" t="s">
        <v>619</v>
      </c>
      <c r="AD218" t="s">
        <v>77</v>
      </c>
      <c r="AE218" t="s">
        <v>78</v>
      </c>
      <c r="AF218" t="s">
        <v>660</v>
      </c>
      <c r="AG218">
        <v>24</v>
      </c>
      <c r="AH218">
        <v>220.09</v>
      </c>
      <c r="AI218">
        <v>73.7</v>
      </c>
      <c r="AJ218">
        <f t="shared" si="17"/>
        <v>2.9862957937584804</v>
      </c>
      <c r="AK218">
        <v>16</v>
      </c>
      <c r="AL218">
        <v>62.99</v>
      </c>
      <c r="AM218">
        <v>53.5</v>
      </c>
    </row>
    <row r="219" spans="1:39" x14ac:dyDescent="0.35">
      <c r="A219" t="s">
        <v>168</v>
      </c>
      <c r="B219" t="s">
        <v>699</v>
      </c>
      <c r="C219" t="s">
        <v>78</v>
      </c>
      <c r="D219" t="s">
        <v>529</v>
      </c>
      <c r="E219">
        <v>17</v>
      </c>
      <c r="F219">
        <v>113.5</v>
      </c>
      <c r="G219">
        <v>56.08</v>
      </c>
      <c r="H219">
        <f t="shared" si="15"/>
        <v>2.0238944365192584</v>
      </c>
      <c r="I219">
        <v>16</v>
      </c>
      <c r="J219">
        <v>39.04</v>
      </c>
      <c r="K219">
        <v>53.5</v>
      </c>
      <c r="O219" t="s">
        <v>424</v>
      </c>
      <c r="P219" t="s">
        <v>77</v>
      </c>
      <c r="Q219" t="s">
        <v>78</v>
      </c>
      <c r="R219" t="s">
        <v>530</v>
      </c>
      <c r="S219">
        <v>33.5</v>
      </c>
      <c r="T219">
        <v>181.18</v>
      </c>
      <c r="U219">
        <v>96.84</v>
      </c>
      <c r="V219">
        <f t="shared" si="16"/>
        <v>1.8709211069805864</v>
      </c>
      <c r="W219">
        <v>31</v>
      </c>
      <c r="X219">
        <v>88.57</v>
      </c>
      <c r="Y219">
        <v>90.81</v>
      </c>
      <c r="AC219" t="s">
        <v>620</v>
      </c>
      <c r="AD219" t="s">
        <v>77</v>
      </c>
      <c r="AE219" t="s">
        <v>78</v>
      </c>
      <c r="AF219" t="s">
        <v>660</v>
      </c>
      <c r="AG219">
        <v>24</v>
      </c>
      <c r="AH219">
        <v>218.35</v>
      </c>
      <c r="AI219">
        <v>73.7</v>
      </c>
      <c r="AJ219">
        <f t="shared" si="17"/>
        <v>2.9626865671641789</v>
      </c>
      <c r="AK219">
        <v>22.5</v>
      </c>
      <c r="AL219">
        <v>60.16</v>
      </c>
      <c r="AM219">
        <v>69.97</v>
      </c>
    </row>
    <row r="220" spans="1:39" x14ac:dyDescent="0.35">
      <c r="A220" t="s">
        <v>169</v>
      </c>
      <c r="B220" t="s">
        <v>699</v>
      </c>
      <c r="C220" t="s">
        <v>78</v>
      </c>
      <c r="D220" t="s">
        <v>529</v>
      </c>
      <c r="E220">
        <v>21</v>
      </c>
      <c r="F220">
        <v>58.98</v>
      </c>
      <c r="G220">
        <v>66.22</v>
      </c>
      <c r="H220">
        <f t="shared" si="15"/>
        <v>0.89066747206282082</v>
      </c>
      <c r="I220">
        <v>20.5</v>
      </c>
      <c r="J220">
        <v>49.68</v>
      </c>
      <c r="K220">
        <v>64.97</v>
      </c>
      <c r="O220" t="s">
        <v>425</v>
      </c>
      <c r="P220" t="s">
        <v>77</v>
      </c>
      <c r="Q220" t="s">
        <v>78</v>
      </c>
      <c r="R220" t="s">
        <v>530</v>
      </c>
      <c r="S220">
        <v>33.5</v>
      </c>
      <c r="T220">
        <v>213.8</v>
      </c>
      <c r="U220">
        <v>96.84</v>
      </c>
      <c r="V220">
        <f t="shared" si="16"/>
        <v>2.2077653862040481</v>
      </c>
      <c r="W220">
        <v>31.5</v>
      </c>
      <c r="X220">
        <v>77.23</v>
      </c>
      <c r="Y220">
        <v>92.02</v>
      </c>
      <c r="AC220" t="s">
        <v>621</v>
      </c>
      <c r="AD220" t="s">
        <v>77</v>
      </c>
      <c r="AE220" t="s">
        <v>78</v>
      </c>
      <c r="AF220" t="s">
        <v>660</v>
      </c>
      <c r="AG220">
        <v>24</v>
      </c>
      <c r="AH220">
        <v>215.33</v>
      </c>
      <c r="AI220">
        <v>73.7</v>
      </c>
      <c r="AJ220">
        <f t="shared" si="17"/>
        <v>2.9217096336499324</v>
      </c>
      <c r="AK220">
        <v>22.5</v>
      </c>
      <c r="AL220">
        <v>57.9</v>
      </c>
      <c r="AM220">
        <v>69.97</v>
      </c>
    </row>
    <row r="221" spans="1:39" x14ac:dyDescent="0.35">
      <c r="A221" t="s">
        <v>170</v>
      </c>
      <c r="B221" t="s">
        <v>699</v>
      </c>
      <c r="C221" t="s">
        <v>78</v>
      </c>
      <c r="D221" t="s">
        <v>529</v>
      </c>
      <c r="E221">
        <v>17</v>
      </c>
      <c r="F221">
        <v>80.349999999999994</v>
      </c>
      <c r="G221">
        <v>56.08</v>
      </c>
      <c r="H221">
        <f t="shared" si="15"/>
        <v>1.432774607703281</v>
      </c>
      <c r="I221">
        <v>16</v>
      </c>
      <c r="J221">
        <v>37.08</v>
      </c>
      <c r="K221">
        <v>53.5</v>
      </c>
      <c r="O221" t="s">
        <v>426</v>
      </c>
      <c r="P221" t="s">
        <v>77</v>
      </c>
      <c r="Q221" t="s">
        <v>78</v>
      </c>
      <c r="R221" t="s">
        <v>530</v>
      </c>
      <c r="S221">
        <v>32</v>
      </c>
      <c r="T221">
        <v>111.1</v>
      </c>
      <c r="U221">
        <v>93.23</v>
      </c>
      <c r="V221">
        <f t="shared" si="16"/>
        <v>1.1916764989810147</v>
      </c>
      <c r="W221">
        <v>31.5</v>
      </c>
      <c r="X221">
        <v>89.44</v>
      </c>
      <c r="Y221">
        <v>92.02</v>
      </c>
      <c r="AC221" t="s">
        <v>622</v>
      </c>
      <c r="AD221" t="s">
        <v>77</v>
      </c>
      <c r="AE221" t="s">
        <v>78</v>
      </c>
      <c r="AF221" t="s">
        <v>660</v>
      </c>
      <c r="AG221">
        <v>24</v>
      </c>
      <c r="AH221">
        <v>228.46</v>
      </c>
      <c r="AI221">
        <v>73.7</v>
      </c>
      <c r="AJ221">
        <f t="shared" si="17"/>
        <v>3.0998643147896878</v>
      </c>
      <c r="AK221">
        <v>23</v>
      </c>
      <c r="AL221">
        <v>68.569999999999993</v>
      </c>
      <c r="AM221">
        <v>71.22</v>
      </c>
    </row>
    <row r="222" spans="1:39" x14ac:dyDescent="0.35">
      <c r="A222" s="1" t="s">
        <v>171</v>
      </c>
      <c r="B222" t="s">
        <v>699</v>
      </c>
      <c r="C222" t="s">
        <v>78</v>
      </c>
      <c r="D222" t="s">
        <v>529</v>
      </c>
      <c r="E222">
        <v>13</v>
      </c>
      <c r="F222">
        <v>20.36</v>
      </c>
      <c r="G222">
        <v>45.66</v>
      </c>
      <c r="H222">
        <f t="shared" si="15"/>
        <v>0.44590451160753397</v>
      </c>
      <c r="I222">
        <v>13</v>
      </c>
      <c r="J222">
        <v>20.36</v>
      </c>
      <c r="K222">
        <v>45.66</v>
      </c>
      <c r="O222" t="s">
        <v>427</v>
      </c>
      <c r="P222" t="s">
        <v>77</v>
      </c>
      <c r="Q222" t="s">
        <v>78</v>
      </c>
      <c r="R222" t="s">
        <v>530</v>
      </c>
      <c r="S222">
        <v>33.5</v>
      </c>
      <c r="T222">
        <v>171.37</v>
      </c>
      <c r="U222">
        <v>96.84</v>
      </c>
      <c r="V222">
        <f t="shared" si="16"/>
        <v>1.7696199917389508</v>
      </c>
      <c r="W222">
        <v>31.5</v>
      </c>
      <c r="X222">
        <v>90.67</v>
      </c>
      <c r="Y222">
        <v>92.02</v>
      </c>
      <c r="AC222" t="s">
        <v>623</v>
      </c>
      <c r="AD222" t="s">
        <v>77</v>
      </c>
      <c r="AE222" t="s">
        <v>78</v>
      </c>
      <c r="AF222" t="s">
        <v>660</v>
      </c>
      <c r="AG222">
        <v>24</v>
      </c>
      <c r="AH222">
        <v>168.91</v>
      </c>
      <c r="AI222">
        <v>73.7</v>
      </c>
      <c r="AJ222">
        <f t="shared" si="17"/>
        <v>2.2918588873812755</v>
      </c>
      <c r="AK222">
        <v>23</v>
      </c>
      <c r="AL222">
        <v>41.26</v>
      </c>
      <c r="AM222">
        <v>71.22</v>
      </c>
    </row>
    <row r="223" spans="1:39" x14ac:dyDescent="0.35">
      <c r="A223" t="s">
        <v>172</v>
      </c>
      <c r="B223" t="s">
        <v>699</v>
      </c>
      <c r="C223" t="s">
        <v>78</v>
      </c>
      <c r="D223" t="s">
        <v>529</v>
      </c>
      <c r="E223">
        <v>16.5</v>
      </c>
      <c r="F223">
        <v>38.93</v>
      </c>
      <c r="G223">
        <v>54.79</v>
      </c>
      <c r="H223">
        <f t="shared" si="15"/>
        <v>0.71053111881730247</v>
      </c>
      <c r="I223">
        <v>16</v>
      </c>
      <c r="J223">
        <v>25.78</v>
      </c>
      <c r="K223">
        <v>53.5</v>
      </c>
      <c r="O223" s="1" t="s">
        <v>428</v>
      </c>
      <c r="P223" t="s">
        <v>77</v>
      </c>
      <c r="Q223" t="s">
        <v>78</v>
      </c>
      <c r="R223" t="s">
        <v>530</v>
      </c>
      <c r="S223">
        <v>33.5</v>
      </c>
      <c r="T223">
        <v>145.05000000000001</v>
      </c>
      <c r="U223">
        <v>96.84</v>
      </c>
      <c r="V223">
        <f t="shared" si="16"/>
        <v>1.4978314745972738</v>
      </c>
      <c r="W223">
        <v>32</v>
      </c>
      <c r="X223">
        <v>91.21</v>
      </c>
      <c r="Y223">
        <v>93.23</v>
      </c>
      <c r="AC223" t="s">
        <v>624</v>
      </c>
      <c r="AD223" t="s">
        <v>77</v>
      </c>
      <c r="AE223" t="s">
        <v>78</v>
      </c>
      <c r="AF223" t="s">
        <v>660</v>
      </c>
      <c r="AG223">
        <v>24</v>
      </c>
      <c r="AH223">
        <v>101.15</v>
      </c>
      <c r="AI223">
        <v>73.7</v>
      </c>
      <c r="AJ223">
        <f t="shared" si="17"/>
        <v>1.3724559023066485</v>
      </c>
      <c r="AK223">
        <v>23.5</v>
      </c>
      <c r="AL223">
        <v>51.14</v>
      </c>
      <c r="AM223">
        <v>72.459999999999994</v>
      </c>
    </row>
    <row r="224" spans="1:39" x14ac:dyDescent="0.35">
      <c r="A224" s="1" t="s">
        <v>173</v>
      </c>
      <c r="B224" t="s">
        <v>699</v>
      </c>
      <c r="C224" t="s">
        <v>78</v>
      </c>
      <c r="D224" t="s">
        <v>529</v>
      </c>
      <c r="E224">
        <v>17</v>
      </c>
      <c r="F224">
        <v>56.33</v>
      </c>
      <c r="G224">
        <v>56.08</v>
      </c>
      <c r="H224">
        <f t="shared" si="15"/>
        <v>1.0044579172610557</v>
      </c>
      <c r="I224">
        <v>16.5</v>
      </c>
      <c r="J224">
        <v>49.72</v>
      </c>
      <c r="K224">
        <v>54.79</v>
      </c>
      <c r="O224" t="s">
        <v>429</v>
      </c>
      <c r="P224" t="s">
        <v>77</v>
      </c>
      <c r="Q224" t="s">
        <v>78</v>
      </c>
      <c r="R224" t="s">
        <v>530</v>
      </c>
      <c r="S224">
        <v>33.5</v>
      </c>
      <c r="T224">
        <v>108.96</v>
      </c>
      <c r="U224">
        <v>96.84</v>
      </c>
      <c r="V224">
        <f t="shared" si="16"/>
        <v>1.1251548946716232</v>
      </c>
      <c r="W224">
        <v>33</v>
      </c>
      <c r="X224">
        <v>91.8</v>
      </c>
      <c r="Y224">
        <v>95.64</v>
      </c>
      <c r="AC224" t="s">
        <v>625</v>
      </c>
      <c r="AD224" t="s">
        <v>77</v>
      </c>
      <c r="AE224" t="s">
        <v>78</v>
      </c>
      <c r="AF224" t="s">
        <v>660</v>
      </c>
      <c r="AG224">
        <v>25</v>
      </c>
      <c r="AH224">
        <v>83.48</v>
      </c>
      <c r="AI224">
        <v>76.17</v>
      </c>
      <c r="AJ224">
        <f t="shared" si="17"/>
        <v>1.0959695418143627</v>
      </c>
      <c r="AK224">
        <v>24.5</v>
      </c>
      <c r="AL224">
        <v>64.11</v>
      </c>
      <c r="AM224">
        <v>74.930000000000007</v>
      </c>
    </row>
    <row r="225" spans="1:39" x14ac:dyDescent="0.35">
      <c r="A225" t="s">
        <v>174</v>
      </c>
      <c r="B225" t="s">
        <v>699</v>
      </c>
      <c r="C225" t="s">
        <v>78</v>
      </c>
      <c r="D225" t="s">
        <v>529</v>
      </c>
      <c r="E225">
        <v>16</v>
      </c>
      <c r="F225">
        <v>51.27</v>
      </c>
      <c r="G225">
        <v>53.5</v>
      </c>
      <c r="H225">
        <f t="shared" si="15"/>
        <v>0.95831775700934585</v>
      </c>
      <c r="I225">
        <v>15.5</v>
      </c>
      <c r="J225">
        <v>29.22</v>
      </c>
      <c r="K225">
        <v>52.21</v>
      </c>
      <c r="O225" t="s">
        <v>430</v>
      </c>
      <c r="P225" t="s">
        <v>77</v>
      </c>
      <c r="Q225" t="s">
        <v>78</v>
      </c>
      <c r="R225" t="s">
        <v>530</v>
      </c>
      <c r="S225">
        <v>33.5</v>
      </c>
      <c r="T225">
        <v>132.88</v>
      </c>
      <c r="U225">
        <v>96.84</v>
      </c>
      <c r="V225">
        <f t="shared" si="16"/>
        <v>1.3721602643535729</v>
      </c>
      <c r="W225">
        <v>35</v>
      </c>
      <c r="X225">
        <v>105.94</v>
      </c>
      <c r="Y225">
        <v>100.44</v>
      </c>
      <c r="AC225" t="s">
        <v>626</v>
      </c>
      <c r="AD225" t="s">
        <v>77</v>
      </c>
      <c r="AE225" t="s">
        <v>78</v>
      </c>
      <c r="AF225" t="s">
        <v>660</v>
      </c>
      <c r="AG225">
        <v>24</v>
      </c>
      <c r="AH225">
        <v>166.27</v>
      </c>
      <c r="AI225">
        <v>73.7</v>
      </c>
      <c r="AJ225">
        <f t="shared" si="17"/>
        <v>2.2560379918588875</v>
      </c>
      <c r="AK225">
        <v>22.5</v>
      </c>
      <c r="AL225">
        <v>37.770000000000003</v>
      </c>
      <c r="AM225">
        <v>69.97</v>
      </c>
    </row>
    <row r="226" spans="1:39" x14ac:dyDescent="0.35">
      <c r="A226" t="s">
        <v>175</v>
      </c>
      <c r="B226" t="s">
        <v>77</v>
      </c>
      <c r="C226" t="s">
        <v>43</v>
      </c>
      <c r="D226" t="s">
        <v>529</v>
      </c>
      <c r="E226">
        <v>17</v>
      </c>
      <c r="F226">
        <v>153.78</v>
      </c>
      <c r="G226">
        <v>56.08</v>
      </c>
      <c r="H226">
        <f t="shared" si="15"/>
        <v>2.7421540656205421</v>
      </c>
      <c r="I226">
        <v>25</v>
      </c>
      <c r="J226">
        <v>95.42</v>
      </c>
      <c r="K226">
        <v>76.17</v>
      </c>
      <c r="O226" t="s">
        <v>431</v>
      </c>
      <c r="P226" t="s">
        <v>77</v>
      </c>
      <c r="Q226" t="s">
        <v>43</v>
      </c>
      <c r="R226" t="s">
        <v>530</v>
      </c>
      <c r="S226">
        <v>27</v>
      </c>
      <c r="T226">
        <v>103.87</v>
      </c>
      <c r="U226">
        <v>81.08</v>
      </c>
      <c r="V226">
        <f t="shared" si="16"/>
        <v>1.2810804144055254</v>
      </c>
      <c r="W226">
        <v>25</v>
      </c>
      <c r="X226">
        <v>84.29</v>
      </c>
      <c r="Y226">
        <v>76.17</v>
      </c>
      <c r="AC226" t="s">
        <v>627</v>
      </c>
      <c r="AD226" t="s">
        <v>77</v>
      </c>
      <c r="AE226" t="s">
        <v>43</v>
      </c>
      <c r="AF226" t="s">
        <v>660</v>
      </c>
      <c r="AG226">
        <v>24</v>
      </c>
      <c r="AH226">
        <v>157.05000000000001</v>
      </c>
      <c r="AI226">
        <v>73.7</v>
      </c>
      <c r="AJ226">
        <f t="shared" si="17"/>
        <v>2.1309362279511532</v>
      </c>
      <c r="AK226">
        <v>23.5</v>
      </c>
      <c r="AL226">
        <v>67.72</v>
      </c>
      <c r="AM226">
        <v>72.459999999999994</v>
      </c>
    </row>
    <row r="227" spans="1:39" x14ac:dyDescent="0.35">
      <c r="A227" t="s">
        <v>176</v>
      </c>
      <c r="B227" t="s">
        <v>77</v>
      </c>
      <c r="C227" t="s">
        <v>43</v>
      </c>
      <c r="D227" t="s">
        <v>529</v>
      </c>
      <c r="E227">
        <v>17</v>
      </c>
      <c r="F227">
        <v>115.74</v>
      </c>
      <c r="G227">
        <v>56.08</v>
      </c>
      <c r="H227">
        <f t="shared" si="15"/>
        <v>2.0638373751783168</v>
      </c>
      <c r="I227">
        <v>16</v>
      </c>
      <c r="J227">
        <v>26.15</v>
      </c>
      <c r="K227">
        <v>53.5</v>
      </c>
      <c r="O227" t="s">
        <v>432</v>
      </c>
      <c r="P227" t="s">
        <v>77</v>
      </c>
      <c r="Q227" t="s">
        <v>43</v>
      </c>
      <c r="R227" t="s">
        <v>530</v>
      </c>
      <c r="S227">
        <v>30</v>
      </c>
      <c r="T227">
        <v>84.78</v>
      </c>
      <c r="U227">
        <v>88.39</v>
      </c>
      <c r="V227">
        <f t="shared" si="16"/>
        <v>0.95915827582305691</v>
      </c>
      <c r="W227">
        <v>29.5</v>
      </c>
      <c r="X227">
        <v>63.58</v>
      </c>
      <c r="Y227">
        <v>87.18</v>
      </c>
      <c r="AC227" t="s">
        <v>628</v>
      </c>
      <c r="AD227" t="s">
        <v>77</v>
      </c>
      <c r="AE227" t="s">
        <v>43</v>
      </c>
      <c r="AF227" t="s">
        <v>660</v>
      </c>
      <c r="AG227">
        <v>24</v>
      </c>
      <c r="AH227">
        <v>165.37</v>
      </c>
      <c r="AI227">
        <v>73.7</v>
      </c>
      <c r="AJ227">
        <f t="shared" si="17"/>
        <v>2.2438263229308006</v>
      </c>
      <c r="AK227">
        <v>23</v>
      </c>
      <c r="AL227">
        <v>33.03</v>
      </c>
      <c r="AM227">
        <v>71.22</v>
      </c>
    </row>
    <row r="228" spans="1:39" x14ac:dyDescent="0.35">
      <c r="A228" t="s">
        <v>177</v>
      </c>
      <c r="B228" t="s">
        <v>77</v>
      </c>
      <c r="C228" t="s">
        <v>43</v>
      </c>
      <c r="D228" t="s">
        <v>529</v>
      </c>
      <c r="E228">
        <v>17</v>
      </c>
      <c r="F228">
        <v>117.19</v>
      </c>
      <c r="G228">
        <v>56.08</v>
      </c>
      <c r="H228">
        <f t="shared" si="15"/>
        <v>2.0896932952924394</v>
      </c>
      <c r="I228">
        <v>16</v>
      </c>
      <c r="J228">
        <v>20.79</v>
      </c>
      <c r="K228">
        <v>53.5</v>
      </c>
      <c r="O228" t="s">
        <v>433</v>
      </c>
      <c r="P228" t="s">
        <v>77</v>
      </c>
      <c r="Q228" t="s">
        <v>43</v>
      </c>
      <c r="R228" t="s">
        <v>530</v>
      </c>
      <c r="S228">
        <v>35.5</v>
      </c>
      <c r="T228">
        <v>86.39</v>
      </c>
      <c r="U228">
        <v>101.63</v>
      </c>
      <c r="V228">
        <f t="shared" si="16"/>
        <v>0.85004427826429207</v>
      </c>
      <c r="W228">
        <v>35</v>
      </c>
      <c r="X228">
        <v>63.02</v>
      </c>
      <c r="Y228">
        <v>100.44</v>
      </c>
      <c r="AC228" t="s">
        <v>629</v>
      </c>
      <c r="AD228" t="s">
        <v>77</v>
      </c>
      <c r="AE228" t="s">
        <v>43</v>
      </c>
      <c r="AF228" t="s">
        <v>660</v>
      </c>
      <c r="AG228">
        <v>24</v>
      </c>
      <c r="AH228">
        <v>222.54</v>
      </c>
      <c r="AI228">
        <v>73.7</v>
      </c>
      <c r="AJ228">
        <f t="shared" si="17"/>
        <v>3.0195386702849385</v>
      </c>
      <c r="AK228">
        <v>23</v>
      </c>
      <c r="AL228">
        <v>65.47</v>
      </c>
      <c r="AM228">
        <v>71.22</v>
      </c>
    </row>
    <row r="229" spans="1:39" x14ac:dyDescent="0.35">
      <c r="A229" t="s">
        <v>178</v>
      </c>
      <c r="B229" t="s">
        <v>77</v>
      </c>
      <c r="C229" t="s">
        <v>43</v>
      </c>
      <c r="D229" t="s">
        <v>529</v>
      </c>
      <c r="E229">
        <v>17</v>
      </c>
      <c r="F229">
        <v>105.68</v>
      </c>
      <c r="G229">
        <v>56.08</v>
      </c>
      <c r="H229">
        <f t="shared" si="15"/>
        <v>1.8844507845934382</v>
      </c>
      <c r="I229">
        <v>25</v>
      </c>
      <c r="J229">
        <v>105.55</v>
      </c>
      <c r="K229">
        <v>76.17</v>
      </c>
      <c r="O229" t="s">
        <v>434</v>
      </c>
      <c r="P229" t="s">
        <v>77</v>
      </c>
      <c r="Q229" t="s">
        <v>43</v>
      </c>
      <c r="R229" t="s">
        <v>530</v>
      </c>
      <c r="S229">
        <v>27.5</v>
      </c>
      <c r="T229">
        <v>77.760000000000005</v>
      </c>
      <c r="U229">
        <v>82.3</v>
      </c>
      <c r="V229">
        <f t="shared" si="16"/>
        <v>0.94483596597812891</v>
      </c>
      <c r="W229">
        <v>27</v>
      </c>
      <c r="X229">
        <v>55.69</v>
      </c>
      <c r="Y229">
        <v>81.08</v>
      </c>
      <c r="AC229" t="s">
        <v>630</v>
      </c>
      <c r="AD229" t="s">
        <v>77</v>
      </c>
      <c r="AE229" t="s">
        <v>43</v>
      </c>
      <c r="AF229" t="s">
        <v>660</v>
      </c>
      <c r="AG229">
        <v>24</v>
      </c>
      <c r="AH229">
        <v>235.99</v>
      </c>
      <c r="AI229">
        <v>73.7</v>
      </c>
      <c r="AJ229">
        <f t="shared" si="17"/>
        <v>3.202035278154681</v>
      </c>
      <c r="AK229">
        <v>23</v>
      </c>
      <c r="AL229">
        <v>55.49</v>
      </c>
      <c r="AM229">
        <v>71.22</v>
      </c>
    </row>
    <row r="230" spans="1:39" x14ac:dyDescent="0.35">
      <c r="A230" t="s">
        <v>179</v>
      </c>
      <c r="B230" t="s">
        <v>77</v>
      </c>
      <c r="C230" t="s">
        <v>43</v>
      </c>
      <c r="D230" t="s">
        <v>529</v>
      </c>
      <c r="E230">
        <v>17</v>
      </c>
      <c r="F230">
        <v>51.69</v>
      </c>
      <c r="G230">
        <v>56.08</v>
      </c>
      <c r="H230">
        <f t="shared" si="15"/>
        <v>0.92171897289586302</v>
      </c>
      <c r="I230">
        <v>16.5</v>
      </c>
      <c r="J230">
        <v>39.4</v>
      </c>
      <c r="K230">
        <v>54.79</v>
      </c>
      <c r="O230" t="s">
        <v>435</v>
      </c>
      <c r="P230" t="s">
        <v>77</v>
      </c>
      <c r="Q230" t="s">
        <v>43</v>
      </c>
      <c r="R230" t="s">
        <v>530</v>
      </c>
      <c r="S230">
        <v>24</v>
      </c>
      <c r="T230">
        <v>54.87</v>
      </c>
      <c r="U230">
        <v>73.7</v>
      </c>
      <c r="V230">
        <f t="shared" si="16"/>
        <v>0.74450474898236085</v>
      </c>
      <c r="W230">
        <v>23.5</v>
      </c>
      <c r="X230">
        <v>35.520000000000003</v>
      </c>
      <c r="Y230">
        <v>72.459999999999994</v>
      </c>
      <c r="AC230" t="s">
        <v>631</v>
      </c>
      <c r="AD230" t="s">
        <v>77</v>
      </c>
      <c r="AE230" t="s">
        <v>43</v>
      </c>
      <c r="AF230" t="s">
        <v>660</v>
      </c>
      <c r="AG230">
        <v>24</v>
      </c>
      <c r="AH230">
        <v>227.57</v>
      </c>
      <c r="AI230">
        <v>73.7</v>
      </c>
      <c r="AJ230">
        <f t="shared" si="17"/>
        <v>3.0877883310719128</v>
      </c>
      <c r="AK230">
        <v>23</v>
      </c>
      <c r="AL230">
        <v>67.19</v>
      </c>
      <c r="AM230">
        <v>71.22</v>
      </c>
    </row>
    <row r="231" spans="1:39" x14ac:dyDescent="0.35">
      <c r="A231" t="s">
        <v>180</v>
      </c>
      <c r="B231" t="s">
        <v>77</v>
      </c>
      <c r="C231" t="s">
        <v>43</v>
      </c>
      <c r="D231" t="s">
        <v>529</v>
      </c>
      <c r="E231">
        <v>17</v>
      </c>
      <c r="F231">
        <v>169.47</v>
      </c>
      <c r="G231">
        <v>56.08</v>
      </c>
      <c r="H231">
        <f t="shared" si="15"/>
        <v>3.0219329529243937</v>
      </c>
      <c r="I231">
        <v>25</v>
      </c>
      <c r="J231">
        <v>97.8</v>
      </c>
      <c r="K231">
        <v>76.17</v>
      </c>
      <c r="O231" t="s">
        <v>436</v>
      </c>
      <c r="P231" t="s">
        <v>77</v>
      </c>
      <c r="Q231" t="s">
        <v>43</v>
      </c>
      <c r="R231" t="s">
        <v>530</v>
      </c>
      <c r="S231">
        <v>24.5</v>
      </c>
      <c r="T231">
        <v>66.63</v>
      </c>
      <c r="U231">
        <v>74.930000000000007</v>
      </c>
      <c r="V231">
        <f t="shared" si="16"/>
        <v>0.88922994795142118</v>
      </c>
      <c r="W231">
        <v>24</v>
      </c>
      <c r="X231">
        <v>55.62</v>
      </c>
      <c r="Y231">
        <v>73.7</v>
      </c>
      <c r="AC231" t="s">
        <v>632</v>
      </c>
      <c r="AD231" t="s">
        <v>77</v>
      </c>
      <c r="AE231" t="s">
        <v>43</v>
      </c>
      <c r="AF231" t="s">
        <v>660</v>
      </c>
      <c r="AG231">
        <v>24</v>
      </c>
      <c r="AH231">
        <v>167.5</v>
      </c>
      <c r="AI231">
        <v>73.7</v>
      </c>
      <c r="AJ231">
        <f t="shared" si="17"/>
        <v>2.2727272727272725</v>
      </c>
      <c r="AK231">
        <v>23</v>
      </c>
      <c r="AL231">
        <v>43.74</v>
      </c>
      <c r="AM231">
        <v>71.22</v>
      </c>
    </row>
    <row r="232" spans="1:39" x14ac:dyDescent="0.35">
      <c r="A232" t="s">
        <v>181</v>
      </c>
      <c r="B232" t="s">
        <v>77</v>
      </c>
      <c r="C232" t="s">
        <v>43</v>
      </c>
      <c r="D232" t="s">
        <v>529</v>
      </c>
      <c r="E232">
        <v>17</v>
      </c>
      <c r="F232">
        <v>83.39</v>
      </c>
      <c r="G232">
        <v>56.08</v>
      </c>
      <c r="H232">
        <f t="shared" si="15"/>
        <v>1.4869828815977175</v>
      </c>
      <c r="I232">
        <v>16</v>
      </c>
      <c r="J232">
        <v>46.1</v>
      </c>
      <c r="K232">
        <v>53.5</v>
      </c>
      <c r="O232" t="s">
        <v>437</v>
      </c>
      <c r="P232" t="s">
        <v>77</v>
      </c>
      <c r="Q232" t="s">
        <v>43</v>
      </c>
      <c r="R232" t="s">
        <v>530</v>
      </c>
      <c r="S232">
        <v>28</v>
      </c>
      <c r="T232">
        <v>87.25</v>
      </c>
      <c r="U232">
        <v>83.53</v>
      </c>
      <c r="V232">
        <f t="shared" si="16"/>
        <v>1.0445348976415658</v>
      </c>
      <c r="W232">
        <v>27</v>
      </c>
      <c r="X232">
        <v>63.3</v>
      </c>
      <c r="Y232">
        <v>81.08</v>
      </c>
      <c r="AC232" t="s">
        <v>633</v>
      </c>
      <c r="AD232" t="s">
        <v>77</v>
      </c>
      <c r="AE232" t="s">
        <v>43</v>
      </c>
      <c r="AF232" t="s">
        <v>660</v>
      </c>
      <c r="AG232">
        <v>24</v>
      </c>
      <c r="AH232">
        <v>198.32</v>
      </c>
      <c r="AI232">
        <v>73.7</v>
      </c>
      <c r="AJ232">
        <f t="shared" si="17"/>
        <v>2.6909090909090909</v>
      </c>
      <c r="AK232">
        <v>23</v>
      </c>
      <c r="AL232">
        <v>44.62</v>
      </c>
      <c r="AM232">
        <v>71.22</v>
      </c>
    </row>
    <row r="233" spans="1:39" x14ac:dyDescent="0.35">
      <c r="A233" t="s">
        <v>182</v>
      </c>
      <c r="B233" t="s">
        <v>77</v>
      </c>
      <c r="C233" t="s">
        <v>43</v>
      </c>
      <c r="D233" t="s">
        <v>529</v>
      </c>
      <c r="E233">
        <v>17</v>
      </c>
      <c r="F233">
        <v>66.239999999999995</v>
      </c>
      <c r="G233">
        <v>56.08</v>
      </c>
      <c r="H233">
        <f t="shared" si="15"/>
        <v>1.181169757489301</v>
      </c>
      <c r="I233">
        <v>16</v>
      </c>
      <c r="J233">
        <v>21.42</v>
      </c>
      <c r="K233">
        <v>53.5</v>
      </c>
      <c r="O233" s="1" t="s">
        <v>438</v>
      </c>
      <c r="P233" t="s">
        <v>77</v>
      </c>
      <c r="Q233" t="s">
        <v>43</v>
      </c>
      <c r="R233" t="s">
        <v>530</v>
      </c>
      <c r="S233">
        <v>21.5</v>
      </c>
      <c r="T233">
        <v>55.03</v>
      </c>
      <c r="U233">
        <v>67.47</v>
      </c>
      <c r="V233">
        <f t="shared" si="16"/>
        <v>0.81562175781828961</v>
      </c>
      <c r="W233">
        <v>21</v>
      </c>
      <c r="X233">
        <v>32.39</v>
      </c>
      <c r="Y233">
        <v>66.22</v>
      </c>
      <c r="AC233" s="1" t="s">
        <v>634</v>
      </c>
      <c r="AD233" t="s">
        <v>77</v>
      </c>
      <c r="AE233" t="s">
        <v>43</v>
      </c>
      <c r="AF233" t="s">
        <v>660</v>
      </c>
      <c r="AG233">
        <v>0</v>
      </c>
      <c r="AH233">
        <v>0</v>
      </c>
      <c r="AI233">
        <v>0</v>
      </c>
      <c r="AJ233" t="e">
        <f t="shared" si="17"/>
        <v>#DIV/0!</v>
      </c>
      <c r="AK233">
        <v>0</v>
      </c>
      <c r="AL233">
        <v>0</v>
      </c>
      <c r="AM233">
        <v>0</v>
      </c>
    </row>
    <row r="234" spans="1:39" x14ac:dyDescent="0.35">
      <c r="A234" t="s">
        <v>183</v>
      </c>
      <c r="B234" t="s">
        <v>77</v>
      </c>
      <c r="C234" t="s">
        <v>43</v>
      </c>
      <c r="D234" t="s">
        <v>529</v>
      </c>
      <c r="E234">
        <v>17</v>
      </c>
      <c r="F234">
        <v>179.86</v>
      </c>
      <c r="G234">
        <v>56.08</v>
      </c>
      <c r="H234">
        <f t="shared" si="15"/>
        <v>3.2072039942938662</v>
      </c>
      <c r="I234">
        <v>25</v>
      </c>
      <c r="J234">
        <v>89.04</v>
      </c>
      <c r="K234">
        <v>76.17</v>
      </c>
      <c r="O234" t="s">
        <v>439</v>
      </c>
      <c r="P234" t="s">
        <v>77</v>
      </c>
      <c r="Q234" t="s">
        <v>43</v>
      </c>
      <c r="R234" t="s">
        <v>530</v>
      </c>
      <c r="S234">
        <v>33</v>
      </c>
      <c r="T234">
        <v>92.97</v>
      </c>
      <c r="U234">
        <v>95.64</v>
      </c>
      <c r="V234">
        <f t="shared" si="16"/>
        <v>0.97208281053952317</v>
      </c>
      <c r="W234">
        <v>32.5</v>
      </c>
      <c r="X234">
        <v>83.67</v>
      </c>
      <c r="Y234">
        <v>94.43</v>
      </c>
      <c r="AC234" t="s">
        <v>635</v>
      </c>
      <c r="AD234" t="s">
        <v>77</v>
      </c>
      <c r="AE234" t="s">
        <v>43</v>
      </c>
      <c r="AF234" t="s">
        <v>660</v>
      </c>
      <c r="AG234">
        <v>24</v>
      </c>
      <c r="AH234">
        <v>231.25</v>
      </c>
      <c r="AI234">
        <v>73.7</v>
      </c>
      <c r="AJ234">
        <f t="shared" si="17"/>
        <v>3.1377204884667571</v>
      </c>
      <c r="AK234">
        <v>23</v>
      </c>
      <c r="AL234">
        <v>37.92</v>
      </c>
      <c r="AM234">
        <v>71.22</v>
      </c>
    </row>
    <row r="235" spans="1:39" x14ac:dyDescent="0.35">
      <c r="A235" t="s">
        <v>184</v>
      </c>
      <c r="B235" t="s">
        <v>77</v>
      </c>
      <c r="C235" t="s">
        <v>43</v>
      </c>
      <c r="D235" t="s">
        <v>529</v>
      </c>
      <c r="E235">
        <v>17</v>
      </c>
      <c r="F235">
        <v>207.34</v>
      </c>
      <c r="G235">
        <v>56.08</v>
      </c>
      <c r="H235">
        <f t="shared" si="15"/>
        <v>3.6972182596291017</v>
      </c>
      <c r="I235">
        <v>25</v>
      </c>
      <c r="J235">
        <v>127.67</v>
      </c>
      <c r="K235">
        <v>76.17</v>
      </c>
      <c r="O235" t="s">
        <v>440</v>
      </c>
      <c r="P235" t="s">
        <v>77</v>
      </c>
      <c r="Q235" t="s">
        <v>43</v>
      </c>
      <c r="R235" t="s">
        <v>530</v>
      </c>
      <c r="S235">
        <v>23</v>
      </c>
      <c r="T235">
        <v>85.36</v>
      </c>
      <c r="U235">
        <v>71.22</v>
      </c>
      <c r="V235">
        <f t="shared" si="16"/>
        <v>1.1985397360292054</v>
      </c>
      <c r="W235">
        <v>22</v>
      </c>
      <c r="X235">
        <v>51.71</v>
      </c>
      <c r="Y235">
        <v>68.72</v>
      </c>
      <c r="AC235" t="s">
        <v>636</v>
      </c>
      <c r="AD235" t="s">
        <v>77</v>
      </c>
      <c r="AE235" t="s">
        <v>43</v>
      </c>
      <c r="AF235" t="s">
        <v>660</v>
      </c>
      <c r="AG235">
        <v>24</v>
      </c>
      <c r="AH235">
        <v>123.54</v>
      </c>
      <c r="AI235">
        <v>73.7</v>
      </c>
      <c r="AJ235">
        <f t="shared" si="17"/>
        <v>1.6762550881953868</v>
      </c>
      <c r="AK235">
        <v>23.5</v>
      </c>
      <c r="AL235">
        <v>66.569999999999993</v>
      </c>
      <c r="AM235">
        <v>72.459999999999994</v>
      </c>
    </row>
    <row r="236" spans="1:39" x14ac:dyDescent="0.35">
      <c r="A236" t="s">
        <v>185</v>
      </c>
      <c r="B236" t="s">
        <v>77</v>
      </c>
      <c r="C236" t="s">
        <v>43</v>
      </c>
      <c r="D236" t="s">
        <v>529</v>
      </c>
      <c r="E236">
        <v>16.5</v>
      </c>
      <c r="F236">
        <v>148.37</v>
      </c>
      <c r="G236">
        <v>54.79</v>
      </c>
      <c r="H236">
        <f t="shared" si="15"/>
        <v>2.7079759080124113</v>
      </c>
      <c r="I236">
        <v>25</v>
      </c>
      <c r="J236">
        <v>92.19</v>
      </c>
      <c r="K236">
        <v>76.17</v>
      </c>
      <c r="O236" t="s">
        <v>441</v>
      </c>
      <c r="P236" t="s">
        <v>77</v>
      </c>
      <c r="Q236" t="s">
        <v>43</v>
      </c>
      <c r="R236" t="s">
        <v>530</v>
      </c>
      <c r="S236">
        <v>27</v>
      </c>
      <c r="T236">
        <v>80.010000000000005</v>
      </c>
      <c r="U236">
        <v>81.08</v>
      </c>
      <c r="V236">
        <f t="shared" si="16"/>
        <v>0.98680315737543178</v>
      </c>
      <c r="W236">
        <v>26.5</v>
      </c>
      <c r="X236">
        <v>60.49</v>
      </c>
      <c r="Y236">
        <v>79.86</v>
      </c>
      <c r="AC236" t="s">
        <v>637</v>
      </c>
      <c r="AD236" t="s">
        <v>77</v>
      </c>
      <c r="AE236" t="s">
        <v>43</v>
      </c>
      <c r="AF236" t="s">
        <v>660</v>
      </c>
      <c r="AG236">
        <v>24</v>
      </c>
      <c r="AH236">
        <v>229.29</v>
      </c>
      <c r="AI236">
        <v>73.7</v>
      </c>
      <c r="AJ236">
        <f t="shared" si="17"/>
        <v>3.1111261872455902</v>
      </c>
      <c r="AK236">
        <v>23</v>
      </c>
      <c r="AL236">
        <v>44.41</v>
      </c>
      <c r="AM236">
        <v>71.22</v>
      </c>
    </row>
    <row r="237" spans="1:39" x14ac:dyDescent="0.35">
      <c r="A237" t="s">
        <v>186</v>
      </c>
      <c r="B237" t="s">
        <v>77</v>
      </c>
      <c r="C237" t="s">
        <v>43</v>
      </c>
      <c r="D237" t="s">
        <v>529</v>
      </c>
      <c r="E237">
        <v>17</v>
      </c>
      <c r="F237">
        <v>124.27</v>
      </c>
      <c r="G237">
        <v>56.08</v>
      </c>
      <c r="H237">
        <f t="shared" si="15"/>
        <v>2.2159415121255348</v>
      </c>
      <c r="I237">
        <v>25</v>
      </c>
      <c r="J237">
        <v>78.489999999999995</v>
      </c>
      <c r="K237">
        <v>76.17</v>
      </c>
      <c r="O237" t="s">
        <v>442</v>
      </c>
      <c r="P237" t="s">
        <v>77</v>
      </c>
      <c r="Q237" t="s">
        <v>43</v>
      </c>
      <c r="R237" t="s">
        <v>530</v>
      </c>
      <c r="S237">
        <v>23</v>
      </c>
      <c r="T237">
        <v>67.430000000000007</v>
      </c>
      <c r="U237">
        <v>71.22</v>
      </c>
      <c r="V237">
        <f t="shared" si="16"/>
        <v>0.94678461106430789</v>
      </c>
      <c r="W237">
        <v>22.5</v>
      </c>
      <c r="X237">
        <v>54.72</v>
      </c>
      <c r="Y237">
        <v>69.97</v>
      </c>
      <c r="AC237" t="s">
        <v>638</v>
      </c>
      <c r="AD237" t="s">
        <v>77</v>
      </c>
      <c r="AE237" t="s">
        <v>43</v>
      </c>
      <c r="AF237" t="s">
        <v>660</v>
      </c>
      <c r="AG237">
        <v>24</v>
      </c>
      <c r="AH237">
        <v>191.95</v>
      </c>
      <c r="AI237">
        <v>73.7</v>
      </c>
      <c r="AJ237">
        <f t="shared" si="17"/>
        <v>2.6044776119402981</v>
      </c>
      <c r="AK237">
        <v>23</v>
      </c>
      <c r="AL237">
        <v>37.729999999999997</v>
      </c>
      <c r="AM237">
        <v>71.22</v>
      </c>
    </row>
    <row r="238" spans="1:39" x14ac:dyDescent="0.35">
      <c r="A238" s="1" t="s">
        <v>187</v>
      </c>
      <c r="B238" t="s">
        <v>77</v>
      </c>
      <c r="C238" t="s">
        <v>43</v>
      </c>
      <c r="D238" t="s">
        <v>529</v>
      </c>
      <c r="E238">
        <v>17</v>
      </c>
      <c r="F238">
        <v>85.57</v>
      </c>
      <c r="G238">
        <v>56.08</v>
      </c>
      <c r="H238">
        <f t="shared" si="15"/>
        <v>1.5258559201141226</v>
      </c>
      <c r="I238">
        <v>16</v>
      </c>
      <c r="J238">
        <v>26.88</v>
      </c>
      <c r="K238">
        <v>53.5</v>
      </c>
      <c r="O238" t="s">
        <v>443</v>
      </c>
      <c r="P238" t="s">
        <v>77</v>
      </c>
      <c r="Q238" t="s">
        <v>43</v>
      </c>
      <c r="R238" t="s">
        <v>530</v>
      </c>
      <c r="S238">
        <v>23</v>
      </c>
      <c r="T238">
        <v>96.75</v>
      </c>
      <c r="U238">
        <v>71.22</v>
      </c>
      <c r="V238">
        <f t="shared" si="16"/>
        <v>1.3584667228306655</v>
      </c>
      <c r="W238">
        <v>22</v>
      </c>
      <c r="X238">
        <v>34.82</v>
      </c>
      <c r="Y238">
        <v>68.72</v>
      </c>
      <c r="AC238" t="s">
        <v>639</v>
      </c>
      <c r="AD238" t="s">
        <v>77</v>
      </c>
      <c r="AE238" t="s">
        <v>43</v>
      </c>
      <c r="AF238" t="s">
        <v>660</v>
      </c>
      <c r="AG238">
        <v>24</v>
      </c>
      <c r="AH238">
        <v>204.19</v>
      </c>
      <c r="AI238">
        <v>73.7</v>
      </c>
      <c r="AJ238">
        <f t="shared" si="17"/>
        <v>2.7705563093622794</v>
      </c>
      <c r="AK238">
        <v>23</v>
      </c>
      <c r="AL238">
        <v>26.54</v>
      </c>
      <c r="AM238">
        <v>71.22</v>
      </c>
    </row>
    <row r="239" spans="1:39" x14ac:dyDescent="0.35">
      <c r="A239" t="s">
        <v>188</v>
      </c>
      <c r="B239" t="s">
        <v>77</v>
      </c>
      <c r="C239" t="s">
        <v>43</v>
      </c>
      <c r="D239" t="s">
        <v>529</v>
      </c>
      <c r="E239">
        <v>17</v>
      </c>
      <c r="F239">
        <v>103.6</v>
      </c>
      <c r="G239">
        <v>56.08</v>
      </c>
      <c r="H239">
        <f t="shared" si="15"/>
        <v>1.847360912981455</v>
      </c>
      <c r="I239">
        <v>16</v>
      </c>
      <c r="J239">
        <v>23.4</v>
      </c>
      <c r="K239">
        <v>53.5</v>
      </c>
      <c r="O239" s="1" t="s">
        <v>444</v>
      </c>
      <c r="P239" t="s">
        <v>77</v>
      </c>
      <c r="Q239" t="s">
        <v>43</v>
      </c>
      <c r="R239" t="s">
        <v>530</v>
      </c>
      <c r="S239">
        <v>18.5</v>
      </c>
      <c r="T239">
        <v>42.45</v>
      </c>
      <c r="U239">
        <v>59.91</v>
      </c>
      <c r="V239">
        <f t="shared" si="16"/>
        <v>0.70856284426639971</v>
      </c>
      <c r="W239">
        <v>18</v>
      </c>
      <c r="X239">
        <v>31.22</v>
      </c>
      <c r="Y239">
        <v>58.64</v>
      </c>
      <c r="AC239" t="s">
        <v>640</v>
      </c>
      <c r="AD239" t="s">
        <v>77</v>
      </c>
      <c r="AE239" t="s">
        <v>43</v>
      </c>
      <c r="AF239" t="s">
        <v>660</v>
      </c>
      <c r="AG239">
        <v>24</v>
      </c>
      <c r="AH239">
        <v>194.73</v>
      </c>
      <c r="AI239">
        <v>73.7</v>
      </c>
      <c r="AJ239">
        <f t="shared" si="17"/>
        <v>2.6421981004070556</v>
      </c>
      <c r="AK239">
        <v>23</v>
      </c>
      <c r="AL239">
        <v>46.63</v>
      </c>
      <c r="AM239">
        <v>71.22</v>
      </c>
    </row>
    <row r="240" spans="1:39" x14ac:dyDescent="0.35">
      <c r="A240" t="s">
        <v>189</v>
      </c>
      <c r="B240" t="s">
        <v>77</v>
      </c>
      <c r="C240" t="s">
        <v>43</v>
      </c>
      <c r="D240" t="s">
        <v>529</v>
      </c>
      <c r="E240">
        <v>17</v>
      </c>
      <c r="F240">
        <v>159.04</v>
      </c>
      <c r="G240">
        <v>56.08</v>
      </c>
      <c r="H240">
        <f t="shared" si="15"/>
        <v>2.8359486447931528</v>
      </c>
      <c r="I240">
        <v>16</v>
      </c>
      <c r="J240">
        <v>14.49</v>
      </c>
      <c r="K240">
        <v>53.5</v>
      </c>
      <c r="O240" t="s">
        <v>445</v>
      </c>
      <c r="P240" t="s">
        <v>77</v>
      </c>
      <c r="Q240" t="s">
        <v>43</v>
      </c>
      <c r="R240" t="s">
        <v>530</v>
      </c>
      <c r="S240">
        <v>33.5</v>
      </c>
      <c r="T240">
        <v>114.43</v>
      </c>
      <c r="U240">
        <v>96.84</v>
      </c>
      <c r="V240">
        <f t="shared" si="16"/>
        <v>1.1816398182569186</v>
      </c>
      <c r="W240">
        <v>33</v>
      </c>
      <c r="X240">
        <v>86.53</v>
      </c>
      <c r="Y240">
        <v>95.64</v>
      </c>
      <c r="AC240" t="s">
        <v>641</v>
      </c>
      <c r="AD240" t="s">
        <v>77</v>
      </c>
      <c r="AE240" t="s">
        <v>43</v>
      </c>
      <c r="AF240" t="s">
        <v>660</v>
      </c>
      <c r="AG240">
        <v>24</v>
      </c>
      <c r="AH240">
        <v>263.83999999999997</v>
      </c>
      <c r="AI240">
        <v>73.7</v>
      </c>
      <c r="AJ240">
        <f t="shared" si="17"/>
        <v>3.5799185888738121</v>
      </c>
      <c r="AK240">
        <v>23</v>
      </c>
      <c r="AL240">
        <v>25.26</v>
      </c>
      <c r="AM240">
        <v>71.22</v>
      </c>
    </row>
    <row r="241" spans="1:39" x14ac:dyDescent="0.35">
      <c r="A241" t="s">
        <v>190</v>
      </c>
      <c r="B241" t="s">
        <v>77</v>
      </c>
      <c r="C241" t="s">
        <v>43</v>
      </c>
      <c r="D241" t="s">
        <v>529</v>
      </c>
      <c r="E241">
        <v>17</v>
      </c>
      <c r="F241">
        <v>130.09</v>
      </c>
      <c r="G241">
        <v>56.08</v>
      </c>
      <c r="H241">
        <f t="shared" si="15"/>
        <v>2.3197218259629104</v>
      </c>
      <c r="I241">
        <v>25</v>
      </c>
      <c r="J241">
        <v>77.52</v>
      </c>
      <c r="K241">
        <v>76.17</v>
      </c>
      <c r="O241" s="1" t="s">
        <v>446</v>
      </c>
      <c r="P241" t="s">
        <v>77</v>
      </c>
      <c r="Q241" t="s">
        <v>43</v>
      </c>
      <c r="R241" t="s">
        <v>530</v>
      </c>
      <c r="S241">
        <v>27</v>
      </c>
      <c r="T241">
        <v>53.8</v>
      </c>
      <c r="U241">
        <v>81.08</v>
      </c>
      <c r="V241">
        <f t="shared" si="16"/>
        <v>0.66354218056240744</v>
      </c>
      <c r="W241">
        <v>26.5</v>
      </c>
      <c r="X241">
        <v>46.11</v>
      </c>
      <c r="Y241">
        <v>79.86</v>
      </c>
      <c r="AC241" t="s">
        <v>642</v>
      </c>
      <c r="AD241" t="s">
        <v>77</v>
      </c>
      <c r="AE241" t="s">
        <v>43</v>
      </c>
      <c r="AF241" t="s">
        <v>660</v>
      </c>
      <c r="AG241">
        <v>24</v>
      </c>
      <c r="AH241">
        <v>205.96</v>
      </c>
      <c r="AI241">
        <v>73.7</v>
      </c>
      <c r="AJ241">
        <f t="shared" si="17"/>
        <v>2.7945725915875168</v>
      </c>
      <c r="AK241">
        <v>23</v>
      </c>
      <c r="AL241">
        <v>68.61</v>
      </c>
      <c r="AM241">
        <v>71.22</v>
      </c>
    </row>
    <row r="242" spans="1:39" x14ac:dyDescent="0.35">
      <c r="A242" t="s">
        <v>191</v>
      </c>
      <c r="B242" t="s">
        <v>700</v>
      </c>
      <c r="C242" t="s">
        <v>78</v>
      </c>
      <c r="D242" t="s">
        <v>529</v>
      </c>
      <c r="E242">
        <v>16.5</v>
      </c>
      <c r="F242">
        <v>55.27</v>
      </c>
      <c r="G242">
        <v>54.79</v>
      </c>
      <c r="H242">
        <f t="shared" si="15"/>
        <v>1.0087607227596278</v>
      </c>
      <c r="I242">
        <v>16</v>
      </c>
      <c r="J242">
        <v>22.92</v>
      </c>
      <c r="K242">
        <v>53.5</v>
      </c>
      <c r="O242" t="s">
        <v>447</v>
      </c>
      <c r="P242" t="s">
        <v>77</v>
      </c>
      <c r="Q242" t="s">
        <v>78</v>
      </c>
      <c r="R242" t="s">
        <v>530</v>
      </c>
      <c r="S242">
        <v>33.5</v>
      </c>
      <c r="T242">
        <v>103.5</v>
      </c>
      <c r="U242">
        <v>96.84</v>
      </c>
      <c r="V242">
        <f t="shared" si="16"/>
        <v>1.0687732342007434</v>
      </c>
      <c r="W242">
        <v>33</v>
      </c>
      <c r="X242">
        <v>92.74</v>
      </c>
      <c r="Y242">
        <v>95.64</v>
      </c>
      <c r="AC242" t="s">
        <v>643</v>
      </c>
      <c r="AD242" t="s">
        <v>77</v>
      </c>
      <c r="AE242" t="s">
        <v>78</v>
      </c>
      <c r="AF242" t="s">
        <v>660</v>
      </c>
      <c r="AG242">
        <v>24</v>
      </c>
      <c r="AH242">
        <v>119.66</v>
      </c>
      <c r="AI242">
        <v>73.7</v>
      </c>
      <c r="AJ242">
        <f t="shared" si="17"/>
        <v>1.6236092265943012</v>
      </c>
      <c r="AK242">
        <v>23.5</v>
      </c>
      <c r="AL242">
        <v>45.31</v>
      </c>
      <c r="AM242">
        <v>72.459999999999994</v>
      </c>
    </row>
    <row r="243" spans="1:39" x14ac:dyDescent="0.35">
      <c r="A243" s="1" t="s">
        <v>192</v>
      </c>
      <c r="B243" t="s">
        <v>700</v>
      </c>
      <c r="C243" t="s">
        <v>78</v>
      </c>
      <c r="D243" t="s">
        <v>529</v>
      </c>
      <c r="E243">
        <v>13.5</v>
      </c>
      <c r="F243">
        <v>36.520000000000003</v>
      </c>
      <c r="G243">
        <v>46.98</v>
      </c>
      <c r="H243">
        <f t="shared" si="15"/>
        <v>0.77735206470838669</v>
      </c>
      <c r="I243">
        <v>13</v>
      </c>
      <c r="J243">
        <v>24.06</v>
      </c>
      <c r="K243">
        <v>45.66</v>
      </c>
      <c r="O243" t="s">
        <v>448</v>
      </c>
      <c r="P243" t="s">
        <v>77</v>
      </c>
      <c r="Q243" t="s">
        <v>78</v>
      </c>
      <c r="R243" t="s">
        <v>530</v>
      </c>
      <c r="S243">
        <v>33.5</v>
      </c>
      <c r="T243">
        <v>109.64</v>
      </c>
      <c r="U243">
        <v>96.84</v>
      </c>
      <c r="V243">
        <f t="shared" si="16"/>
        <v>1.1321767864518792</v>
      </c>
      <c r="W243">
        <v>32</v>
      </c>
      <c r="X243">
        <v>98.04</v>
      </c>
      <c r="Y243">
        <v>93.23</v>
      </c>
      <c r="AC243" t="s">
        <v>644</v>
      </c>
      <c r="AD243" t="s">
        <v>77</v>
      </c>
      <c r="AE243" t="s">
        <v>78</v>
      </c>
      <c r="AF243" t="s">
        <v>660</v>
      </c>
      <c r="AG243">
        <v>24</v>
      </c>
      <c r="AH243">
        <v>146.75</v>
      </c>
      <c r="AI243">
        <v>73.7</v>
      </c>
      <c r="AJ243">
        <f t="shared" si="17"/>
        <v>1.991180461329715</v>
      </c>
      <c r="AK243">
        <v>23</v>
      </c>
      <c r="AL243">
        <v>49.5</v>
      </c>
      <c r="AM243">
        <v>71.22</v>
      </c>
    </row>
    <row r="244" spans="1:39" x14ac:dyDescent="0.35">
      <c r="A244" t="s">
        <v>193</v>
      </c>
      <c r="B244" t="s">
        <v>700</v>
      </c>
      <c r="C244" t="s">
        <v>78</v>
      </c>
      <c r="D244" t="s">
        <v>529</v>
      </c>
      <c r="E244">
        <v>17.5</v>
      </c>
      <c r="F244">
        <v>54.29</v>
      </c>
      <c r="G244">
        <v>57.36</v>
      </c>
      <c r="H244">
        <f t="shared" si="15"/>
        <v>0.94647838214783819</v>
      </c>
      <c r="I244">
        <v>17</v>
      </c>
      <c r="J244">
        <v>32.299999999999997</v>
      </c>
      <c r="K244">
        <v>56.08</v>
      </c>
      <c r="O244" t="s">
        <v>449</v>
      </c>
      <c r="P244" t="s">
        <v>77</v>
      </c>
      <c r="Q244" t="s">
        <v>78</v>
      </c>
      <c r="R244" t="s">
        <v>530</v>
      </c>
      <c r="S244">
        <v>33</v>
      </c>
      <c r="T244">
        <v>96.5</v>
      </c>
      <c r="U244">
        <v>95.64</v>
      </c>
      <c r="V244">
        <f t="shared" si="16"/>
        <v>1.0089920535340862</v>
      </c>
      <c r="W244">
        <v>32.5</v>
      </c>
      <c r="X244">
        <v>85.39</v>
      </c>
      <c r="Y244">
        <v>94.43</v>
      </c>
      <c r="AC244" t="s">
        <v>645</v>
      </c>
      <c r="AD244" t="s">
        <v>77</v>
      </c>
      <c r="AE244" t="s">
        <v>78</v>
      </c>
      <c r="AF244" t="s">
        <v>660</v>
      </c>
      <c r="AG244">
        <v>24</v>
      </c>
      <c r="AH244">
        <v>242.44</v>
      </c>
      <c r="AI244">
        <v>73.7</v>
      </c>
      <c r="AJ244">
        <f t="shared" si="17"/>
        <v>3.2895522388059701</v>
      </c>
      <c r="AK244">
        <v>16</v>
      </c>
      <c r="AL244">
        <v>55.87</v>
      </c>
      <c r="AM244">
        <v>53.5</v>
      </c>
    </row>
    <row r="245" spans="1:39" x14ac:dyDescent="0.35">
      <c r="A245" t="s">
        <v>194</v>
      </c>
      <c r="B245" t="s">
        <v>700</v>
      </c>
      <c r="C245" t="s">
        <v>78</v>
      </c>
      <c r="D245" t="s">
        <v>529</v>
      </c>
      <c r="E245">
        <v>17</v>
      </c>
      <c r="F245">
        <v>57.09</v>
      </c>
      <c r="G245">
        <v>56.08</v>
      </c>
      <c r="H245">
        <f t="shared" si="15"/>
        <v>1.0180099857346649</v>
      </c>
      <c r="I245">
        <v>16.5</v>
      </c>
      <c r="J245">
        <v>28.94</v>
      </c>
      <c r="K245">
        <v>54.79</v>
      </c>
      <c r="O245" t="s">
        <v>450</v>
      </c>
      <c r="P245" t="s">
        <v>77</v>
      </c>
      <c r="Q245" t="s">
        <v>78</v>
      </c>
      <c r="R245" t="s">
        <v>530</v>
      </c>
      <c r="S245">
        <v>18.5</v>
      </c>
      <c r="T245">
        <v>37.35</v>
      </c>
      <c r="U245">
        <v>59.91</v>
      </c>
      <c r="V245">
        <f t="shared" si="16"/>
        <v>0.62343515272909367</v>
      </c>
      <c r="W245">
        <v>18</v>
      </c>
      <c r="X245">
        <v>30.4</v>
      </c>
      <c r="Y245">
        <v>58.64</v>
      </c>
      <c r="AC245" t="s">
        <v>646</v>
      </c>
      <c r="AD245" t="s">
        <v>77</v>
      </c>
      <c r="AE245" t="s">
        <v>78</v>
      </c>
      <c r="AF245" t="s">
        <v>660</v>
      </c>
      <c r="AG245">
        <v>24</v>
      </c>
      <c r="AH245">
        <v>197.28</v>
      </c>
      <c r="AI245">
        <v>73.7</v>
      </c>
      <c r="AJ245">
        <f t="shared" si="17"/>
        <v>2.676797829036635</v>
      </c>
      <c r="AK245">
        <v>23</v>
      </c>
      <c r="AL245">
        <v>61.57</v>
      </c>
      <c r="AM245">
        <v>71.22</v>
      </c>
    </row>
    <row r="246" spans="1:39" x14ac:dyDescent="0.35">
      <c r="A246" t="s">
        <v>195</v>
      </c>
      <c r="B246" t="s">
        <v>700</v>
      </c>
      <c r="C246" t="s">
        <v>78</v>
      </c>
      <c r="D246" t="s">
        <v>529</v>
      </c>
      <c r="E246">
        <v>14</v>
      </c>
      <c r="F246">
        <v>42.17</v>
      </c>
      <c r="G246">
        <v>48.3</v>
      </c>
      <c r="H246">
        <f t="shared" si="15"/>
        <v>0.87308488612836443</v>
      </c>
      <c r="I246">
        <v>13.5</v>
      </c>
      <c r="J246">
        <v>22.95</v>
      </c>
      <c r="K246">
        <v>46.98</v>
      </c>
      <c r="O246" t="s">
        <v>451</v>
      </c>
      <c r="P246" t="s">
        <v>77</v>
      </c>
      <c r="Q246" t="s">
        <v>78</v>
      </c>
      <c r="R246" t="s">
        <v>530</v>
      </c>
      <c r="S246">
        <v>33.5</v>
      </c>
      <c r="T246">
        <v>108.92</v>
      </c>
      <c r="U246">
        <v>96.84</v>
      </c>
      <c r="V246">
        <f t="shared" si="16"/>
        <v>1.1247418422139612</v>
      </c>
      <c r="W246">
        <v>24</v>
      </c>
      <c r="X246">
        <v>81.7</v>
      </c>
      <c r="Y246">
        <v>73.7</v>
      </c>
      <c r="AC246" t="s">
        <v>647</v>
      </c>
      <c r="AD246" t="s">
        <v>77</v>
      </c>
      <c r="AE246" t="s">
        <v>78</v>
      </c>
      <c r="AF246" t="s">
        <v>660</v>
      </c>
      <c r="AG246">
        <v>24</v>
      </c>
      <c r="AH246">
        <v>68.75</v>
      </c>
      <c r="AI246">
        <v>73.7</v>
      </c>
      <c r="AJ246">
        <f t="shared" si="17"/>
        <v>0.93283582089552231</v>
      </c>
      <c r="AK246">
        <v>23.5</v>
      </c>
      <c r="AL246">
        <v>28.84</v>
      </c>
      <c r="AM246">
        <v>72.459999999999994</v>
      </c>
    </row>
    <row r="247" spans="1:39" x14ac:dyDescent="0.35">
      <c r="A247" t="s">
        <v>196</v>
      </c>
      <c r="B247" t="s">
        <v>700</v>
      </c>
      <c r="C247" t="s">
        <v>78</v>
      </c>
      <c r="D247" t="s">
        <v>529</v>
      </c>
      <c r="E247">
        <v>17</v>
      </c>
      <c r="F247">
        <v>117.08</v>
      </c>
      <c r="G247">
        <v>56.08</v>
      </c>
      <c r="H247">
        <f t="shared" si="15"/>
        <v>2.0877318116975747</v>
      </c>
      <c r="I247">
        <v>16.5</v>
      </c>
      <c r="J247">
        <v>51.01</v>
      </c>
      <c r="K247">
        <v>54.79</v>
      </c>
      <c r="O247" t="s">
        <v>452</v>
      </c>
      <c r="P247" t="s">
        <v>77</v>
      </c>
      <c r="Q247" t="s">
        <v>78</v>
      </c>
      <c r="R247" t="s">
        <v>530</v>
      </c>
      <c r="S247">
        <v>24</v>
      </c>
      <c r="T247">
        <v>70.930000000000007</v>
      </c>
      <c r="U247">
        <v>73.7</v>
      </c>
      <c r="V247">
        <f t="shared" si="16"/>
        <v>0.96241519674355502</v>
      </c>
      <c r="W247">
        <v>23.5</v>
      </c>
      <c r="X247">
        <v>58.39</v>
      </c>
      <c r="Y247">
        <v>72.459999999999994</v>
      </c>
      <c r="AC247" t="s">
        <v>648</v>
      </c>
      <c r="AD247" t="s">
        <v>77</v>
      </c>
      <c r="AE247" t="s">
        <v>78</v>
      </c>
      <c r="AF247" t="s">
        <v>660</v>
      </c>
      <c r="AG247">
        <v>21.5</v>
      </c>
      <c r="AH247">
        <v>59.71</v>
      </c>
      <c r="AI247">
        <v>67.47</v>
      </c>
      <c r="AJ247">
        <f t="shared" si="17"/>
        <v>0.88498591966800066</v>
      </c>
      <c r="AK247">
        <v>21</v>
      </c>
      <c r="AL247">
        <v>41.85</v>
      </c>
      <c r="AM247">
        <v>66.22</v>
      </c>
    </row>
    <row r="248" spans="1:39" x14ac:dyDescent="0.35">
      <c r="A248" t="s">
        <v>197</v>
      </c>
      <c r="B248" t="s">
        <v>700</v>
      </c>
      <c r="C248" t="s">
        <v>78</v>
      </c>
      <c r="D248" t="s">
        <v>529</v>
      </c>
      <c r="E248">
        <v>17</v>
      </c>
      <c r="F248">
        <v>67.540000000000006</v>
      </c>
      <c r="G248">
        <v>56.08</v>
      </c>
      <c r="H248">
        <f t="shared" si="15"/>
        <v>1.2043509272467905</v>
      </c>
      <c r="I248">
        <v>16</v>
      </c>
      <c r="J248">
        <v>25.45</v>
      </c>
      <c r="K248">
        <v>53.5</v>
      </c>
      <c r="O248" t="s">
        <v>453</v>
      </c>
      <c r="P248" t="s">
        <v>77</v>
      </c>
      <c r="Q248" t="s">
        <v>78</v>
      </c>
      <c r="R248" t="s">
        <v>530</v>
      </c>
      <c r="S248">
        <v>33.5</v>
      </c>
      <c r="T248">
        <v>200.38</v>
      </c>
      <c r="U248">
        <v>96.84</v>
      </c>
      <c r="V248">
        <f t="shared" si="16"/>
        <v>2.0691862866584056</v>
      </c>
      <c r="W248">
        <v>30.5</v>
      </c>
      <c r="X248">
        <v>70.12</v>
      </c>
      <c r="Y248">
        <v>89.6</v>
      </c>
      <c r="AC248" s="1" t="s">
        <v>649</v>
      </c>
      <c r="AD248" t="s">
        <v>77</v>
      </c>
      <c r="AE248" t="s">
        <v>78</v>
      </c>
      <c r="AF248" t="s">
        <v>660</v>
      </c>
      <c r="AG248">
        <v>24.5</v>
      </c>
      <c r="AH248">
        <v>86.04</v>
      </c>
      <c r="AI248">
        <v>74.930000000000007</v>
      </c>
      <c r="AJ248">
        <f t="shared" si="17"/>
        <v>1.1482717202722541</v>
      </c>
      <c r="AK248">
        <v>24</v>
      </c>
      <c r="AL248">
        <v>70.569999999999993</v>
      </c>
      <c r="AM248">
        <v>73.7</v>
      </c>
    </row>
    <row r="249" spans="1:39" x14ac:dyDescent="0.35">
      <c r="A249" t="s">
        <v>198</v>
      </c>
      <c r="B249" t="s">
        <v>700</v>
      </c>
      <c r="C249" t="s">
        <v>78</v>
      </c>
      <c r="D249" t="s">
        <v>529</v>
      </c>
      <c r="E249">
        <v>17</v>
      </c>
      <c r="F249">
        <v>71.819999999999993</v>
      </c>
      <c r="G249">
        <v>56.08</v>
      </c>
      <c r="H249">
        <f t="shared" si="15"/>
        <v>1.2806704707560628</v>
      </c>
      <c r="I249">
        <v>16.5</v>
      </c>
      <c r="J249">
        <v>39.54</v>
      </c>
      <c r="K249">
        <v>54.79</v>
      </c>
      <c r="O249" s="1" t="s">
        <v>454</v>
      </c>
      <c r="P249" t="s">
        <v>77</v>
      </c>
      <c r="Q249" t="s">
        <v>78</v>
      </c>
      <c r="R249" t="s">
        <v>530</v>
      </c>
      <c r="S249">
        <v>31</v>
      </c>
      <c r="T249">
        <v>83.39</v>
      </c>
      <c r="U249">
        <v>90.81</v>
      </c>
      <c r="V249">
        <f t="shared" si="16"/>
        <v>0.91829093712146237</v>
      </c>
      <c r="W249">
        <v>30.5</v>
      </c>
      <c r="X249">
        <v>62.06</v>
      </c>
      <c r="Y249">
        <v>89.6</v>
      </c>
      <c r="AC249" t="s">
        <v>650</v>
      </c>
      <c r="AD249" t="s">
        <v>77</v>
      </c>
      <c r="AE249" t="s">
        <v>78</v>
      </c>
      <c r="AF249" t="s">
        <v>660</v>
      </c>
      <c r="AG249">
        <v>24</v>
      </c>
      <c r="AH249">
        <v>181.48</v>
      </c>
      <c r="AI249">
        <v>73.7</v>
      </c>
      <c r="AJ249">
        <f t="shared" si="17"/>
        <v>2.4624151967435548</v>
      </c>
      <c r="AK249">
        <v>16</v>
      </c>
      <c r="AL249">
        <v>54.98</v>
      </c>
      <c r="AM249">
        <v>53.5</v>
      </c>
    </row>
    <row r="250" spans="1:39" x14ac:dyDescent="0.35">
      <c r="A250" s="1" t="s">
        <v>199</v>
      </c>
      <c r="B250" t="s">
        <v>700</v>
      </c>
      <c r="C250" t="s">
        <v>78</v>
      </c>
      <c r="D250" t="s">
        <v>529</v>
      </c>
      <c r="E250">
        <v>17</v>
      </c>
      <c r="F250">
        <v>64.72</v>
      </c>
      <c r="G250">
        <v>56.08</v>
      </c>
      <c r="H250">
        <f t="shared" si="15"/>
        <v>1.1540656205420827</v>
      </c>
      <c r="I250">
        <v>16.5</v>
      </c>
      <c r="J250">
        <v>48.16</v>
      </c>
      <c r="K250">
        <v>54.79</v>
      </c>
      <c r="O250" t="s">
        <v>455</v>
      </c>
      <c r="P250" t="s">
        <v>77</v>
      </c>
      <c r="Q250" t="s">
        <v>78</v>
      </c>
      <c r="R250" t="s">
        <v>530</v>
      </c>
      <c r="S250">
        <v>33.5</v>
      </c>
      <c r="T250">
        <v>132.16</v>
      </c>
      <c r="U250">
        <v>96.84</v>
      </c>
      <c r="V250">
        <f t="shared" si="16"/>
        <v>1.3647253201156546</v>
      </c>
      <c r="W250">
        <v>31.5</v>
      </c>
      <c r="X250">
        <v>90.59</v>
      </c>
      <c r="Y250">
        <v>92.02</v>
      </c>
      <c r="AC250" t="s">
        <v>651</v>
      </c>
      <c r="AD250" t="s">
        <v>77</v>
      </c>
      <c r="AE250" t="s">
        <v>78</v>
      </c>
      <c r="AF250" t="s">
        <v>660</v>
      </c>
      <c r="AG250">
        <v>24</v>
      </c>
      <c r="AH250">
        <v>152.22999999999999</v>
      </c>
      <c r="AI250">
        <v>73.7</v>
      </c>
      <c r="AJ250">
        <f t="shared" si="17"/>
        <v>2.0655359565807325</v>
      </c>
      <c r="AK250">
        <v>23</v>
      </c>
      <c r="AL250">
        <v>62.01</v>
      </c>
      <c r="AM250">
        <v>71.22</v>
      </c>
    </row>
    <row r="251" spans="1:39" x14ac:dyDescent="0.35">
      <c r="A251" t="s">
        <v>200</v>
      </c>
      <c r="B251" t="s">
        <v>700</v>
      </c>
      <c r="C251" t="s">
        <v>78</v>
      </c>
      <c r="D251" t="s">
        <v>529</v>
      </c>
      <c r="E251">
        <v>17</v>
      </c>
      <c r="F251">
        <v>102.49</v>
      </c>
      <c r="G251">
        <v>56.08</v>
      </c>
      <c r="H251">
        <f t="shared" si="15"/>
        <v>1.8275677603423681</v>
      </c>
      <c r="I251">
        <v>16</v>
      </c>
      <c r="J251">
        <v>28.95</v>
      </c>
      <c r="K251">
        <v>53.5</v>
      </c>
      <c r="O251" t="s">
        <v>456</v>
      </c>
      <c r="P251" t="s">
        <v>77</v>
      </c>
      <c r="Q251" t="s">
        <v>78</v>
      </c>
      <c r="R251" t="s">
        <v>530</v>
      </c>
      <c r="S251">
        <v>33.5</v>
      </c>
      <c r="T251">
        <v>91.19</v>
      </c>
      <c r="U251">
        <v>96.84</v>
      </c>
      <c r="V251">
        <f t="shared" si="16"/>
        <v>0.94165634035522505</v>
      </c>
      <c r="W251">
        <v>33</v>
      </c>
      <c r="X251">
        <v>76.790000000000006</v>
      </c>
      <c r="Y251">
        <v>95.64</v>
      </c>
      <c r="AC251" t="s">
        <v>652</v>
      </c>
      <c r="AD251" t="s">
        <v>77</v>
      </c>
      <c r="AE251" t="s">
        <v>78</v>
      </c>
      <c r="AF251" t="s">
        <v>660</v>
      </c>
      <c r="AG251">
        <v>24</v>
      </c>
      <c r="AH251">
        <v>191.86</v>
      </c>
      <c r="AI251">
        <v>73.7</v>
      </c>
      <c r="AJ251">
        <f t="shared" si="17"/>
        <v>2.60325644504749</v>
      </c>
      <c r="AK251">
        <v>22.5</v>
      </c>
      <c r="AL251">
        <v>45.53</v>
      </c>
      <c r="AM251">
        <v>69.97</v>
      </c>
    </row>
    <row r="252" spans="1:39" x14ac:dyDescent="0.35">
      <c r="A252" t="s">
        <v>201</v>
      </c>
      <c r="B252" t="s">
        <v>700</v>
      </c>
      <c r="C252" t="s">
        <v>78</v>
      </c>
      <c r="D252" t="s">
        <v>529</v>
      </c>
      <c r="E252">
        <v>17.5</v>
      </c>
      <c r="F252">
        <v>56.75</v>
      </c>
      <c r="G252">
        <v>57.36</v>
      </c>
      <c r="H252">
        <f t="shared" si="15"/>
        <v>0.98936541143654111</v>
      </c>
      <c r="I252">
        <v>17</v>
      </c>
      <c r="J252">
        <v>52.85</v>
      </c>
      <c r="K252">
        <v>56.08</v>
      </c>
      <c r="O252" t="s">
        <v>457</v>
      </c>
      <c r="P252" t="s">
        <v>77</v>
      </c>
      <c r="Q252" t="s">
        <v>78</v>
      </c>
      <c r="R252" t="s">
        <v>530</v>
      </c>
      <c r="S252">
        <v>28</v>
      </c>
      <c r="T252">
        <v>92.08</v>
      </c>
      <c r="U252">
        <v>83.53</v>
      </c>
      <c r="V252">
        <f t="shared" si="16"/>
        <v>1.1023584340955346</v>
      </c>
      <c r="W252">
        <v>27.5</v>
      </c>
      <c r="X252">
        <v>78.040000000000006</v>
      </c>
      <c r="Y252">
        <v>82.3</v>
      </c>
      <c r="AC252" t="s">
        <v>653</v>
      </c>
      <c r="AD252" t="s">
        <v>77</v>
      </c>
      <c r="AE252" t="s">
        <v>78</v>
      </c>
      <c r="AF252" t="s">
        <v>660</v>
      </c>
      <c r="AG252">
        <v>24</v>
      </c>
      <c r="AH252">
        <v>127.38</v>
      </c>
      <c r="AI252">
        <v>73.7</v>
      </c>
      <c r="AJ252">
        <f t="shared" si="17"/>
        <v>1.7283582089552239</v>
      </c>
      <c r="AK252">
        <v>23</v>
      </c>
      <c r="AL252">
        <v>61.41</v>
      </c>
      <c r="AM252">
        <v>71.22</v>
      </c>
    </row>
    <row r="253" spans="1:39" x14ac:dyDescent="0.35">
      <c r="A253" t="s">
        <v>202</v>
      </c>
      <c r="B253" t="s">
        <v>700</v>
      </c>
      <c r="C253" t="s">
        <v>78</v>
      </c>
      <c r="D253" t="s">
        <v>529</v>
      </c>
      <c r="E253">
        <v>17</v>
      </c>
      <c r="F253">
        <v>94.38</v>
      </c>
      <c r="G253">
        <v>56.08</v>
      </c>
      <c r="H253">
        <f t="shared" si="15"/>
        <v>1.6829529243937231</v>
      </c>
      <c r="I253">
        <v>25</v>
      </c>
      <c r="J253">
        <v>83.52</v>
      </c>
      <c r="K253">
        <v>76.17</v>
      </c>
      <c r="O253" t="s">
        <v>458</v>
      </c>
      <c r="P253" t="s">
        <v>77</v>
      </c>
      <c r="Q253" t="s">
        <v>78</v>
      </c>
      <c r="R253" t="s">
        <v>530</v>
      </c>
      <c r="S253">
        <v>33.5</v>
      </c>
      <c r="T253">
        <v>101.38</v>
      </c>
      <c r="U253">
        <v>96.84</v>
      </c>
      <c r="V253">
        <f t="shared" si="16"/>
        <v>1.0468814539446509</v>
      </c>
      <c r="W253">
        <v>33</v>
      </c>
      <c r="X253">
        <v>95.18</v>
      </c>
      <c r="Y253">
        <v>95.64</v>
      </c>
      <c r="AC253" t="s">
        <v>654</v>
      </c>
      <c r="AD253" t="s">
        <v>77</v>
      </c>
      <c r="AE253" t="s">
        <v>78</v>
      </c>
      <c r="AF253" t="s">
        <v>660</v>
      </c>
      <c r="AG253">
        <v>24</v>
      </c>
      <c r="AH253">
        <v>259.36</v>
      </c>
      <c r="AI253">
        <v>73.7</v>
      </c>
      <c r="AJ253">
        <f t="shared" si="17"/>
        <v>3.5191316146540026</v>
      </c>
      <c r="AK253">
        <v>22.5</v>
      </c>
      <c r="AL253">
        <v>34.270000000000003</v>
      </c>
      <c r="AM253">
        <v>69.97</v>
      </c>
    </row>
    <row r="254" spans="1:39" x14ac:dyDescent="0.35">
      <c r="A254" t="s">
        <v>203</v>
      </c>
      <c r="B254" t="s">
        <v>700</v>
      </c>
      <c r="C254" t="s">
        <v>78</v>
      </c>
      <c r="D254" t="s">
        <v>529</v>
      </c>
      <c r="E254">
        <v>16.5</v>
      </c>
      <c r="F254">
        <v>58.5</v>
      </c>
      <c r="G254">
        <v>54.79</v>
      </c>
      <c r="H254">
        <f t="shared" si="15"/>
        <v>1.0677130863296223</v>
      </c>
      <c r="I254">
        <v>16</v>
      </c>
      <c r="J254">
        <v>39.22</v>
      </c>
      <c r="K254">
        <v>53.5</v>
      </c>
      <c r="O254" t="s">
        <v>459</v>
      </c>
      <c r="P254" t="s">
        <v>77</v>
      </c>
      <c r="Q254" t="s">
        <v>78</v>
      </c>
      <c r="R254" t="s">
        <v>530</v>
      </c>
      <c r="S254">
        <v>33.5</v>
      </c>
      <c r="T254">
        <v>146.72</v>
      </c>
      <c r="U254">
        <v>96.84</v>
      </c>
      <c r="V254">
        <f t="shared" si="16"/>
        <v>1.5150764147046674</v>
      </c>
      <c r="W254">
        <v>31.5</v>
      </c>
      <c r="X254">
        <v>84.31</v>
      </c>
      <c r="Y254">
        <v>92.02</v>
      </c>
      <c r="AC254" t="s">
        <v>655</v>
      </c>
      <c r="AD254" t="s">
        <v>77</v>
      </c>
      <c r="AE254" t="s">
        <v>78</v>
      </c>
      <c r="AF254" t="s">
        <v>660</v>
      </c>
      <c r="AG254">
        <v>24</v>
      </c>
      <c r="AH254">
        <v>202.46</v>
      </c>
      <c r="AI254">
        <v>73.7</v>
      </c>
      <c r="AJ254">
        <f t="shared" si="17"/>
        <v>2.7470827679782905</v>
      </c>
      <c r="AK254">
        <v>22.5</v>
      </c>
      <c r="AL254">
        <v>51.43</v>
      </c>
      <c r="AM254">
        <v>69.97</v>
      </c>
    </row>
    <row r="255" spans="1:39" x14ac:dyDescent="0.35">
      <c r="A255" t="s">
        <v>204</v>
      </c>
      <c r="B255" t="s">
        <v>700</v>
      </c>
      <c r="C255" t="s">
        <v>78</v>
      </c>
      <c r="D255" t="s">
        <v>529</v>
      </c>
      <c r="E255">
        <v>17</v>
      </c>
      <c r="F255">
        <v>51.13</v>
      </c>
      <c r="G255">
        <v>56.08</v>
      </c>
      <c r="H255">
        <f t="shared" si="15"/>
        <v>0.91173323823109853</v>
      </c>
      <c r="I255">
        <v>16.5</v>
      </c>
      <c r="J255">
        <v>42.09</v>
      </c>
      <c r="K255">
        <v>54.79</v>
      </c>
      <c r="O255" t="s">
        <v>460</v>
      </c>
      <c r="P255" t="s">
        <v>77</v>
      </c>
      <c r="Q255" t="s">
        <v>78</v>
      </c>
      <c r="R255" t="s">
        <v>530</v>
      </c>
      <c r="S255">
        <v>34</v>
      </c>
      <c r="T255">
        <v>100</v>
      </c>
      <c r="U255">
        <v>98.04</v>
      </c>
      <c r="V255">
        <f t="shared" si="16"/>
        <v>1.0199918400652794</v>
      </c>
      <c r="W255">
        <v>33.5</v>
      </c>
      <c r="X255">
        <v>96.19</v>
      </c>
      <c r="Y255">
        <v>96.84</v>
      </c>
      <c r="AC255" t="s">
        <v>656</v>
      </c>
      <c r="AD255" t="s">
        <v>77</v>
      </c>
      <c r="AE255" t="s">
        <v>78</v>
      </c>
      <c r="AF255" t="s">
        <v>660</v>
      </c>
      <c r="AG255">
        <v>24</v>
      </c>
      <c r="AH255">
        <v>264.76</v>
      </c>
      <c r="AI255">
        <v>73.7</v>
      </c>
      <c r="AJ255">
        <f t="shared" si="17"/>
        <v>3.5924016282225235</v>
      </c>
      <c r="AK255">
        <v>16</v>
      </c>
      <c r="AL255">
        <v>59.07</v>
      </c>
      <c r="AM255">
        <v>53.5</v>
      </c>
    </row>
    <row r="256" spans="1:39" x14ac:dyDescent="0.35">
      <c r="A256" t="s">
        <v>205</v>
      </c>
      <c r="B256" t="s">
        <v>700</v>
      </c>
      <c r="C256" t="s">
        <v>78</v>
      </c>
      <c r="D256" t="s">
        <v>529</v>
      </c>
      <c r="E256">
        <v>17</v>
      </c>
      <c r="F256">
        <v>66.069999999999993</v>
      </c>
      <c r="G256">
        <v>56.08</v>
      </c>
      <c r="H256">
        <f t="shared" si="15"/>
        <v>1.178138373751783</v>
      </c>
      <c r="I256">
        <v>25</v>
      </c>
      <c r="J256">
        <v>81.38</v>
      </c>
      <c r="K256">
        <v>76.17</v>
      </c>
      <c r="O256" t="s">
        <v>461</v>
      </c>
      <c r="P256" t="s">
        <v>77</v>
      </c>
      <c r="Q256" t="s">
        <v>78</v>
      </c>
      <c r="R256" t="s">
        <v>530</v>
      </c>
      <c r="S256">
        <v>33.5</v>
      </c>
      <c r="T256">
        <v>98.4</v>
      </c>
      <c r="U256">
        <v>96.84</v>
      </c>
      <c r="V256">
        <f t="shared" si="16"/>
        <v>1.0161090458488229</v>
      </c>
      <c r="W256">
        <v>33</v>
      </c>
      <c r="X256">
        <v>80.59</v>
      </c>
      <c r="Y256">
        <v>95.64</v>
      </c>
      <c r="AC256" t="s">
        <v>657</v>
      </c>
      <c r="AD256" t="s">
        <v>77</v>
      </c>
      <c r="AE256" t="s">
        <v>78</v>
      </c>
      <c r="AF256" t="s">
        <v>660</v>
      </c>
      <c r="AG256">
        <v>24</v>
      </c>
      <c r="AH256">
        <v>263.14</v>
      </c>
      <c r="AI256">
        <v>73.7</v>
      </c>
      <c r="AJ256">
        <f t="shared" si="17"/>
        <v>3.5704206241519669</v>
      </c>
      <c r="AK256">
        <v>16</v>
      </c>
      <c r="AL256">
        <v>63.6</v>
      </c>
      <c r="AM256">
        <v>53.5</v>
      </c>
    </row>
    <row r="257" spans="1:39" x14ac:dyDescent="0.35">
      <c r="A257" t="s">
        <v>206</v>
      </c>
      <c r="B257" t="s">
        <v>700</v>
      </c>
      <c r="C257" t="s">
        <v>78</v>
      </c>
      <c r="D257" t="s">
        <v>529</v>
      </c>
      <c r="E257">
        <v>14</v>
      </c>
      <c r="F257">
        <v>38.869999999999997</v>
      </c>
      <c r="G257">
        <v>48.3</v>
      </c>
      <c r="H257">
        <f t="shared" si="15"/>
        <v>0.80476190476190479</v>
      </c>
      <c r="I257">
        <v>13.5</v>
      </c>
      <c r="J257">
        <v>21.82</v>
      </c>
      <c r="K257">
        <v>46.98</v>
      </c>
      <c r="O257" t="s">
        <v>462</v>
      </c>
      <c r="P257" t="s">
        <v>77</v>
      </c>
      <c r="Q257" t="s">
        <v>78</v>
      </c>
      <c r="R257" t="s">
        <v>530</v>
      </c>
      <c r="S257">
        <v>33.5</v>
      </c>
      <c r="T257">
        <v>159.63</v>
      </c>
      <c r="U257">
        <v>96.84</v>
      </c>
      <c r="V257">
        <f t="shared" si="16"/>
        <v>1.6483890954151177</v>
      </c>
      <c r="W257">
        <v>31.5</v>
      </c>
      <c r="X257">
        <v>89.27</v>
      </c>
      <c r="Y257">
        <v>92.02</v>
      </c>
      <c r="AC257" t="s">
        <v>658</v>
      </c>
      <c r="AD257" t="s">
        <v>77</v>
      </c>
      <c r="AE257" t="s">
        <v>78</v>
      </c>
      <c r="AF257" t="s">
        <v>660</v>
      </c>
      <c r="AG257">
        <v>24</v>
      </c>
      <c r="AH257">
        <v>204.89</v>
      </c>
      <c r="AI257">
        <v>73.7</v>
      </c>
      <c r="AJ257">
        <f t="shared" si="17"/>
        <v>2.7800542740841245</v>
      </c>
      <c r="AK257">
        <v>16</v>
      </c>
      <c r="AL257">
        <v>66.400000000000006</v>
      </c>
      <c r="AM257">
        <v>53.5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275"/>
  <sheetViews>
    <sheetView topLeftCell="E1" zoomScale="85" zoomScaleNormal="85" workbookViewId="0">
      <pane ySplit="1" topLeftCell="A2" activePane="bottomLeft" state="frozen"/>
      <selection pane="bottomLeft" activeCell="BS220" sqref="BS220"/>
    </sheetView>
  </sheetViews>
  <sheetFormatPr defaultRowHeight="14.5" x14ac:dyDescent="0.35"/>
  <cols>
    <col min="1" max="1" width="19.1796875" bestFit="1" customWidth="1"/>
    <col min="2" max="2" width="31.1796875" bestFit="1" customWidth="1"/>
    <col min="3" max="3" width="7" bestFit="1" customWidth="1"/>
    <col min="4" max="4" width="12.1796875" bestFit="1" customWidth="1"/>
    <col min="5" max="5" width="8.453125" bestFit="1" customWidth="1"/>
    <col min="16" max="16" width="13.81640625" bestFit="1" customWidth="1"/>
    <col min="22" max="22" width="18.7265625" bestFit="1" customWidth="1"/>
    <col min="23" max="23" width="38.54296875" bestFit="1" customWidth="1"/>
    <col min="24" max="24" width="7" bestFit="1" customWidth="1"/>
    <col min="25" max="25" width="21.1796875" bestFit="1" customWidth="1"/>
    <col min="37" max="37" width="12.453125" bestFit="1" customWidth="1"/>
    <col min="44" max="44" width="21.7265625" bestFit="1" customWidth="1"/>
    <col min="45" max="45" width="38.54296875" bestFit="1" customWidth="1"/>
    <col min="46" max="46" width="7" bestFit="1" customWidth="1"/>
    <col min="47" max="47" width="18.1796875" bestFit="1" customWidth="1"/>
    <col min="59" max="59" width="14.81640625" bestFit="1" customWidth="1"/>
    <col min="68" max="68" width="9.26953125" bestFit="1" customWidth="1"/>
  </cols>
  <sheetData>
    <row r="1" spans="1:7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661</v>
      </c>
      <c r="M1" t="s">
        <v>662</v>
      </c>
      <c r="N1" t="s">
        <v>663</v>
      </c>
      <c r="V1" t="s">
        <v>0</v>
      </c>
      <c r="W1" t="s">
        <v>1</v>
      </c>
      <c r="X1" t="s">
        <v>2</v>
      </c>
      <c r="Y1" t="s">
        <v>3</v>
      </c>
      <c r="Z1" t="s">
        <v>4</v>
      </c>
      <c r="AA1" t="s">
        <v>5</v>
      </c>
      <c r="AB1" t="s">
        <v>6</v>
      </c>
      <c r="AC1" t="s">
        <v>7</v>
      </c>
      <c r="AD1" t="s">
        <v>8</v>
      </c>
      <c r="AE1" t="s">
        <v>9</v>
      </c>
      <c r="AF1" t="s">
        <v>10</v>
      </c>
      <c r="AG1" t="s">
        <v>661</v>
      </c>
      <c r="AH1" t="s">
        <v>662</v>
      </c>
      <c r="AI1" t="s">
        <v>663</v>
      </c>
      <c r="AR1" t="s">
        <v>0</v>
      </c>
      <c r="AS1" t="s">
        <v>1</v>
      </c>
      <c r="AT1" t="s">
        <v>2</v>
      </c>
      <c r="AU1" t="s">
        <v>3</v>
      </c>
      <c r="AV1" t="s">
        <v>4</v>
      </c>
      <c r="AW1" t="s">
        <v>5</v>
      </c>
      <c r="AX1" t="s">
        <v>6</v>
      </c>
      <c r="AY1" t="s">
        <v>7</v>
      </c>
      <c r="AZ1" t="s">
        <v>8</v>
      </c>
      <c r="BA1" t="s">
        <v>9</v>
      </c>
      <c r="BB1" t="s">
        <v>10</v>
      </c>
      <c r="BC1" t="s">
        <v>661</v>
      </c>
      <c r="BD1" t="s">
        <v>662</v>
      </c>
      <c r="BE1" t="s">
        <v>663</v>
      </c>
      <c r="BQ1" s="7" t="s">
        <v>668</v>
      </c>
      <c r="BR1" s="7" t="s">
        <v>669</v>
      </c>
      <c r="BS1" s="7" t="s">
        <v>670</v>
      </c>
      <c r="BT1" s="5" t="s">
        <v>671</v>
      </c>
      <c r="BU1" s="7" t="s">
        <v>669</v>
      </c>
      <c r="BV1" s="7" t="s">
        <v>670</v>
      </c>
    </row>
    <row r="2" spans="1:74" x14ac:dyDescent="0.35">
      <c r="A2" t="s">
        <v>79</v>
      </c>
      <c r="B2" t="s">
        <v>44</v>
      </c>
      <c r="C2" t="s">
        <v>43</v>
      </c>
      <c r="D2" t="s">
        <v>529</v>
      </c>
      <c r="E2">
        <v>17</v>
      </c>
      <c r="F2">
        <v>56.61</v>
      </c>
      <c r="G2">
        <v>56.08</v>
      </c>
      <c r="H2">
        <f t="shared" ref="H2:H33" si="0">F2/G2</f>
        <v>1.009450784593438</v>
      </c>
      <c r="I2">
        <v>16.5</v>
      </c>
      <c r="J2">
        <v>31.66</v>
      </c>
      <c r="K2">
        <v>54.79</v>
      </c>
      <c r="L2" s="2">
        <f t="shared" ref="L2:L33" si="1">IF(H2&gt;1.5,1,0)</f>
        <v>0</v>
      </c>
      <c r="M2" s="2">
        <f t="shared" ref="M2:M33" si="2">IF((AND(H2&gt;1,H2&lt;1.5)),1,0)</f>
        <v>1</v>
      </c>
      <c r="N2" s="2">
        <f t="shared" ref="N2:N33" si="3">IF(H2&lt;1,1,0)</f>
        <v>0</v>
      </c>
      <c r="O2" s="3" t="s">
        <v>43</v>
      </c>
      <c r="Q2" t="s">
        <v>661</v>
      </c>
      <c r="R2" t="s">
        <v>662</v>
      </c>
      <c r="S2" t="s">
        <v>663</v>
      </c>
      <c r="V2" t="s">
        <v>208</v>
      </c>
      <c r="W2" t="s">
        <v>44</v>
      </c>
      <c r="X2" t="s">
        <v>43</v>
      </c>
      <c r="Y2" t="s">
        <v>528</v>
      </c>
      <c r="Z2">
        <v>34</v>
      </c>
      <c r="AA2">
        <v>165.64</v>
      </c>
      <c r="AB2">
        <v>98.04</v>
      </c>
      <c r="AC2">
        <f t="shared" ref="AC2:AC33" si="4">AA2/AB2</f>
        <v>1.6895144838841287</v>
      </c>
      <c r="AD2">
        <v>22.5</v>
      </c>
      <c r="AE2">
        <v>82.71</v>
      </c>
      <c r="AF2">
        <v>69.97</v>
      </c>
      <c r="AG2" s="2">
        <f t="shared" ref="AG2:AG33" si="5">IF(AC2&gt;1.5,1,0)</f>
        <v>1</v>
      </c>
      <c r="AH2" s="2">
        <f t="shared" ref="AH2:AH33" si="6">IF((AND(AC2&gt;1,AC2&lt;1.5)),1,0)</f>
        <v>0</v>
      </c>
      <c r="AI2" s="2">
        <f t="shared" ref="AI2:AI33" si="7">IF(AC2&lt;1,1,0)</f>
        <v>0</v>
      </c>
      <c r="AJ2" s="3" t="s">
        <v>43</v>
      </c>
      <c r="AL2" t="s">
        <v>661</v>
      </c>
      <c r="AM2" t="s">
        <v>662</v>
      </c>
      <c r="AN2" t="s">
        <v>663</v>
      </c>
      <c r="AR2" t="s">
        <v>531</v>
      </c>
      <c r="AS2" t="s">
        <v>77</v>
      </c>
      <c r="AT2" t="s">
        <v>43</v>
      </c>
      <c r="AU2" t="s">
        <v>659</v>
      </c>
      <c r="AV2">
        <v>24</v>
      </c>
      <c r="AW2">
        <v>120.22</v>
      </c>
      <c r="AX2">
        <v>73.7</v>
      </c>
      <c r="AY2">
        <f t="shared" ref="AY2:AY33" si="8">AW2/AX2</f>
        <v>1.6312075983717773</v>
      </c>
      <c r="AZ2">
        <v>23</v>
      </c>
      <c r="BA2">
        <v>42.5</v>
      </c>
      <c r="BB2">
        <v>71.22</v>
      </c>
      <c r="BC2" s="2">
        <f t="shared" ref="BC2:BC33" si="9">IF(AY2&gt;1.5,1,0)</f>
        <v>1</v>
      </c>
      <c r="BD2" s="2">
        <f t="shared" ref="BD2:BD33" si="10">IF((AND(AY2&gt;1,AY2&lt;1.5)),1,0)</f>
        <v>0</v>
      </c>
      <c r="BE2" s="2">
        <f t="shared" ref="BE2:BE33" si="11">IF(AY2&lt;1,1,0)</f>
        <v>0</v>
      </c>
      <c r="BF2" s="3" t="s">
        <v>43</v>
      </c>
      <c r="BH2" t="s">
        <v>661</v>
      </c>
      <c r="BI2" t="s">
        <v>662</v>
      </c>
      <c r="BJ2" t="s">
        <v>663</v>
      </c>
      <c r="BQ2" s="5">
        <v>33.6</v>
      </c>
      <c r="BR2">
        <f>BQ2-(0.045*BQ2)</f>
        <v>32.088000000000001</v>
      </c>
      <c r="BS2">
        <f>BQ2+(0.045*BQ2)</f>
        <v>35.112000000000002</v>
      </c>
      <c r="BT2" s="6"/>
    </row>
    <row r="3" spans="1:74" x14ac:dyDescent="0.35">
      <c r="A3" t="s">
        <v>80</v>
      </c>
      <c r="B3" t="s">
        <v>44</v>
      </c>
      <c r="C3" t="s">
        <v>43</v>
      </c>
      <c r="D3" t="s">
        <v>529</v>
      </c>
      <c r="E3">
        <v>21</v>
      </c>
      <c r="F3">
        <v>60.68</v>
      </c>
      <c r="G3">
        <v>66.22</v>
      </c>
      <c r="H3">
        <f t="shared" si="0"/>
        <v>0.91633947447900932</v>
      </c>
      <c r="I3">
        <v>20.5</v>
      </c>
      <c r="J3">
        <v>37.950000000000003</v>
      </c>
      <c r="K3">
        <v>64.97</v>
      </c>
      <c r="L3" s="2">
        <f t="shared" si="1"/>
        <v>0</v>
      </c>
      <c r="M3" s="2">
        <f t="shared" si="2"/>
        <v>0</v>
      </c>
      <c r="N3" s="2">
        <f t="shared" si="3"/>
        <v>1</v>
      </c>
      <c r="O3" s="4" t="s">
        <v>666</v>
      </c>
      <c r="P3" t="s">
        <v>664</v>
      </c>
      <c r="Q3">
        <f>SUM(L2:L25)</f>
        <v>6</v>
      </c>
      <c r="R3">
        <f>SUM(M2:M25)</f>
        <v>11</v>
      </c>
      <c r="S3">
        <f>SUM(N2:N25)</f>
        <v>7</v>
      </c>
      <c r="V3" t="s">
        <v>211</v>
      </c>
      <c r="W3" t="s">
        <v>44</v>
      </c>
      <c r="X3" t="s">
        <v>43</v>
      </c>
      <c r="Y3" t="s">
        <v>528</v>
      </c>
      <c r="Z3">
        <v>33.5</v>
      </c>
      <c r="AA3">
        <v>203.82</v>
      </c>
      <c r="AB3">
        <v>96.84</v>
      </c>
      <c r="AC3">
        <f t="shared" si="4"/>
        <v>2.1047087980173482</v>
      </c>
      <c r="AD3">
        <v>22.5</v>
      </c>
      <c r="AE3">
        <v>79.75</v>
      </c>
      <c r="AF3">
        <v>69.97</v>
      </c>
      <c r="AG3" s="2">
        <f t="shared" si="5"/>
        <v>1</v>
      </c>
      <c r="AH3" s="2">
        <f t="shared" si="6"/>
        <v>0</v>
      </c>
      <c r="AI3" s="2">
        <f t="shared" si="7"/>
        <v>0</v>
      </c>
      <c r="AJ3" s="4" t="s">
        <v>666</v>
      </c>
      <c r="AK3" t="s">
        <v>664</v>
      </c>
      <c r="AL3">
        <f>SUM(AG2:AG15)</f>
        <v>8</v>
      </c>
      <c r="AM3">
        <f>SUM(AH2:AH15)</f>
        <v>5</v>
      </c>
      <c r="AN3">
        <f>SUM(AI2:AI15)</f>
        <v>1</v>
      </c>
      <c r="AR3" t="s">
        <v>532</v>
      </c>
      <c r="AS3" t="s">
        <v>77</v>
      </c>
      <c r="AT3" t="s">
        <v>43</v>
      </c>
      <c r="AU3" t="s">
        <v>659</v>
      </c>
      <c r="AV3">
        <v>24</v>
      </c>
      <c r="AW3">
        <v>262.95999999999998</v>
      </c>
      <c r="AX3">
        <v>73.7</v>
      </c>
      <c r="AY3">
        <f t="shared" si="8"/>
        <v>3.5679782903663497</v>
      </c>
      <c r="AZ3">
        <v>23</v>
      </c>
      <c r="BA3">
        <v>57.27</v>
      </c>
      <c r="BB3">
        <v>71.22</v>
      </c>
      <c r="BC3" s="2">
        <f t="shared" si="9"/>
        <v>1</v>
      </c>
      <c r="BD3" s="2">
        <f t="shared" si="10"/>
        <v>0</v>
      </c>
      <c r="BE3" s="2">
        <f t="shared" si="11"/>
        <v>0</v>
      </c>
      <c r="BF3" s="4" t="s">
        <v>666</v>
      </c>
      <c r="BG3" t="s">
        <v>664</v>
      </c>
      <c r="BH3">
        <f>SUM(BC121:BC128)</f>
        <v>3</v>
      </c>
      <c r="BI3">
        <f>SUM(BD121:BD128)</f>
        <v>4</v>
      </c>
      <c r="BJ3">
        <f>SUM(BE121:BE128)</f>
        <v>1</v>
      </c>
      <c r="BQ3" s="6"/>
      <c r="BT3" s="6"/>
    </row>
    <row r="4" spans="1:74" x14ac:dyDescent="0.35">
      <c r="A4" t="s">
        <v>81</v>
      </c>
      <c r="B4" t="s">
        <v>44</v>
      </c>
      <c r="C4" t="s">
        <v>43</v>
      </c>
      <c r="D4" t="s">
        <v>529</v>
      </c>
      <c r="E4">
        <v>20.5</v>
      </c>
      <c r="F4">
        <v>58.3</v>
      </c>
      <c r="G4">
        <v>64.97</v>
      </c>
      <c r="H4">
        <f t="shared" si="0"/>
        <v>0.89733723256887787</v>
      </c>
      <c r="I4">
        <v>20</v>
      </c>
      <c r="J4">
        <v>45.94</v>
      </c>
      <c r="K4">
        <v>63.71</v>
      </c>
      <c r="L4" s="2">
        <f t="shared" si="1"/>
        <v>0</v>
      </c>
      <c r="M4" s="2">
        <f t="shared" si="2"/>
        <v>0</v>
      </c>
      <c r="N4" s="2">
        <f t="shared" si="3"/>
        <v>1</v>
      </c>
      <c r="O4" s="4" t="s">
        <v>666</v>
      </c>
      <c r="P4" t="s">
        <v>665</v>
      </c>
      <c r="Q4">
        <f>SUM(L63:L89)</f>
        <v>24</v>
      </c>
      <c r="R4">
        <f>SUM(M63:M89)</f>
        <v>2</v>
      </c>
      <c r="S4">
        <f>SUM(N63:N89)</f>
        <v>1</v>
      </c>
      <c r="V4" t="s">
        <v>213</v>
      </c>
      <c r="W4" t="s">
        <v>44</v>
      </c>
      <c r="X4" t="s">
        <v>43</v>
      </c>
      <c r="Y4" t="s">
        <v>528</v>
      </c>
      <c r="Z4">
        <v>33.5</v>
      </c>
      <c r="AA4">
        <v>126.62</v>
      </c>
      <c r="AB4">
        <v>96.84</v>
      </c>
      <c r="AC4">
        <f t="shared" si="4"/>
        <v>1.3075175547294506</v>
      </c>
      <c r="AD4">
        <v>32.5</v>
      </c>
      <c r="AE4">
        <v>80.790000000000006</v>
      </c>
      <c r="AF4">
        <v>94.43</v>
      </c>
      <c r="AG4" s="2">
        <f t="shared" si="5"/>
        <v>0</v>
      </c>
      <c r="AH4" s="2">
        <f t="shared" si="6"/>
        <v>1</v>
      </c>
      <c r="AI4" s="2">
        <f t="shared" si="7"/>
        <v>0</v>
      </c>
      <c r="AJ4" s="4" t="s">
        <v>666</v>
      </c>
      <c r="AK4" t="s">
        <v>665</v>
      </c>
      <c r="AL4">
        <f>SUM(AG37:AG54)</f>
        <v>13</v>
      </c>
      <c r="AM4">
        <f>SUM(AH37:AH54)</f>
        <v>5</v>
      </c>
      <c r="AN4">
        <f>SUM(AI37:AI54)</f>
        <v>0</v>
      </c>
      <c r="AR4" t="s">
        <v>533</v>
      </c>
      <c r="AS4" t="s">
        <v>77</v>
      </c>
      <c r="AT4" t="s">
        <v>43</v>
      </c>
      <c r="AU4" t="s">
        <v>659</v>
      </c>
      <c r="AV4">
        <v>24</v>
      </c>
      <c r="AW4">
        <v>306.87</v>
      </c>
      <c r="AX4">
        <v>73.7</v>
      </c>
      <c r="AY4">
        <f t="shared" si="8"/>
        <v>4.1637720488466758</v>
      </c>
      <c r="AZ4">
        <v>16</v>
      </c>
      <c r="BA4">
        <v>58.1</v>
      </c>
      <c r="BB4">
        <v>53.5</v>
      </c>
      <c r="BC4" s="2">
        <f t="shared" si="9"/>
        <v>1</v>
      </c>
      <c r="BD4" s="2">
        <f t="shared" si="10"/>
        <v>0</v>
      </c>
      <c r="BE4" s="2">
        <f t="shared" si="11"/>
        <v>0</v>
      </c>
      <c r="BF4" s="4" t="s">
        <v>666</v>
      </c>
      <c r="BG4" t="s">
        <v>665</v>
      </c>
      <c r="BH4">
        <f>SUM(BC2:BC32)</f>
        <v>31</v>
      </c>
      <c r="BI4">
        <f>SUM(BD2:BD32)</f>
        <v>0</v>
      </c>
      <c r="BJ4">
        <f>SUM(BE2:BE32)</f>
        <v>0</v>
      </c>
      <c r="BQ4" s="6">
        <v>24</v>
      </c>
      <c r="BR4">
        <f>BQ4-(0.045*BQ4)</f>
        <v>22.92</v>
      </c>
      <c r="BS4">
        <f>BQ4+(0.045*BQ4)</f>
        <v>25.08</v>
      </c>
      <c r="BT4" s="6"/>
    </row>
    <row r="5" spans="1:74" x14ac:dyDescent="0.35">
      <c r="A5" t="s">
        <v>83</v>
      </c>
      <c r="B5" t="s">
        <v>44</v>
      </c>
      <c r="C5" t="s">
        <v>43</v>
      </c>
      <c r="D5" t="s">
        <v>529</v>
      </c>
      <c r="E5">
        <v>17</v>
      </c>
      <c r="F5">
        <v>59.8</v>
      </c>
      <c r="G5">
        <v>56.08</v>
      </c>
      <c r="H5">
        <f t="shared" si="0"/>
        <v>1.0663338088445078</v>
      </c>
      <c r="I5">
        <v>16.5</v>
      </c>
      <c r="J5">
        <v>33.090000000000003</v>
      </c>
      <c r="K5">
        <v>54.79</v>
      </c>
      <c r="L5" s="2">
        <f t="shared" si="1"/>
        <v>0</v>
      </c>
      <c r="M5" s="2">
        <f t="shared" si="2"/>
        <v>1</v>
      </c>
      <c r="N5" s="2">
        <f t="shared" si="3"/>
        <v>0</v>
      </c>
      <c r="O5" s="4" t="s">
        <v>667</v>
      </c>
      <c r="P5" t="s">
        <v>664</v>
      </c>
      <c r="Q5">
        <f>SUM(L26:L62)</f>
        <v>0</v>
      </c>
      <c r="R5">
        <f>SUM(M26:M62)</f>
        <v>16</v>
      </c>
      <c r="S5">
        <f>SUM(N26:N62)</f>
        <v>21</v>
      </c>
      <c r="V5" t="s">
        <v>215</v>
      </c>
      <c r="W5" t="s">
        <v>44</v>
      </c>
      <c r="X5" t="s">
        <v>43</v>
      </c>
      <c r="Y5" t="s">
        <v>528</v>
      </c>
      <c r="Z5">
        <v>33.5</v>
      </c>
      <c r="AA5">
        <v>214.32</v>
      </c>
      <c r="AB5">
        <v>96.84</v>
      </c>
      <c r="AC5">
        <f t="shared" si="4"/>
        <v>2.2131350681536555</v>
      </c>
      <c r="AD5">
        <v>22.5</v>
      </c>
      <c r="AE5">
        <v>80.680000000000007</v>
      </c>
      <c r="AF5">
        <v>69.97</v>
      </c>
      <c r="AG5" s="2">
        <f t="shared" si="5"/>
        <v>1</v>
      </c>
      <c r="AH5" s="2">
        <f t="shared" si="6"/>
        <v>0</v>
      </c>
      <c r="AI5" s="2">
        <f t="shared" si="7"/>
        <v>0</v>
      </c>
      <c r="AJ5" s="4" t="s">
        <v>667</v>
      </c>
      <c r="AK5" t="s">
        <v>664</v>
      </c>
      <c r="AL5">
        <f>SUM(AG16:AG36)</f>
        <v>0</v>
      </c>
      <c r="AM5">
        <f>SUM(AH16:AH36)</f>
        <v>11</v>
      </c>
      <c r="AN5">
        <f>SUM(AI16:AI36)</f>
        <v>10</v>
      </c>
      <c r="AR5" t="s">
        <v>534</v>
      </c>
      <c r="AS5" t="s">
        <v>77</v>
      </c>
      <c r="AT5" t="s">
        <v>43</v>
      </c>
      <c r="AU5" t="s">
        <v>659</v>
      </c>
      <c r="AV5">
        <v>24</v>
      </c>
      <c r="AW5">
        <v>157</v>
      </c>
      <c r="AX5">
        <v>73.7</v>
      </c>
      <c r="AY5">
        <f t="shared" si="8"/>
        <v>2.1302578018995928</v>
      </c>
      <c r="AZ5">
        <v>16</v>
      </c>
      <c r="BA5">
        <v>61.79</v>
      </c>
      <c r="BB5">
        <v>53.5</v>
      </c>
      <c r="BC5" s="2">
        <f t="shared" si="9"/>
        <v>1</v>
      </c>
      <c r="BD5" s="2">
        <f t="shared" si="10"/>
        <v>0</v>
      </c>
      <c r="BE5" s="2">
        <f t="shared" si="11"/>
        <v>0</v>
      </c>
      <c r="BF5" s="4" t="s">
        <v>667</v>
      </c>
      <c r="BG5" t="s">
        <v>664</v>
      </c>
      <c r="BH5">
        <f>SUM(BC129:BC141)</f>
        <v>7</v>
      </c>
      <c r="BI5">
        <f>SUM(BD129:BD141)</f>
        <v>6</v>
      </c>
      <c r="BJ5">
        <f>SUM(BE129:BE141)</f>
        <v>0</v>
      </c>
      <c r="BQ5" s="6"/>
      <c r="BT5" s="6"/>
    </row>
    <row r="6" spans="1:74" x14ac:dyDescent="0.35">
      <c r="A6" t="s">
        <v>84</v>
      </c>
      <c r="B6" t="s">
        <v>44</v>
      </c>
      <c r="C6" t="s">
        <v>43</v>
      </c>
      <c r="D6" t="s">
        <v>529</v>
      </c>
      <c r="E6">
        <v>16</v>
      </c>
      <c r="F6">
        <v>37.36</v>
      </c>
      <c r="G6">
        <v>53.5</v>
      </c>
      <c r="H6">
        <f t="shared" si="0"/>
        <v>0.69831775700934573</v>
      </c>
      <c r="I6">
        <v>15.5</v>
      </c>
      <c r="J6">
        <v>29.85</v>
      </c>
      <c r="K6">
        <v>52.21</v>
      </c>
      <c r="L6" s="2">
        <f t="shared" si="1"/>
        <v>0</v>
      </c>
      <c r="M6" s="2">
        <f t="shared" si="2"/>
        <v>0</v>
      </c>
      <c r="N6" s="2">
        <f t="shared" si="3"/>
        <v>1</v>
      </c>
      <c r="O6" s="4" t="s">
        <v>667</v>
      </c>
      <c r="P6" t="s">
        <v>665</v>
      </c>
      <c r="Q6">
        <f>SUM(L90:L126)</f>
        <v>4</v>
      </c>
      <c r="R6">
        <f>SUM(M90:M126)</f>
        <v>28</v>
      </c>
      <c r="S6">
        <f>SUM(N90:N126)</f>
        <v>5</v>
      </c>
      <c r="V6" t="s">
        <v>219</v>
      </c>
      <c r="W6" t="s">
        <v>44</v>
      </c>
      <c r="X6" t="s">
        <v>43</v>
      </c>
      <c r="Y6" t="s">
        <v>528</v>
      </c>
      <c r="Z6">
        <v>33.5</v>
      </c>
      <c r="AA6">
        <v>116.99</v>
      </c>
      <c r="AB6">
        <v>96.84</v>
      </c>
      <c r="AC6">
        <f t="shared" si="4"/>
        <v>1.2080751755472945</v>
      </c>
      <c r="AD6">
        <v>34.5</v>
      </c>
      <c r="AE6">
        <v>111.83</v>
      </c>
      <c r="AF6">
        <v>99.24</v>
      </c>
      <c r="AG6" s="2">
        <f t="shared" si="5"/>
        <v>0</v>
      </c>
      <c r="AH6" s="2">
        <f t="shared" si="6"/>
        <v>1</v>
      </c>
      <c r="AI6" s="2">
        <f t="shared" si="7"/>
        <v>0</v>
      </c>
      <c r="AJ6" s="4" t="s">
        <v>667</v>
      </c>
      <c r="AK6" t="s">
        <v>665</v>
      </c>
      <c r="AL6">
        <f>SUM(AG55:AG77)</f>
        <v>0</v>
      </c>
      <c r="AM6">
        <f>SUM(AH55:AH77)</f>
        <v>11</v>
      </c>
      <c r="AN6">
        <f>SUM(AI55:AI77)</f>
        <v>12</v>
      </c>
      <c r="AR6" t="s">
        <v>535</v>
      </c>
      <c r="AS6" t="s">
        <v>77</v>
      </c>
      <c r="AT6" t="s">
        <v>43</v>
      </c>
      <c r="AU6" t="s">
        <v>659</v>
      </c>
      <c r="AV6">
        <v>24</v>
      </c>
      <c r="AW6">
        <v>243.97</v>
      </c>
      <c r="AX6">
        <v>73.7</v>
      </c>
      <c r="AY6">
        <f t="shared" si="8"/>
        <v>3.3103120759837177</v>
      </c>
      <c r="AZ6">
        <v>18</v>
      </c>
      <c r="BA6">
        <v>72.33</v>
      </c>
      <c r="BB6">
        <v>58.64</v>
      </c>
      <c r="BC6" s="2">
        <f t="shared" si="9"/>
        <v>1</v>
      </c>
      <c r="BD6" s="2">
        <f t="shared" si="10"/>
        <v>0</v>
      </c>
      <c r="BE6" s="2">
        <f t="shared" si="11"/>
        <v>0</v>
      </c>
      <c r="BF6" s="4" t="s">
        <v>667</v>
      </c>
      <c r="BG6" t="s">
        <v>665</v>
      </c>
      <c r="BH6">
        <f>SUM(BC33:BC60)</f>
        <v>28</v>
      </c>
      <c r="BI6">
        <f>SUM(BD33:BD60)</f>
        <v>0</v>
      </c>
      <c r="BJ6">
        <f>SUM(BE33:BE60)</f>
        <v>0</v>
      </c>
      <c r="BQ6" s="6">
        <v>16.8</v>
      </c>
      <c r="BR6">
        <f>BQ6-(0.045*BQ6)</f>
        <v>16.044</v>
      </c>
      <c r="BS6">
        <f>BQ6+(0.045*BQ6)</f>
        <v>17.556000000000001</v>
      </c>
      <c r="BT6" s="6">
        <v>25.2</v>
      </c>
      <c r="BU6">
        <f>BT6-(0.045*BT6)</f>
        <v>24.065999999999999</v>
      </c>
      <c r="BV6">
        <f>BT6+(0.045*BT6)</f>
        <v>26.334</v>
      </c>
    </row>
    <row r="7" spans="1:74" x14ac:dyDescent="0.35">
      <c r="A7" t="s">
        <v>85</v>
      </c>
      <c r="B7" t="s">
        <v>44</v>
      </c>
      <c r="C7" t="s">
        <v>43</v>
      </c>
      <c r="D7" t="s">
        <v>529</v>
      </c>
      <c r="E7">
        <v>25</v>
      </c>
      <c r="F7">
        <v>91.34</v>
      </c>
      <c r="G7">
        <v>76.17</v>
      </c>
      <c r="H7">
        <f t="shared" si="0"/>
        <v>1.1991597741893134</v>
      </c>
      <c r="I7">
        <v>17</v>
      </c>
      <c r="J7">
        <v>59.38</v>
      </c>
      <c r="K7">
        <v>56.08</v>
      </c>
      <c r="L7" s="2">
        <f t="shared" si="1"/>
        <v>0</v>
      </c>
      <c r="M7" s="2">
        <f t="shared" si="2"/>
        <v>1</v>
      </c>
      <c r="N7" s="2">
        <f t="shared" si="3"/>
        <v>0</v>
      </c>
      <c r="O7" s="4" t="s">
        <v>666</v>
      </c>
      <c r="P7" t="s">
        <v>770</v>
      </c>
      <c r="V7" t="s">
        <v>222</v>
      </c>
      <c r="W7" t="s">
        <v>44</v>
      </c>
      <c r="X7" t="s">
        <v>43</v>
      </c>
      <c r="Y7" t="s">
        <v>528</v>
      </c>
      <c r="Z7">
        <v>33.5</v>
      </c>
      <c r="AA7">
        <v>105.69</v>
      </c>
      <c r="AB7">
        <v>96.84</v>
      </c>
      <c r="AC7">
        <f t="shared" si="4"/>
        <v>1.0913878562577446</v>
      </c>
      <c r="AD7">
        <v>32.5</v>
      </c>
      <c r="AE7">
        <v>81.900000000000006</v>
      </c>
      <c r="AF7">
        <v>94.43</v>
      </c>
      <c r="AG7" s="2">
        <f t="shared" si="5"/>
        <v>0</v>
      </c>
      <c r="AH7" s="2">
        <f t="shared" si="6"/>
        <v>1</v>
      </c>
      <c r="AI7" s="2">
        <f t="shared" si="7"/>
        <v>0</v>
      </c>
      <c r="AJ7" s="4" t="s">
        <v>666</v>
      </c>
      <c r="AK7" t="s">
        <v>770</v>
      </c>
      <c r="AR7" t="s">
        <v>536</v>
      </c>
      <c r="AS7" t="s">
        <v>77</v>
      </c>
      <c r="AT7" t="s">
        <v>43</v>
      </c>
      <c r="AU7" t="s">
        <v>659</v>
      </c>
      <c r="AV7">
        <v>24</v>
      </c>
      <c r="AW7">
        <v>249.55</v>
      </c>
      <c r="AX7">
        <v>73.7</v>
      </c>
      <c r="AY7">
        <f t="shared" si="8"/>
        <v>3.3860244233378562</v>
      </c>
      <c r="AZ7">
        <v>18</v>
      </c>
      <c r="BA7">
        <v>85.33</v>
      </c>
      <c r="BB7">
        <v>58.64</v>
      </c>
      <c r="BC7" s="2">
        <f t="shared" si="9"/>
        <v>1</v>
      </c>
      <c r="BD7" s="2">
        <f t="shared" si="10"/>
        <v>0</v>
      </c>
      <c r="BE7" s="2">
        <f t="shared" si="11"/>
        <v>0</v>
      </c>
      <c r="BF7" s="4" t="s">
        <v>666</v>
      </c>
      <c r="BG7" t="s">
        <v>770</v>
      </c>
    </row>
    <row r="8" spans="1:74" x14ac:dyDescent="0.35">
      <c r="A8" t="s">
        <v>86</v>
      </c>
      <c r="B8" t="s">
        <v>44</v>
      </c>
      <c r="C8" t="s">
        <v>43</v>
      </c>
      <c r="D8" t="s">
        <v>529</v>
      </c>
      <c r="E8">
        <v>16.5</v>
      </c>
      <c r="F8">
        <v>57.97</v>
      </c>
      <c r="G8">
        <v>54.79</v>
      </c>
      <c r="H8">
        <f t="shared" si="0"/>
        <v>1.0580397882825332</v>
      </c>
      <c r="I8">
        <v>16</v>
      </c>
      <c r="J8">
        <v>37.32</v>
      </c>
      <c r="K8">
        <v>53.5</v>
      </c>
      <c r="L8" s="2">
        <f t="shared" si="1"/>
        <v>0</v>
      </c>
      <c r="M8" s="2">
        <f t="shared" si="2"/>
        <v>1</v>
      </c>
      <c r="N8" s="2">
        <f t="shared" si="3"/>
        <v>0</v>
      </c>
      <c r="O8" s="4" t="s">
        <v>667</v>
      </c>
      <c r="P8" t="s">
        <v>770</v>
      </c>
      <c r="V8" t="s">
        <v>239</v>
      </c>
      <c r="W8" t="s">
        <v>44</v>
      </c>
      <c r="X8" t="s">
        <v>43</v>
      </c>
      <c r="Y8" t="s">
        <v>528</v>
      </c>
      <c r="Z8">
        <v>33.5</v>
      </c>
      <c r="AA8">
        <v>165.05</v>
      </c>
      <c r="AB8">
        <v>96.84</v>
      </c>
      <c r="AC8">
        <f t="shared" si="4"/>
        <v>1.7043577034283355</v>
      </c>
      <c r="AD8">
        <v>32.5</v>
      </c>
      <c r="AE8">
        <v>89.63</v>
      </c>
      <c r="AF8">
        <v>94.43</v>
      </c>
      <c r="AG8" s="2">
        <f t="shared" si="5"/>
        <v>1</v>
      </c>
      <c r="AH8" s="2">
        <f t="shared" si="6"/>
        <v>0</v>
      </c>
      <c r="AI8" s="2">
        <f t="shared" si="7"/>
        <v>0</v>
      </c>
      <c r="AJ8" s="4" t="s">
        <v>667</v>
      </c>
      <c r="AK8" t="s">
        <v>770</v>
      </c>
      <c r="AR8" t="s">
        <v>537</v>
      </c>
      <c r="AS8" t="s">
        <v>77</v>
      </c>
      <c r="AT8" t="s">
        <v>43</v>
      </c>
      <c r="AU8" t="s">
        <v>659</v>
      </c>
      <c r="AV8">
        <v>24</v>
      </c>
      <c r="AW8">
        <v>119.41</v>
      </c>
      <c r="AX8">
        <v>73.7</v>
      </c>
      <c r="AY8">
        <f t="shared" si="8"/>
        <v>1.6202170963364992</v>
      </c>
      <c r="AZ8">
        <v>23</v>
      </c>
      <c r="BA8">
        <v>69.3</v>
      </c>
      <c r="BB8">
        <v>71.22</v>
      </c>
      <c r="BC8" s="2">
        <f t="shared" si="9"/>
        <v>1</v>
      </c>
      <c r="BD8" s="2">
        <f t="shared" si="10"/>
        <v>0</v>
      </c>
      <c r="BE8" s="2">
        <f t="shared" si="11"/>
        <v>0</v>
      </c>
      <c r="BF8" s="4" t="s">
        <v>667</v>
      </c>
      <c r="BG8" t="s">
        <v>770</v>
      </c>
    </row>
    <row r="9" spans="1:74" x14ac:dyDescent="0.35">
      <c r="A9" t="s">
        <v>87</v>
      </c>
      <c r="B9" t="s">
        <v>44</v>
      </c>
      <c r="C9" t="s">
        <v>43</v>
      </c>
      <c r="D9" t="s">
        <v>529</v>
      </c>
      <c r="E9">
        <v>17</v>
      </c>
      <c r="F9">
        <v>71.900000000000006</v>
      </c>
      <c r="G9">
        <v>56.08</v>
      </c>
      <c r="H9">
        <f t="shared" si="0"/>
        <v>1.2820970042796007</v>
      </c>
      <c r="I9">
        <v>25</v>
      </c>
      <c r="J9">
        <v>76.459999999999994</v>
      </c>
      <c r="K9">
        <v>76.17</v>
      </c>
      <c r="L9" s="2">
        <f t="shared" si="1"/>
        <v>0</v>
      </c>
      <c r="M9" s="2">
        <f t="shared" si="2"/>
        <v>1</v>
      </c>
      <c r="N9" s="2">
        <f t="shared" si="3"/>
        <v>0</v>
      </c>
      <c r="V9" t="s">
        <v>240</v>
      </c>
      <c r="W9" t="s">
        <v>44</v>
      </c>
      <c r="X9" t="s">
        <v>43</v>
      </c>
      <c r="Y9" t="s">
        <v>528</v>
      </c>
      <c r="Z9">
        <v>34</v>
      </c>
      <c r="AA9">
        <v>120.01</v>
      </c>
      <c r="AB9">
        <v>98.04</v>
      </c>
      <c r="AC9">
        <f t="shared" si="4"/>
        <v>1.2240922072623419</v>
      </c>
      <c r="AD9">
        <v>33</v>
      </c>
      <c r="AE9">
        <v>87</v>
      </c>
      <c r="AF9">
        <v>95.64</v>
      </c>
      <c r="AG9" s="2">
        <f t="shared" si="5"/>
        <v>0</v>
      </c>
      <c r="AH9" s="2">
        <f t="shared" si="6"/>
        <v>1</v>
      </c>
      <c r="AI9" s="2">
        <f t="shared" si="7"/>
        <v>0</v>
      </c>
      <c r="AR9" t="s">
        <v>538</v>
      </c>
      <c r="AS9" t="s">
        <v>77</v>
      </c>
      <c r="AT9" t="s">
        <v>43</v>
      </c>
      <c r="AU9" t="s">
        <v>659</v>
      </c>
      <c r="AV9">
        <v>24</v>
      </c>
      <c r="AW9">
        <v>282.69</v>
      </c>
      <c r="AX9">
        <v>73.7</v>
      </c>
      <c r="AY9">
        <f t="shared" si="8"/>
        <v>3.835685210312076</v>
      </c>
      <c r="AZ9">
        <v>18</v>
      </c>
      <c r="BA9">
        <v>72.53</v>
      </c>
      <c r="BB9">
        <v>58.64</v>
      </c>
      <c r="BC9" s="2">
        <f t="shared" si="9"/>
        <v>1</v>
      </c>
      <c r="BD9" s="2">
        <f t="shared" si="10"/>
        <v>0</v>
      </c>
      <c r="BE9" s="2">
        <f t="shared" si="11"/>
        <v>0</v>
      </c>
    </row>
    <row r="10" spans="1:74" x14ac:dyDescent="0.35">
      <c r="A10" t="s">
        <v>89</v>
      </c>
      <c r="B10" t="s">
        <v>44</v>
      </c>
      <c r="C10" t="s">
        <v>43</v>
      </c>
      <c r="D10" t="s">
        <v>529</v>
      </c>
      <c r="E10">
        <v>17</v>
      </c>
      <c r="F10">
        <v>85.63</v>
      </c>
      <c r="G10">
        <v>56.08</v>
      </c>
      <c r="H10">
        <f t="shared" si="0"/>
        <v>1.5269258202567759</v>
      </c>
      <c r="I10">
        <v>25</v>
      </c>
      <c r="J10">
        <v>98.46</v>
      </c>
      <c r="K10">
        <v>76.17</v>
      </c>
      <c r="L10" s="2">
        <f t="shared" si="1"/>
        <v>1</v>
      </c>
      <c r="M10" s="2">
        <f t="shared" si="2"/>
        <v>0</v>
      </c>
      <c r="N10" s="2">
        <f t="shared" si="3"/>
        <v>0</v>
      </c>
      <c r="V10" t="s">
        <v>242</v>
      </c>
      <c r="W10" t="s">
        <v>44</v>
      </c>
      <c r="X10" t="s">
        <v>43</v>
      </c>
      <c r="Y10" t="s">
        <v>528</v>
      </c>
      <c r="Z10">
        <v>33.5</v>
      </c>
      <c r="AA10">
        <v>223.97</v>
      </c>
      <c r="AB10">
        <v>96.84</v>
      </c>
      <c r="AC10">
        <f t="shared" si="4"/>
        <v>2.3127839735646427</v>
      </c>
      <c r="AD10">
        <v>36</v>
      </c>
      <c r="AE10">
        <v>104.31</v>
      </c>
      <c r="AF10">
        <v>102.83</v>
      </c>
      <c r="AG10" s="2">
        <f t="shared" si="5"/>
        <v>1</v>
      </c>
      <c r="AH10" s="2">
        <f t="shared" si="6"/>
        <v>0</v>
      </c>
      <c r="AI10" s="2">
        <f t="shared" si="7"/>
        <v>0</v>
      </c>
      <c r="AR10" t="s">
        <v>539</v>
      </c>
      <c r="AS10" t="s">
        <v>77</v>
      </c>
      <c r="AT10" t="s">
        <v>43</v>
      </c>
      <c r="AU10" t="s">
        <v>659</v>
      </c>
      <c r="AV10">
        <v>24</v>
      </c>
      <c r="AW10">
        <v>239.57</v>
      </c>
      <c r="AX10">
        <v>73.7</v>
      </c>
      <c r="AY10">
        <f t="shared" si="8"/>
        <v>3.2506105834464041</v>
      </c>
      <c r="AZ10">
        <v>18</v>
      </c>
      <c r="BA10">
        <v>74.05</v>
      </c>
      <c r="BB10">
        <v>58.64</v>
      </c>
      <c r="BC10" s="2">
        <f t="shared" si="9"/>
        <v>1</v>
      </c>
      <c r="BD10" s="2">
        <f t="shared" si="10"/>
        <v>0</v>
      </c>
      <c r="BE10" s="2">
        <f t="shared" si="11"/>
        <v>0</v>
      </c>
    </row>
    <row r="11" spans="1:74" x14ac:dyDescent="0.35">
      <c r="A11" t="s">
        <v>90</v>
      </c>
      <c r="B11" t="s">
        <v>44</v>
      </c>
      <c r="C11" t="s">
        <v>43</v>
      </c>
      <c r="D11" t="s">
        <v>529</v>
      </c>
      <c r="E11">
        <v>17</v>
      </c>
      <c r="F11">
        <v>81.89</v>
      </c>
      <c r="G11">
        <v>56.08</v>
      </c>
      <c r="H11">
        <f t="shared" si="0"/>
        <v>1.4602353780313837</v>
      </c>
      <c r="I11">
        <v>16</v>
      </c>
      <c r="J11">
        <v>35.71</v>
      </c>
      <c r="K11">
        <v>53.5</v>
      </c>
      <c r="L11" s="2">
        <f t="shared" si="1"/>
        <v>0</v>
      </c>
      <c r="M11" s="2">
        <f t="shared" si="2"/>
        <v>1</v>
      </c>
      <c r="N11" s="2">
        <f t="shared" si="3"/>
        <v>0</v>
      </c>
      <c r="O11" s="3" t="s">
        <v>78</v>
      </c>
      <c r="Q11" t="s">
        <v>661</v>
      </c>
      <c r="R11" t="s">
        <v>662</v>
      </c>
      <c r="S11" t="s">
        <v>663</v>
      </c>
      <c r="V11" t="s">
        <v>244</v>
      </c>
      <c r="W11" t="s">
        <v>44</v>
      </c>
      <c r="X11" t="s">
        <v>43</v>
      </c>
      <c r="Y11" t="s">
        <v>528</v>
      </c>
      <c r="Z11">
        <v>34</v>
      </c>
      <c r="AA11">
        <v>321.94</v>
      </c>
      <c r="AB11">
        <v>98.04</v>
      </c>
      <c r="AC11">
        <f t="shared" si="4"/>
        <v>3.2837617299061606</v>
      </c>
      <c r="AD11">
        <v>32</v>
      </c>
      <c r="AE11">
        <v>86.15</v>
      </c>
      <c r="AF11">
        <v>93.23</v>
      </c>
      <c r="AG11" s="2">
        <f t="shared" si="5"/>
        <v>1</v>
      </c>
      <c r="AH11" s="2">
        <f t="shared" si="6"/>
        <v>0</v>
      </c>
      <c r="AI11" s="2">
        <f t="shared" si="7"/>
        <v>0</v>
      </c>
      <c r="AJ11" s="3" t="s">
        <v>78</v>
      </c>
      <c r="AL11" t="s">
        <v>661</v>
      </c>
      <c r="AM11" t="s">
        <v>662</v>
      </c>
      <c r="AN11" t="s">
        <v>663</v>
      </c>
      <c r="AR11" t="s">
        <v>540</v>
      </c>
      <c r="AS11" t="s">
        <v>77</v>
      </c>
      <c r="AT11" t="s">
        <v>43</v>
      </c>
      <c r="AU11" t="s">
        <v>659</v>
      </c>
      <c r="AV11">
        <v>24</v>
      </c>
      <c r="AW11">
        <v>219.19</v>
      </c>
      <c r="AX11">
        <v>73.7</v>
      </c>
      <c r="AY11">
        <f t="shared" si="8"/>
        <v>2.9740841248303935</v>
      </c>
      <c r="AZ11">
        <v>18</v>
      </c>
      <c r="BA11">
        <v>58.95</v>
      </c>
      <c r="BB11">
        <v>58.64</v>
      </c>
      <c r="BC11" s="2">
        <f t="shared" si="9"/>
        <v>1</v>
      </c>
      <c r="BD11" s="2">
        <f t="shared" si="10"/>
        <v>0</v>
      </c>
      <c r="BE11" s="2">
        <f t="shared" si="11"/>
        <v>0</v>
      </c>
      <c r="BF11" s="3" t="s">
        <v>78</v>
      </c>
      <c r="BH11" t="s">
        <v>661</v>
      </c>
      <c r="BI11" t="s">
        <v>662</v>
      </c>
      <c r="BJ11" t="s">
        <v>663</v>
      </c>
    </row>
    <row r="12" spans="1:74" x14ac:dyDescent="0.35">
      <c r="A12" t="s">
        <v>91</v>
      </c>
      <c r="B12" t="s">
        <v>44</v>
      </c>
      <c r="C12" t="s">
        <v>43</v>
      </c>
      <c r="D12" t="s">
        <v>529</v>
      </c>
      <c r="E12">
        <v>17</v>
      </c>
      <c r="F12">
        <v>82.54</v>
      </c>
      <c r="G12">
        <v>56.08</v>
      </c>
      <c r="H12">
        <f t="shared" si="0"/>
        <v>1.4718259629101285</v>
      </c>
      <c r="I12">
        <v>16.5</v>
      </c>
      <c r="J12">
        <v>53.58</v>
      </c>
      <c r="K12">
        <v>54.79</v>
      </c>
      <c r="L12" s="2">
        <f t="shared" si="1"/>
        <v>0</v>
      </c>
      <c r="M12" s="2">
        <f t="shared" si="2"/>
        <v>1</v>
      </c>
      <c r="N12" s="2">
        <f t="shared" si="3"/>
        <v>0</v>
      </c>
      <c r="O12" s="4" t="s">
        <v>666</v>
      </c>
      <c r="P12" t="s">
        <v>664</v>
      </c>
      <c r="Q12">
        <f>SUM(L127:L156)</f>
        <v>15</v>
      </c>
      <c r="R12">
        <f>SUM(M127:M156)</f>
        <v>11</v>
      </c>
      <c r="S12">
        <f>SUM(N127:N156)</f>
        <v>4</v>
      </c>
      <c r="V12" t="s">
        <v>248</v>
      </c>
      <c r="W12" t="s">
        <v>44</v>
      </c>
      <c r="X12" t="s">
        <v>43</v>
      </c>
      <c r="Y12" t="s">
        <v>528</v>
      </c>
      <c r="Z12">
        <v>34</v>
      </c>
      <c r="AA12">
        <v>203.89</v>
      </c>
      <c r="AB12">
        <v>98.04</v>
      </c>
      <c r="AC12">
        <f t="shared" si="4"/>
        <v>2.0796613627090981</v>
      </c>
      <c r="AD12">
        <v>31.5</v>
      </c>
      <c r="AE12">
        <v>93.92</v>
      </c>
      <c r="AF12">
        <v>92.02</v>
      </c>
      <c r="AG12" s="2">
        <f t="shared" si="5"/>
        <v>1</v>
      </c>
      <c r="AH12" s="2">
        <f t="shared" si="6"/>
        <v>0</v>
      </c>
      <c r="AI12" s="2">
        <f t="shared" si="7"/>
        <v>0</v>
      </c>
      <c r="AJ12" s="4" t="s">
        <v>666</v>
      </c>
      <c r="AK12" t="s">
        <v>664</v>
      </c>
      <c r="AL12">
        <f>SUM(AG78:AG92)</f>
        <v>12</v>
      </c>
      <c r="AM12">
        <f>SUM(AH78:AH92)</f>
        <v>3</v>
      </c>
      <c r="AN12">
        <f>SUM(AI78:AI92)</f>
        <v>0</v>
      </c>
      <c r="AR12" t="s">
        <v>541</v>
      </c>
      <c r="AS12" t="s">
        <v>77</v>
      </c>
      <c r="AT12" t="s">
        <v>43</v>
      </c>
      <c r="AU12" t="s">
        <v>659</v>
      </c>
      <c r="AV12">
        <v>24</v>
      </c>
      <c r="AW12">
        <v>251.52</v>
      </c>
      <c r="AX12">
        <v>73.7</v>
      </c>
      <c r="AY12">
        <f t="shared" si="8"/>
        <v>3.412754409769335</v>
      </c>
      <c r="AZ12">
        <v>16</v>
      </c>
      <c r="BA12">
        <v>60.97</v>
      </c>
      <c r="BB12">
        <v>53.5</v>
      </c>
      <c r="BC12" s="2">
        <f t="shared" si="9"/>
        <v>1</v>
      </c>
      <c r="BD12" s="2">
        <f t="shared" si="10"/>
        <v>0</v>
      </c>
      <c r="BE12" s="2">
        <f t="shared" si="11"/>
        <v>0</v>
      </c>
      <c r="BF12" s="4" t="s">
        <v>666</v>
      </c>
      <c r="BG12" t="s">
        <v>664</v>
      </c>
      <c r="BH12">
        <f>SUM(BC142:BC156)</f>
        <v>11</v>
      </c>
      <c r="BI12">
        <f>SUM(BD142:BD156)</f>
        <v>4</v>
      </c>
      <c r="BJ12">
        <f>SUM(BE142:BE156)</f>
        <v>0</v>
      </c>
    </row>
    <row r="13" spans="1:74" x14ac:dyDescent="0.35">
      <c r="A13" t="s">
        <v>92</v>
      </c>
      <c r="B13" t="s">
        <v>44</v>
      </c>
      <c r="C13" t="s">
        <v>43</v>
      </c>
      <c r="D13" t="s">
        <v>529</v>
      </c>
      <c r="E13">
        <v>16.5</v>
      </c>
      <c r="F13">
        <v>51.02</v>
      </c>
      <c r="G13">
        <v>54.79</v>
      </c>
      <c r="H13">
        <f t="shared" si="0"/>
        <v>0.93119182332542438</v>
      </c>
      <c r="I13">
        <v>16</v>
      </c>
      <c r="J13">
        <v>27.46</v>
      </c>
      <c r="K13">
        <v>53.5</v>
      </c>
      <c r="L13" s="2">
        <f t="shared" si="1"/>
        <v>0</v>
      </c>
      <c r="M13" s="2">
        <f t="shared" si="2"/>
        <v>0</v>
      </c>
      <c r="N13" s="2">
        <f t="shared" si="3"/>
        <v>1</v>
      </c>
      <c r="O13" s="4" t="s">
        <v>666</v>
      </c>
      <c r="P13" t="s">
        <v>665</v>
      </c>
      <c r="Q13">
        <f>SUM(L172:L199)</f>
        <v>7</v>
      </c>
      <c r="R13">
        <f>SUM(M172:M199)</f>
        <v>12</v>
      </c>
      <c r="S13">
        <f>SUM(N172:N199)</f>
        <v>9</v>
      </c>
      <c r="V13" t="s">
        <v>250</v>
      </c>
      <c r="W13" t="s">
        <v>44</v>
      </c>
      <c r="X13" t="s">
        <v>43</v>
      </c>
      <c r="Y13" t="s">
        <v>528</v>
      </c>
      <c r="Z13">
        <v>33.5</v>
      </c>
      <c r="AA13">
        <v>153.54</v>
      </c>
      <c r="AB13">
        <v>96.84</v>
      </c>
      <c r="AC13">
        <f t="shared" si="4"/>
        <v>1.5855018587360594</v>
      </c>
      <c r="AD13">
        <v>22.5</v>
      </c>
      <c r="AE13">
        <v>83.14</v>
      </c>
      <c r="AF13">
        <v>69.97</v>
      </c>
      <c r="AG13" s="2">
        <f t="shared" si="5"/>
        <v>1</v>
      </c>
      <c r="AH13" s="2">
        <f t="shared" si="6"/>
        <v>0</v>
      </c>
      <c r="AI13" s="2">
        <f t="shared" si="7"/>
        <v>0</v>
      </c>
      <c r="AJ13" s="4" t="s">
        <v>666</v>
      </c>
      <c r="AK13" t="s">
        <v>665</v>
      </c>
      <c r="AL13">
        <f>SUM(AG119:AG133)</f>
        <v>14</v>
      </c>
      <c r="AM13">
        <f>SUM(AH119:AH133)</f>
        <v>1</v>
      </c>
      <c r="AN13">
        <f>SUM(AI119:AI133)</f>
        <v>0</v>
      </c>
      <c r="AR13" t="s">
        <v>542</v>
      </c>
      <c r="AS13" t="s">
        <v>77</v>
      </c>
      <c r="AT13" t="s">
        <v>43</v>
      </c>
      <c r="AU13" t="s">
        <v>659</v>
      </c>
      <c r="AV13">
        <v>24</v>
      </c>
      <c r="AW13">
        <v>138.21</v>
      </c>
      <c r="AX13">
        <v>73.7</v>
      </c>
      <c r="AY13">
        <f t="shared" si="8"/>
        <v>1.8753052917232023</v>
      </c>
      <c r="AZ13">
        <v>22.5</v>
      </c>
      <c r="BA13">
        <v>69.44</v>
      </c>
      <c r="BB13">
        <v>69.97</v>
      </c>
      <c r="BC13" s="2">
        <f t="shared" si="9"/>
        <v>1</v>
      </c>
      <c r="BD13" s="2">
        <f t="shared" si="10"/>
        <v>0</v>
      </c>
      <c r="BE13" s="2">
        <f t="shared" si="11"/>
        <v>0</v>
      </c>
      <c r="BF13" s="4" t="s">
        <v>666</v>
      </c>
      <c r="BG13" t="s">
        <v>665</v>
      </c>
      <c r="BH13">
        <f>SUM(BC61:BC89)</f>
        <v>24</v>
      </c>
      <c r="BI13">
        <f>SUM(BD61:BD89)</f>
        <v>4</v>
      </c>
      <c r="BJ13">
        <f>SUM(BE61:BE89)</f>
        <v>1</v>
      </c>
    </row>
    <row r="14" spans="1:74" x14ac:dyDescent="0.35">
      <c r="A14" t="s">
        <v>94</v>
      </c>
      <c r="B14" t="s">
        <v>44</v>
      </c>
      <c r="C14" t="s">
        <v>43</v>
      </c>
      <c r="D14" t="s">
        <v>529</v>
      </c>
      <c r="E14">
        <v>20</v>
      </c>
      <c r="F14">
        <v>56.85</v>
      </c>
      <c r="G14">
        <v>63.71</v>
      </c>
      <c r="H14">
        <f t="shared" si="0"/>
        <v>0.89232459582483126</v>
      </c>
      <c r="I14">
        <v>19.5</v>
      </c>
      <c r="J14">
        <v>33.33</v>
      </c>
      <c r="K14">
        <v>62.44</v>
      </c>
      <c r="L14" s="2">
        <f t="shared" si="1"/>
        <v>0</v>
      </c>
      <c r="M14" s="2">
        <f t="shared" si="2"/>
        <v>0</v>
      </c>
      <c r="N14" s="2">
        <f t="shared" si="3"/>
        <v>1</v>
      </c>
      <c r="O14" s="4" t="s">
        <v>667</v>
      </c>
      <c r="P14" t="s">
        <v>664</v>
      </c>
      <c r="Q14">
        <f>SUM(L157:L171)</f>
        <v>2</v>
      </c>
      <c r="R14">
        <f>SUM(M157:M171)</f>
        <v>10</v>
      </c>
      <c r="S14">
        <f>SUM(N157:N171)</f>
        <v>3</v>
      </c>
      <c r="V14" t="s">
        <v>251</v>
      </c>
      <c r="W14" t="s">
        <v>44</v>
      </c>
      <c r="X14" t="s">
        <v>43</v>
      </c>
      <c r="Y14" t="s">
        <v>528</v>
      </c>
      <c r="Z14">
        <v>33.5</v>
      </c>
      <c r="AA14">
        <v>103.22</v>
      </c>
      <c r="AB14">
        <v>96.84</v>
      </c>
      <c r="AC14">
        <f t="shared" si="4"/>
        <v>1.0658818669971086</v>
      </c>
      <c r="AD14">
        <v>32.5</v>
      </c>
      <c r="AE14">
        <v>77.040000000000006</v>
      </c>
      <c r="AF14">
        <v>94.43</v>
      </c>
      <c r="AG14" s="2">
        <f t="shared" si="5"/>
        <v>0</v>
      </c>
      <c r="AH14" s="2">
        <f t="shared" si="6"/>
        <v>1</v>
      </c>
      <c r="AI14" s="2">
        <f t="shared" si="7"/>
        <v>0</v>
      </c>
      <c r="AJ14" s="4" t="s">
        <v>667</v>
      </c>
      <c r="AK14" t="s">
        <v>664</v>
      </c>
      <c r="AL14">
        <f>SUM(AG93:AG118)</f>
        <v>5</v>
      </c>
      <c r="AM14">
        <f>SUM(AH93:AH118)</f>
        <v>16</v>
      </c>
      <c r="AN14">
        <f>SUM(AI93:AI118)</f>
        <v>5</v>
      </c>
      <c r="AR14" t="s">
        <v>543</v>
      </c>
      <c r="AS14" t="s">
        <v>77</v>
      </c>
      <c r="AT14" t="s">
        <v>43</v>
      </c>
      <c r="AU14" t="s">
        <v>659</v>
      </c>
      <c r="AV14">
        <v>24</v>
      </c>
      <c r="AW14">
        <v>269.2</v>
      </c>
      <c r="AX14">
        <v>73.7</v>
      </c>
      <c r="AY14">
        <f t="shared" si="8"/>
        <v>3.6526458616010853</v>
      </c>
      <c r="AZ14">
        <v>18</v>
      </c>
      <c r="BA14">
        <v>63.46</v>
      </c>
      <c r="BB14">
        <v>58.64</v>
      </c>
      <c r="BC14" s="2">
        <f t="shared" si="9"/>
        <v>1</v>
      </c>
      <c r="BD14" s="2">
        <f t="shared" si="10"/>
        <v>0</v>
      </c>
      <c r="BE14" s="2">
        <f t="shared" si="11"/>
        <v>0</v>
      </c>
      <c r="BF14" s="4" t="s">
        <v>667</v>
      </c>
      <c r="BG14" t="s">
        <v>664</v>
      </c>
      <c r="BH14">
        <f>SUM(BC157:BC171)</f>
        <v>12</v>
      </c>
      <c r="BI14">
        <f>SUM(BD157:BD171)</f>
        <v>1</v>
      </c>
      <c r="BJ14">
        <f>SUM(BE157:BE171)</f>
        <v>2</v>
      </c>
    </row>
    <row r="15" spans="1:74" x14ac:dyDescent="0.35">
      <c r="A15" t="s">
        <v>111</v>
      </c>
      <c r="B15" t="s">
        <v>44</v>
      </c>
      <c r="C15" t="s">
        <v>43</v>
      </c>
      <c r="D15" t="s">
        <v>529</v>
      </c>
      <c r="E15">
        <v>17</v>
      </c>
      <c r="F15">
        <v>92.91</v>
      </c>
      <c r="G15">
        <v>56.08</v>
      </c>
      <c r="H15">
        <f t="shared" si="0"/>
        <v>1.6567403708987161</v>
      </c>
      <c r="I15">
        <v>16</v>
      </c>
      <c r="J15">
        <v>28.69</v>
      </c>
      <c r="K15">
        <v>53.5</v>
      </c>
      <c r="L15" s="2">
        <f t="shared" si="1"/>
        <v>1</v>
      </c>
      <c r="M15" s="2">
        <f t="shared" si="2"/>
        <v>0</v>
      </c>
      <c r="N15" s="2">
        <f t="shared" si="3"/>
        <v>0</v>
      </c>
      <c r="O15" s="4" t="s">
        <v>667</v>
      </c>
      <c r="P15" t="s">
        <v>665</v>
      </c>
      <c r="Q15">
        <f>SUM(L200:L214)</f>
        <v>7</v>
      </c>
      <c r="R15">
        <f>SUM(M200:M214)</f>
        <v>6</v>
      </c>
      <c r="S15">
        <f>SUM(N200:N214)</f>
        <v>2</v>
      </c>
      <c r="V15" t="s">
        <v>253</v>
      </c>
      <c r="W15" t="s">
        <v>44</v>
      </c>
      <c r="X15" t="s">
        <v>43</v>
      </c>
      <c r="Y15" t="s">
        <v>528</v>
      </c>
      <c r="Z15">
        <v>32</v>
      </c>
      <c r="AA15">
        <v>76.36</v>
      </c>
      <c r="AB15">
        <v>93.23</v>
      </c>
      <c r="AC15">
        <f t="shared" si="4"/>
        <v>0.81904966212592512</v>
      </c>
      <c r="AD15">
        <v>31.5</v>
      </c>
      <c r="AE15">
        <v>60.92</v>
      </c>
      <c r="AF15">
        <v>92.02</v>
      </c>
      <c r="AG15" s="2">
        <f t="shared" si="5"/>
        <v>0</v>
      </c>
      <c r="AH15" s="2">
        <f t="shared" si="6"/>
        <v>0</v>
      </c>
      <c r="AI15" s="2">
        <f t="shared" si="7"/>
        <v>1</v>
      </c>
      <c r="AJ15" s="4" t="s">
        <v>667</v>
      </c>
      <c r="AK15" t="s">
        <v>665</v>
      </c>
      <c r="AL15">
        <f>SUM(AG134:AG163)</f>
        <v>6</v>
      </c>
      <c r="AM15">
        <f>SUM(AH134:AH163)</f>
        <v>19</v>
      </c>
      <c r="AN15">
        <f>SUM(AI134:AI163)</f>
        <v>5</v>
      </c>
      <c r="AR15" t="s">
        <v>544</v>
      </c>
      <c r="AS15" t="s">
        <v>77</v>
      </c>
      <c r="AT15" t="s">
        <v>43</v>
      </c>
      <c r="AU15" t="s">
        <v>659</v>
      </c>
      <c r="AV15">
        <v>24</v>
      </c>
      <c r="AW15">
        <v>269.61</v>
      </c>
      <c r="AX15">
        <v>73.7</v>
      </c>
      <c r="AY15">
        <f t="shared" si="8"/>
        <v>3.6582089552238806</v>
      </c>
      <c r="AZ15">
        <v>18</v>
      </c>
      <c r="BA15">
        <v>80.97</v>
      </c>
      <c r="BB15">
        <v>58.64</v>
      </c>
      <c r="BC15" s="2">
        <f t="shared" si="9"/>
        <v>1</v>
      </c>
      <c r="BD15" s="2">
        <f t="shared" si="10"/>
        <v>0</v>
      </c>
      <c r="BE15" s="2">
        <f t="shared" si="11"/>
        <v>0</v>
      </c>
      <c r="BF15" s="4" t="s">
        <v>667</v>
      </c>
      <c r="BG15" t="s">
        <v>665</v>
      </c>
      <c r="BH15">
        <f>SUM(BC90:BC120)</f>
        <v>27</v>
      </c>
      <c r="BI15">
        <f>SUM(BD90:BD120)</f>
        <v>2</v>
      </c>
      <c r="BJ15">
        <f>SUM(BE90:BE120)</f>
        <v>2</v>
      </c>
    </row>
    <row r="16" spans="1:74" x14ac:dyDescent="0.35">
      <c r="A16" t="s">
        <v>112</v>
      </c>
      <c r="B16" t="s">
        <v>44</v>
      </c>
      <c r="C16" t="s">
        <v>43</v>
      </c>
      <c r="D16" t="s">
        <v>529</v>
      </c>
      <c r="E16">
        <v>17</v>
      </c>
      <c r="F16">
        <v>60.46</v>
      </c>
      <c r="G16">
        <v>56.08</v>
      </c>
      <c r="H16">
        <f t="shared" si="0"/>
        <v>1.0781027104136949</v>
      </c>
      <c r="I16">
        <v>16.5</v>
      </c>
      <c r="J16">
        <v>47.03</v>
      </c>
      <c r="K16">
        <v>54.79</v>
      </c>
      <c r="L16" s="2">
        <f t="shared" si="1"/>
        <v>0</v>
      </c>
      <c r="M16" s="2">
        <f t="shared" si="2"/>
        <v>1</v>
      </c>
      <c r="N16" s="2">
        <f t="shared" si="3"/>
        <v>0</v>
      </c>
      <c r="O16" s="4" t="s">
        <v>666</v>
      </c>
      <c r="P16" t="s">
        <v>770</v>
      </c>
      <c r="V16" t="s">
        <v>271</v>
      </c>
      <c r="W16" t="s">
        <v>44</v>
      </c>
      <c r="X16" t="s">
        <v>43</v>
      </c>
      <c r="Y16" t="s">
        <v>530</v>
      </c>
      <c r="Z16">
        <v>24</v>
      </c>
      <c r="AA16">
        <v>85.7</v>
      </c>
      <c r="AB16">
        <v>73.7</v>
      </c>
      <c r="AC16">
        <f t="shared" si="4"/>
        <v>1.1628222523744911</v>
      </c>
      <c r="AD16">
        <v>23</v>
      </c>
      <c r="AE16">
        <v>63.37</v>
      </c>
      <c r="AF16">
        <v>71.22</v>
      </c>
      <c r="AG16" s="2">
        <f t="shared" si="5"/>
        <v>0</v>
      </c>
      <c r="AH16" s="2">
        <f t="shared" si="6"/>
        <v>1</v>
      </c>
      <c r="AI16" s="2">
        <f t="shared" si="7"/>
        <v>0</v>
      </c>
      <c r="AJ16" s="4" t="s">
        <v>666</v>
      </c>
      <c r="AK16" t="s">
        <v>770</v>
      </c>
      <c r="AR16" t="s">
        <v>545</v>
      </c>
      <c r="AS16" t="s">
        <v>77</v>
      </c>
      <c r="AT16" t="s">
        <v>43</v>
      </c>
      <c r="AU16" t="s">
        <v>659</v>
      </c>
      <c r="AV16">
        <v>24</v>
      </c>
      <c r="AW16">
        <v>265.74</v>
      </c>
      <c r="AX16">
        <v>73.7</v>
      </c>
      <c r="AY16">
        <f t="shared" si="8"/>
        <v>3.6056987788331072</v>
      </c>
      <c r="AZ16">
        <v>18</v>
      </c>
      <c r="BA16">
        <v>62.83</v>
      </c>
      <c r="BB16">
        <v>58.64</v>
      </c>
      <c r="BC16" s="2">
        <f t="shared" si="9"/>
        <v>1</v>
      </c>
      <c r="BD16" s="2">
        <f t="shared" si="10"/>
        <v>0</v>
      </c>
      <c r="BE16" s="2">
        <f t="shared" si="11"/>
        <v>0</v>
      </c>
      <c r="BF16" s="4" t="s">
        <v>666</v>
      </c>
      <c r="BG16" t="s">
        <v>770</v>
      </c>
    </row>
    <row r="17" spans="1:59" x14ac:dyDescent="0.35">
      <c r="A17" t="s">
        <v>113</v>
      </c>
      <c r="B17" t="s">
        <v>44</v>
      </c>
      <c r="C17" t="s">
        <v>43</v>
      </c>
      <c r="D17" t="s">
        <v>529</v>
      </c>
      <c r="E17">
        <v>17</v>
      </c>
      <c r="F17">
        <v>67.64</v>
      </c>
      <c r="G17">
        <v>56.08</v>
      </c>
      <c r="H17">
        <f t="shared" si="0"/>
        <v>1.2061340941512126</v>
      </c>
      <c r="I17">
        <v>16</v>
      </c>
      <c r="J17">
        <v>31.02</v>
      </c>
      <c r="K17">
        <v>53.5</v>
      </c>
      <c r="L17" s="2">
        <f t="shared" si="1"/>
        <v>0</v>
      </c>
      <c r="M17" s="2">
        <f t="shared" si="2"/>
        <v>1</v>
      </c>
      <c r="N17" s="2">
        <f t="shared" si="3"/>
        <v>0</v>
      </c>
      <c r="O17" s="4" t="s">
        <v>667</v>
      </c>
      <c r="P17" t="s">
        <v>770</v>
      </c>
      <c r="V17" t="s">
        <v>274</v>
      </c>
      <c r="W17" t="s">
        <v>44</v>
      </c>
      <c r="X17" t="s">
        <v>43</v>
      </c>
      <c r="Y17" t="s">
        <v>530</v>
      </c>
      <c r="Z17">
        <v>28</v>
      </c>
      <c r="AA17">
        <v>79.849999999999994</v>
      </c>
      <c r="AB17">
        <v>83.53</v>
      </c>
      <c r="AC17">
        <f t="shared" si="4"/>
        <v>0.95594397222554761</v>
      </c>
      <c r="AD17">
        <v>27.5</v>
      </c>
      <c r="AE17">
        <v>62.36</v>
      </c>
      <c r="AF17">
        <v>82.3</v>
      </c>
      <c r="AG17" s="2">
        <f t="shared" si="5"/>
        <v>0</v>
      </c>
      <c r="AH17" s="2">
        <f t="shared" si="6"/>
        <v>0</v>
      </c>
      <c r="AI17" s="2">
        <f t="shared" si="7"/>
        <v>1</v>
      </c>
      <c r="AJ17" s="4" t="s">
        <v>667</v>
      </c>
      <c r="AK17" t="s">
        <v>770</v>
      </c>
      <c r="AR17" t="s">
        <v>563</v>
      </c>
      <c r="AS17" t="s">
        <v>77</v>
      </c>
      <c r="AT17" t="s">
        <v>43</v>
      </c>
      <c r="AU17" t="s">
        <v>659</v>
      </c>
      <c r="AV17">
        <v>24</v>
      </c>
      <c r="AW17">
        <v>319.43</v>
      </c>
      <c r="AX17">
        <v>73.7</v>
      </c>
      <c r="AY17">
        <f t="shared" si="8"/>
        <v>4.3341926729986433</v>
      </c>
      <c r="AZ17">
        <v>18</v>
      </c>
      <c r="BA17">
        <v>102.87</v>
      </c>
      <c r="BB17">
        <v>58.64</v>
      </c>
      <c r="BC17" s="2">
        <f t="shared" si="9"/>
        <v>1</v>
      </c>
      <c r="BD17" s="2">
        <f t="shared" si="10"/>
        <v>0</v>
      </c>
      <c r="BE17" s="2">
        <f t="shared" si="11"/>
        <v>0</v>
      </c>
      <c r="BF17" s="4" t="s">
        <v>667</v>
      </c>
      <c r="BG17" t="s">
        <v>770</v>
      </c>
    </row>
    <row r="18" spans="1:59" x14ac:dyDescent="0.35">
      <c r="A18" t="s">
        <v>114</v>
      </c>
      <c r="B18" t="s">
        <v>44</v>
      </c>
      <c r="C18" t="s">
        <v>43</v>
      </c>
      <c r="D18" t="s">
        <v>529</v>
      </c>
      <c r="E18">
        <v>17</v>
      </c>
      <c r="F18">
        <v>88.62</v>
      </c>
      <c r="G18">
        <v>56.08</v>
      </c>
      <c r="H18">
        <f t="shared" si="0"/>
        <v>1.5802425106990015</v>
      </c>
      <c r="I18">
        <v>16.5</v>
      </c>
      <c r="J18">
        <v>35.24</v>
      </c>
      <c r="K18">
        <v>54.79</v>
      </c>
      <c r="L18" s="2">
        <f t="shared" si="1"/>
        <v>1</v>
      </c>
      <c r="M18" s="2">
        <f t="shared" si="2"/>
        <v>0</v>
      </c>
      <c r="N18" s="2">
        <f t="shared" si="3"/>
        <v>0</v>
      </c>
      <c r="V18" t="s">
        <v>275</v>
      </c>
      <c r="W18" t="s">
        <v>44</v>
      </c>
      <c r="X18" t="s">
        <v>43</v>
      </c>
      <c r="Y18" t="s">
        <v>530</v>
      </c>
      <c r="Z18">
        <v>32.5</v>
      </c>
      <c r="AA18">
        <v>97.92</v>
      </c>
      <c r="AB18">
        <v>94.43</v>
      </c>
      <c r="AC18">
        <f t="shared" si="4"/>
        <v>1.0369585936672667</v>
      </c>
      <c r="AD18">
        <v>19.5</v>
      </c>
      <c r="AE18">
        <v>63.79</v>
      </c>
      <c r="AF18">
        <v>62.44</v>
      </c>
      <c r="AG18" s="2">
        <f t="shared" si="5"/>
        <v>0</v>
      </c>
      <c r="AH18" s="2">
        <f t="shared" si="6"/>
        <v>1</v>
      </c>
      <c r="AI18" s="2">
        <f t="shared" si="7"/>
        <v>0</v>
      </c>
      <c r="AR18" t="s">
        <v>564</v>
      </c>
      <c r="AS18" t="s">
        <v>77</v>
      </c>
      <c r="AT18" t="s">
        <v>43</v>
      </c>
      <c r="AU18" t="s">
        <v>659</v>
      </c>
      <c r="AV18">
        <v>24</v>
      </c>
      <c r="AW18">
        <v>209.53</v>
      </c>
      <c r="AX18">
        <v>73.7</v>
      </c>
      <c r="AY18">
        <f t="shared" si="8"/>
        <v>2.843012211668928</v>
      </c>
      <c r="AZ18">
        <v>18</v>
      </c>
      <c r="BA18">
        <v>64.39</v>
      </c>
      <c r="BB18">
        <v>58.64</v>
      </c>
      <c r="BC18" s="2">
        <f t="shared" si="9"/>
        <v>1</v>
      </c>
      <c r="BD18" s="2">
        <f t="shared" si="10"/>
        <v>0</v>
      </c>
      <c r="BE18" s="2">
        <f t="shared" si="11"/>
        <v>0</v>
      </c>
    </row>
    <row r="19" spans="1:59" x14ac:dyDescent="0.35">
      <c r="A19" t="s">
        <v>116</v>
      </c>
      <c r="B19" t="s">
        <v>44</v>
      </c>
      <c r="C19" t="s">
        <v>43</v>
      </c>
      <c r="D19" t="s">
        <v>529</v>
      </c>
      <c r="E19">
        <v>17</v>
      </c>
      <c r="F19">
        <v>83.25</v>
      </c>
      <c r="G19">
        <v>56.08</v>
      </c>
      <c r="H19">
        <f t="shared" si="0"/>
        <v>1.4844864479315265</v>
      </c>
      <c r="I19">
        <v>16</v>
      </c>
      <c r="J19">
        <v>27.67</v>
      </c>
      <c r="K19">
        <v>53.5</v>
      </c>
      <c r="L19" s="2">
        <f t="shared" si="1"/>
        <v>0</v>
      </c>
      <c r="M19" s="2">
        <f t="shared" si="2"/>
        <v>1</v>
      </c>
      <c r="N19" s="2">
        <f t="shared" si="3"/>
        <v>0</v>
      </c>
      <c r="V19" t="s">
        <v>276</v>
      </c>
      <c r="W19" t="s">
        <v>44</v>
      </c>
      <c r="X19" t="s">
        <v>43</v>
      </c>
      <c r="Y19" t="s">
        <v>530</v>
      </c>
      <c r="Z19">
        <v>24</v>
      </c>
      <c r="AA19">
        <v>76.87</v>
      </c>
      <c r="AB19">
        <v>73.7</v>
      </c>
      <c r="AC19">
        <f t="shared" si="4"/>
        <v>1.0430122116689282</v>
      </c>
      <c r="AD19">
        <v>23.5</v>
      </c>
      <c r="AE19">
        <v>69.62</v>
      </c>
      <c r="AF19">
        <v>72.459999999999994</v>
      </c>
      <c r="AG19" s="2">
        <f t="shared" si="5"/>
        <v>0</v>
      </c>
      <c r="AH19" s="2">
        <f t="shared" si="6"/>
        <v>1</v>
      </c>
      <c r="AI19" s="2">
        <f t="shared" si="7"/>
        <v>0</v>
      </c>
      <c r="AR19" t="s">
        <v>565</v>
      </c>
      <c r="AS19" t="s">
        <v>77</v>
      </c>
      <c r="AT19" t="s">
        <v>43</v>
      </c>
      <c r="AU19" t="s">
        <v>659</v>
      </c>
      <c r="AV19">
        <v>24</v>
      </c>
      <c r="AW19">
        <v>174.58</v>
      </c>
      <c r="AX19">
        <v>73.7</v>
      </c>
      <c r="AY19">
        <f t="shared" si="8"/>
        <v>2.3687924016282227</v>
      </c>
      <c r="AZ19">
        <v>23</v>
      </c>
      <c r="BA19">
        <v>55.27</v>
      </c>
      <c r="BB19">
        <v>71.22</v>
      </c>
      <c r="BC19" s="2">
        <f t="shared" si="9"/>
        <v>1</v>
      </c>
      <c r="BD19" s="2">
        <f t="shared" si="10"/>
        <v>0</v>
      </c>
      <c r="BE19" s="2">
        <f t="shared" si="11"/>
        <v>0</v>
      </c>
    </row>
    <row r="20" spans="1:59" x14ac:dyDescent="0.35">
      <c r="A20" t="s">
        <v>118</v>
      </c>
      <c r="B20" t="s">
        <v>44</v>
      </c>
      <c r="C20" t="s">
        <v>43</v>
      </c>
      <c r="D20" t="s">
        <v>529</v>
      </c>
      <c r="E20">
        <v>17</v>
      </c>
      <c r="F20">
        <v>42.74</v>
      </c>
      <c r="G20">
        <v>56.08</v>
      </c>
      <c r="H20">
        <f t="shared" si="0"/>
        <v>0.7621255349500714</v>
      </c>
      <c r="I20">
        <v>16.5</v>
      </c>
      <c r="J20">
        <v>30.37</v>
      </c>
      <c r="K20">
        <v>54.79</v>
      </c>
      <c r="L20" s="2">
        <f t="shared" si="1"/>
        <v>0</v>
      </c>
      <c r="M20" s="2">
        <f t="shared" si="2"/>
        <v>0</v>
      </c>
      <c r="N20" s="2">
        <f t="shared" si="3"/>
        <v>1</v>
      </c>
      <c r="V20" t="s">
        <v>277</v>
      </c>
      <c r="W20" t="s">
        <v>44</v>
      </c>
      <c r="X20" t="s">
        <v>43</v>
      </c>
      <c r="Y20" t="s">
        <v>530</v>
      </c>
      <c r="Z20">
        <v>23</v>
      </c>
      <c r="AA20">
        <v>73.84</v>
      </c>
      <c r="AB20">
        <v>71.22</v>
      </c>
      <c r="AC20">
        <f t="shared" si="4"/>
        <v>1.0367874192642517</v>
      </c>
      <c r="AD20">
        <v>22.5</v>
      </c>
      <c r="AE20">
        <v>51.89</v>
      </c>
      <c r="AF20">
        <v>69.97</v>
      </c>
      <c r="AG20" s="2">
        <f t="shared" si="5"/>
        <v>0</v>
      </c>
      <c r="AH20" s="2">
        <f t="shared" si="6"/>
        <v>1</v>
      </c>
      <c r="AI20" s="2">
        <f t="shared" si="7"/>
        <v>0</v>
      </c>
      <c r="AR20" t="s">
        <v>566</v>
      </c>
      <c r="AS20" t="s">
        <v>77</v>
      </c>
      <c r="AT20" t="s">
        <v>43</v>
      </c>
      <c r="AU20" t="s">
        <v>659</v>
      </c>
      <c r="AV20">
        <v>24</v>
      </c>
      <c r="AW20">
        <v>216.02</v>
      </c>
      <c r="AX20">
        <v>73.7</v>
      </c>
      <c r="AY20">
        <f t="shared" si="8"/>
        <v>2.9310719131614653</v>
      </c>
      <c r="AZ20">
        <v>18</v>
      </c>
      <c r="BA20">
        <v>63.24</v>
      </c>
      <c r="BB20">
        <v>58.64</v>
      </c>
      <c r="BC20" s="2">
        <f t="shared" si="9"/>
        <v>1</v>
      </c>
      <c r="BD20" s="2">
        <f t="shared" si="10"/>
        <v>0</v>
      </c>
      <c r="BE20" s="2">
        <f t="shared" si="11"/>
        <v>0</v>
      </c>
    </row>
    <row r="21" spans="1:59" x14ac:dyDescent="0.35">
      <c r="A21" t="s">
        <v>119</v>
      </c>
      <c r="B21" t="s">
        <v>44</v>
      </c>
      <c r="C21" t="s">
        <v>43</v>
      </c>
      <c r="D21" t="s">
        <v>529</v>
      </c>
      <c r="E21">
        <v>17</v>
      </c>
      <c r="F21">
        <v>121.87</v>
      </c>
      <c r="G21">
        <v>56.08</v>
      </c>
      <c r="H21">
        <f t="shared" si="0"/>
        <v>2.173145506419401</v>
      </c>
      <c r="I21">
        <v>16</v>
      </c>
      <c r="J21">
        <v>27.23</v>
      </c>
      <c r="K21">
        <v>53.5</v>
      </c>
      <c r="L21" s="2">
        <f t="shared" si="1"/>
        <v>1</v>
      </c>
      <c r="M21" s="2">
        <f t="shared" si="2"/>
        <v>0</v>
      </c>
      <c r="N21" s="2">
        <f t="shared" si="3"/>
        <v>0</v>
      </c>
      <c r="V21" t="s">
        <v>278</v>
      </c>
      <c r="W21" t="s">
        <v>44</v>
      </c>
      <c r="X21" t="s">
        <v>43</v>
      </c>
      <c r="Y21" t="s">
        <v>530</v>
      </c>
      <c r="Z21">
        <v>33.5</v>
      </c>
      <c r="AA21">
        <v>87.5</v>
      </c>
      <c r="AB21">
        <v>96.84</v>
      </c>
      <c r="AC21">
        <f t="shared" si="4"/>
        <v>0.90355225113589421</v>
      </c>
      <c r="AD21">
        <v>33</v>
      </c>
      <c r="AE21">
        <v>72.069999999999993</v>
      </c>
      <c r="AF21">
        <v>95.64</v>
      </c>
      <c r="AG21" s="2">
        <f t="shared" si="5"/>
        <v>0</v>
      </c>
      <c r="AH21" s="2">
        <f t="shared" si="6"/>
        <v>0</v>
      </c>
      <c r="AI21" s="2">
        <f t="shared" si="7"/>
        <v>1</v>
      </c>
      <c r="AR21" t="s">
        <v>567</v>
      </c>
      <c r="AS21" t="s">
        <v>77</v>
      </c>
      <c r="AT21" t="s">
        <v>43</v>
      </c>
      <c r="AU21" t="s">
        <v>659</v>
      </c>
      <c r="AV21">
        <v>24</v>
      </c>
      <c r="AW21">
        <v>274.52999999999997</v>
      </c>
      <c r="AX21">
        <v>73.7</v>
      </c>
      <c r="AY21">
        <f t="shared" si="8"/>
        <v>3.7249660786974212</v>
      </c>
      <c r="AZ21">
        <v>18</v>
      </c>
      <c r="BA21">
        <v>95.03</v>
      </c>
      <c r="BB21">
        <v>58.64</v>
      </c>
      <c r="BC21" s="2">
        <f t="shared" si="9"/>
        <v>1</v>
      </c>
      <c r="BD21" s="2">
        <f t="shared" si="10"/>
        <v>0</v>
      </c>
      <c r="BE21" s="2">
        <f t="shared" si="11"/>
        <v>0</v>
      </c>
    </row>
    <row r="22" spans="1:59" x14ac:dyDescent="0.35">
      <c r="A22" t="s">
        <v>120</v>
      </c>
      <c r="B22" t="s">
        <v>44</v>
      </c>
      <c r="C22" t="s">
        <v>43</v>
      </c>
      <c r="D22" t="s">
        <v>529</v>
      </c>
      <c r="E22">
        <v>17</v>
      </c>
      <c r="F22">
        <v>73.03</v>
      </c>
      <c r="G22">
        <v>56.08</v>
      </c>
      <c r="H22">
        <f t="shared" si="0"/>
        <v>1.302246790299572</v>
      </c>
      <c r="I22">
        <v>16</v>
      </c>
      <c r="J22">
        <v>25.62</v>
      </c>
      <c r="K22">
        <v>53.5</v>
      </c>
      <c r="L22" s="2">
        <f t="shared" si="1"/>
        <v>0</v>
      </c>
      <c r="M22" s="2">
        <f t="shared" si="2"/>
        <v>1</v>
      </c>
      <c r="N22" s="2">
        <f t="shared" si="3"/>
        <v>0</v>
      </c>
      <c r="V22" t="s">
        <v>279</v>
      </c>
      <c r="W22" t="s">
        <v>44</v>
      </c>
      <c r="X22" t="s">
        <v>43</v>
      </c>
      <c r="Y22" t="s">
        <v>530</v>
      </c>
      <c r="Z22">
        <v>23.5</v>
      </c>
      <c r="AA22">
        <v>74.739999999999995</v>
      </c>
      <c r="AB22">
        <v>72.459999999999994</v>
      </c>
      <c r="AC22">
        <f t="shared" si="4"/>
        <v>1.0314656362130832</v>
      </c>
      <c r="AD22">
        <v>22.5</v>
      </c>
      <c r="AE22">
        <v>68.06</v>
      </c>
      <c r="AF22">
        <v>69.97</v>
      </c>
      <c r="AG22" s="2">
        <f t="shared" si="5"/>
        <v>0</v>
      </c>
      <c r="AH22" s="2">
        <f t="shared" si="6"/>
        <v>1</v>
      </c>
      <c r="AI22" s="2">
        <f t="shared" si="7"/>
        <v>0</v>
      </c>
      <c r="AR22" t="s">
        <v>568</v>
      </c>
      <c r="AS22" t="s">
        <v>77</v>
      </c>
      <c r="AT22" t="s">
        <v>43</v>
      </c>
      <c r="AU22" t="s">
        <v>659</v>
      </c>
      <c r="AV22">
        <v>24</v>
      </c>
      <c r="AW22">
        <v>219.33</v>
      </c>
      <c r="AX22">
        <v>73.7</v>
      </c>
      <c r="AY22">
        <f t="shared" si="8"/>
        <v>2.9759837177747626</v>
      </c>
      <c r="AZ22">
        <v>23</v>
      </c>
      <c r="BA22">
        <v>44.35</v>
      </c>
      <c r="BB22">
        <v>71.22</v>
      </c>
      <c r="BC22" s="2">
        <f t="shared" si="9"/>
        <v>1</v>
      </c>
      <c r="BD22" s="2">
        <f t="shared" si="10"/>
        <v>0</v>
      </c>
      <c r="BE22" s="2">
        <f t="shared" si="11"/>
        <v>0</v>
      </c>
    </row>
    <row r="23" spans="1:59" x14ac:dyDescent="0.35">
      <c r="A23" t="s">
        <v>123</v>
      </c>
      <c r="B23" t="s">
        <v>44</v>
      </c>
      <c r="C23" t="s">
        <v>43</v>
      </c>
      <c r="D23" t="s">
        <v>529</v>
      </c>
      <c r="E23">
        <v>17</v>
      </c>
      <c r="F23">
        <v>55.98</v>
      </c>
      <c r="G23">
        <v>56.08</v>
      </c>
      <c r="H23">
        <f t="shared" si="0"/>
        <v>0.99821683309557774</v>
      </c>
      <c r="I23">
        <v>16.5</v>
      </c>
      <c r="J23">
        <v>35.36</v>
      </c>
      <c r="K23">
        <v>54.79</v>
      </c>
      <c r="L23" s="2">
        <f t="shared" si="1"/>
        <v>0</v>
      </c>
      <c r="M23" s="2">
        <f t="shared" si="2"/>
        <v>0</v>
      </c>
      <c r="N23" s="2">
        <f t="shared" si="3"/>
        <v>1</v>
      </c>
      <c r="V23" t="s">
        <v>280</v>
      </c>
      <c r="W23" t="s">
        <v>44</v>
      </c>
      <c r="X23" t="s">
        <v>43</v>
      </c>
      <c r="Y23" t="s">
        <v>530</v>
      </c>
      <c r="Z23">
        <v>33.5</v>
      </c>
      <c r="AA23">
        <v>99.6</v>
      </c>
      <c r="AB23">
        <v>96.84</v>
      </c>
      <c r="AC23">
        <f t="shared" si="4"/>
        <v>1.0285006195786863</v>
      </c>
      <c r="AD23">
        <v>33</v>
      </c>
      <c r="AE23">
        <v>76.010000000000005</v>
      </c>
      <c r="AF23">
        <v>95.64</v>
      </c>
      <c r="AG23" s="2">
        <f t="shared" si="5"/>
        <v>0</v>
      </c>
      <c r="AH23" s="2">
        <f t="shared" si="6"/>
        <v>1</v>
      </c>
      <c r="AI23" s="2">
        <f t="shared" si="7"/>
        <v>0</v>
      </c>
      <c r="AR23" t="s">
        <v>569</v>
      </c>
      <c r="AS23" t="s">
        <v>77</v>
      </c>
      <c r="AT23" t="s">
        <v>43</v>
      </c>
      <c r="AU23" t="s">
        <v>659</v>
      </c>
      <c r="AV23">
        <v>24</v>
      </c>
      <c r="AW23">
        <v>311.25</v>
      </c>
      <c r="AX23">
        <v>73.7</v>
      </c>
      <c r="AY23">
        <f t="shared" si="8"/>
        <v>4.2232021709633649</v>
      </c>
      <c r="AZ23">
        <v>18</v>
      </c>
      <c r="BA23">
        <v>62.27</v>
      </c>
      <c r="BB23">
        <v>58.64</v>
      </c>
      <c r="BC23" s="2">
        <f t="shared" si="9"/>
        <v>1</v>
      </c>
      <c r="BD23" s="2">
        <f t="shared" si="10"/>
        <v>0</v>
      </c>
      <c r="BE23" s="2">
        <f t="shared" si="11"/>
        <v>0</v>
      </c>
    </row>
    <row r="24" spans="1:59" x14ac:dyDescent="0.35">
      <c r="A24" t="s">
        <v>124</v>
      </c>
      <c r="B24" t="s">
        <v>44</v>
      </c>
      <c r="C24" t="s">
        <v>43</v>
      </c>
      <c r="D24" t="s">
        <v>529</v>
      </c>
      <c r="E24">
        <v>17</v>
      </c>
      <c r="F24">
        <v>114.37</v>
      </c>
      <c r="G24">
        <v>56.08</v>
      </c>
      <c r="H24">
        <f t="shared" si="0"/>
        <v>2.0394079885877319</v>
      </c>
      <c r="I24">
        <v>16</v>
      </c>
      <c r="J24">
        <v>46.84</v>
      </c>
      <c r="K24">
        <v>53.5</v>
      </c>
      <c r="L24" s="2">
        <f t="shared" si="1"/>
        <v>1</v>
      </c>
      <c r="M24" s="2">
        <f t="shared" si="2"/>
        <v>0</v>
      </c>
      <c r="N24" s="2">
        <f t="shared" si="3"/>
        <v>0</v>
      </c>
      <c r="V24" t="s">
        <v>282</v>
      </c>
      <c r="W24" t="s">
        <v>44</v>
      </c>
      <c r="X24" t="s">
        <v>43</v>
      </c>
      <c r="Y24" t="s">
        <v>530</v>
      </c>
      <c r="Z24">
        <v>23.5</v>
      </c>
      <c r="AA24">
        <v>82.24</v>
      </c>
      <c r="AB24">
        <v>72.459999999999994</v>
      </c>
      <c r="AC24">
        <f t="shared" si="4"/>
        <v>1.1349710184929616</v>
      </c>
      <c r="AD24">
        <v>22.5</v>
      </c>
      <c r="AE24">
        <v>77.099999999999994</v>
      </c>
      <c r="AF24">
        <v>69.97</v>
      </c>
      <c r="AG24" s="2">
        <f t="shared" si="5"/>
        <v>0</v>
      </c>
      <c r="AH24" s="2">
        <f t="shared" si="6"/>
        <v>1</v>
      </c>
      <c r="AI24" s="2">
        <f t="shared" si="7"/>
        <v>0</v>
      </c>
      <c r="AR24" t="s">
        <v>570</v>
      </c>
      <c r="AS24" t="s">
        <v>77</v>
      </c>
      <c r="AT24" t="s">
        <v>43</v>
      </c>
      <c r="AU24" t="s">
        <v>659</v>
      </c>
      <c r="AV24">
        <v>24</v>
      </c>
      <c r="AW24">
        <v>214.82</v>
      </c>
      <c r="AX24">
        <v>73.7</v>
      </c>
      <c r="AY24">
        <f t="shared" si="8"/>
        <v>2.9147896879240163</v>
      </c>
      <c r="AZ24">
        <v>23</v>
      </c>
      <c r="BA24">
        <v>41.04</v>
      </c>
      <c r="BB24">
        <v>71.22</v>
      </c>
      <c r="BC24" s="2">
        <f t="shared" si="9"/>
        <v>1</v>
      </c>
      <c r="BD24" s="2">
        <f t="shared" si="10"/>
        <v>0</v>
      </c>
      <c r="BE24" s="2">
        <f t="shared" si="11"/>
        <v>0</v>
      </c>
    </row>
    <row r="25" spans="1:59" x14ac:dyDescent="0.35">
      <c r="A25" t="s">
        <v>126</v>
      </c>
      <c r="B25" t="s">
        <v>44</v>
      </c>
      <c r="C25" t="s">
        <v>43</v>
      </c>
      <c r="D25" t="s">
        <v>529</v>
      </c>
      <c r="E25">
        <v>17</v>
      </c>
      <c r="F25">
        <v>96.9</v>
      </c>
      <c r="G25">
        <v>56.08</v>
      </c>
      <c r="H25">
        <f t="shared" si="0"/>
        <v>1.7278887303851642</v>
      </c>
      <c r="I25">
        <v>16.5</v>
      </c>
      <c r="J25">
        <v>51.36</v>
      </c>
      <c r="K25">
        <v>54.79</v>
      </c>
      <c r="L25" s="2">
        <f t="shared" si="1"/>
        <v>1</v>
      </c>
      <c r="M25" s="2">
        <f t="shared" si="2"/>
        <v>0</v>
      </c>
      <c r="N25" s="2">
        <f t="shared" si="3"/>
        <v>0</v>
      </c>
      <c r="V25" t="s">
        <v>285</v>
      </c>
      <c r="W25" t="s">
        <v>44</v>
      </c>
      <c r="X25" t="s">
        <v>43</v>
      </c>
      <c r="Y25" t="s">
        <v>530</v>
      </c>
      <c r="Z25">
        <v>24</v>
      </c>
      <c r="AA25">
        <v>63.97</v>
      </c>
      <c r="AB25">
        <v>73.7</v>
      </c>
      <c r="AC25">
        <f t="shared" si="4"/>
        <v>0.86797829036634999</v>
      </c>
      <c r="AD25">
        <v>23.5</v>
      </c>
      <c r="AE25">
        <v>60.48</v>
      </c>
      <c r="AF25">
        <v>72.459999999999994</v>
      </c>
      <c r="AG25" s="2">
        <f t="shared" si="5"/>
        <v>0</v>
      </c>
      <c r="AH25" s="2">
        <f t="shared" si="6"/>
        <v>0</v>
      </c>
      <c r="AI25" s="2">
        <f t="shared" si="7"/>
        <v>1</v>
      </c>
      <c r="AR25" t="s">
        <v>571</v>
      </c>
      <c r="AS25" t="s">
        <v>77</v>
      </c>
      <c r="AT25" t="s">
        <v>43</v>
      </c>
      <c r="AU25" t="s">
        <v>659</v>
      </c>
      <c r="AV25">
        <v>24</v>
      </c>
      <c r="AW25">
        <v>283.44</v>
      </c>
      <c r="AX25">
        <v>73.7</v>
      </c>
      <c r="AY25">
        <f t="shared" si="8"/>
        <v>3.8458616010854816</v>
      </c>
      <c r="AZ25">
        <v>18</v>
      </c>
      <c r="BA25">
        <v>71.540000000000006</v>
      </c>
      <c r="BB25">
        <v>58.64</v>
      </c>
      <c r="BC25" s="2">
        <f t="shared" si="9"/>
        <v>1</v>
      </c>
      <c r="BD25" s="2">
        <f t="shared" si="10"/>
        <v>0</v>
      </c>
      <c r="BE25" s="2">
        <f t="shared" si="11"/>
        <v>0</v>
      </c>
    </row>
    <row r="26" spans="1:59" x14ac:dyDescent="0.35">
      <c r="A26" t="s">
        <v>11</v>
      </c>
      <c r="B26" t="s">
        <v>44</v>
      </c>
      <c r="C26" t="s">
        <v>43</v>
      </c>
      <c r="D26" t="s">
        <v>495</v>
      </c>
      <c r="E26">
        <v>26</v>
      </c>
      <c r="F26">
        <v>74.06</v>
      </c>
      <c r="G26">
        <v>78.63</v>
      </c>
      <c r="H26">
        <f t="shared" si="0"/>
        <v>0.94187968968587066</v>
      </c>
      <c r="I26">
        <v>25.5</v>
      </c>
      <c r="J26">
        <v>46.46</v>
      </c>
      <c r="K26">
        <v>77.400000000000006</v>
      </c>
      <c r="L26" s="2">
        <f t="shared" si="1"/>
        <v>0</v>
      </c>
      <c r="M26" s="2">
        <f t="shared" si="2"/>
        <v>0</v>
      </c>
      <c r="N26" s="2">
        <f t="shared" si="3"/>
        <v>1</v>
      </c>
      <c r="V26" t="s">
        <v>286</v>
      </c>
      <c r="W26" t="s">
        <v>44</v>
      </c>
      <c r="X26" t="s">
        <v>43</v>
      </c>
      <c r="Y26" t="s">
        <v>530</v>
      </c>
      <c r="Z26">
        <v>32</v>
      </c>
      <c r="AA26">
        <v>90.26</v>
      </c>
      <c r="AB26">
        <v>93.23</v>
      </c>
      <c r="AC26">
        <f t="shared" si="4"/>
        <v>0.9681433015123887</v>
      </c>
      <c r="AD26">
        <v>31.5</v>
      </c>
      <c r="AE26">
        <v>51.69</v>
      </c>
      <c r="AF26">
        <v>92.02</v>
      </c>
      <c r="AG26" s="2">
        <f t="shared" si="5"/>
        <v>0</v>
      </c>
      <c r="AH26" s="2">
        <f t="shared" si="6"/>
        <v>0</v>
      </c>
      <c r="AI26" s="2">
        <f t="shared" si="7"/>
        <v>1</v>
      </c>
      <c r="AR26" t="s">
        <v>572</v>
      </c>
      <c r="AS26" t="s">
        <v>77</v>
      </c>
      <c r="AT26" t="s">
        <v>43</v>
      </c>
      <c r="AU26" t="s">
        <v>659</v>
      </c>
      <c r="AV26">
        <v>24</v>
      </c>
      <c r="AW26">
        <v>290.07</v>
      </c>
      <c r="AX26">
        <v>73.7</v>
      </c>
      <c r="AY26">
        <f t="shared" si="8"/>
        <v>3.9358208955223879</v>
      </c>
      <c r="AZ26">
        <v>16</v>
      </c>
      <c r="BA26">
        <v>72.88</v>
      </c>
      <c r="BB26">
        <v>53.5</v>
      </c>
      <c r="BC26" s="2">
        <f t="shared" si="9"/>
        <v>1</v>
      </c>
      <c r="BD26" s="2">
        <f t="shared" si="10"/>
        <v>0</v>
      </c>
      <c r="BE26" s="2">
        <f t="shared" si="11"/>
        <v>0</v>
      </c>
    </row>
    <row r="27" spans="1:59" x14ac:dyDescent="0.35">
      <c r="A27" t="s">
        <v>12</v>
      </c>
      <c r="B27" t="s">
        <v>44</v>
      </c>
      <c r="C27" t="s">
        <v>43</v>
      </c>
      <c r="D27" t="s">
        <v>495</v>
      </c>
      <c r="E27">
        <v>17</v>
      </c>
      <c r="F27">
        <v>66.67</v>
      </c>
      <c r="G27">
        <v>56.08</v>
      </c>
      <c r="H27">
        <f t="shared" si="0"/>
        <v>1.1888373751783168</v>
      </c>
      <c r="I27">
        <v>16.5</v>
      </c>
      <c r="J27">
        <v>49.1</v>
      </c>
      <c r="K27">
        <v>54.79</v>
      </c>
      <c r="L27" s="2">
        <f t="shared" si="1"/>
        <v>0</v>
      </c>
      <c r="M27" s="2">
        <f t="shared" si="2"/>
        <v>1</v>
      </c>
      <c r="N27" s="2">
        <f t="shared" si="3"/>
        <v>0</v>
      </c>
      <c r="V27" t="s">
        <v>304</v>
      </c>
      <c r="W27" t="s">
        <v>44</v>
      </c>
      <c r="X27" t="s">
        <v>43</v>
      </c>
      <c r="Y27" t="s">
        <v>530</v>
      </c>
      <c r="Z27">
        <v>24</v>
      </c>
      <c r="AA27">
        <v>71.66</v>
      </c>
      <c r="AB27">
        <v>73.7</v>
      </c>
      <c r="AC27">
        <f t="shared" si="4"/>
        <v>0.97232021709633643</v>
      </c>
      <c r="AD27">
        <v>23.5</v>
      </c>
      <c r="AE27">
        <v>51.77</v>
      </c>
      <c r="AF27">
        <v>72.459999999999994</v>
      </c>
      <c r="AG27" s="2">
        <f t="shared" si="5"/>
        <v>0</v>
      </c>
      <c r="AH27" s="2">
        <f t="shared" si="6"/>
        <v>0</v>
      </c>
      <c r="AI27" s="2">
        <f t="shared" si="7"/>
        <v>1</v>
      </c>
      <c r="AR27" t="s">
        <v>573</v>
      </c>
      <c r="AS27" t="s">
        <v>77</v>
      </c>
      <c r="AT27" t="s">
        <v>43</v>
      </c>
      <c r="AU27" t="s">
        <v>659</v>
      </c>
      <c r="AV27">
        <v>24</v>
      </c>
      <c r="AW27">
        <v>203.46</v>
      </c>
      <c r="AX27">
        <v>73.7</v>
      </c>
      <c r="AY27">
        <f t="shared" si="8"/>
        <v>2.7606512890094979</v>
      </c>
      <c r="AZ27">
        <v>18</v>
      </c>
      <c r="BA27">
        <v>79.959999999999994</v>
      </c>
      <c r="BB27">
        <v>58.64</v>
      </c>
      <c r="BC27" s="2">
        <f t="shared" si="9"/>
        <v>1</v>
      </c>
      <c r="BD27" s="2">
        <f t="shared" si="10"/>
        <v>0</v>
      </c>
      <c r="BE27" s="2">
        <f t="shared" si="11"/>
        <v>0</v>
      </c>
    </row>
    <row r="28" spans="1:59" x14ac:dyDescent="0.35">
      <c r="A28" t="s">
        <v>13</v>
      </c>
      <c r="B28" t="s">
        <v>44</v>
      </c>
      <c r="C28" t="s">
        <v>43</v>
      </c>
      <c r="D28" t="s">
        <v>495</v>
      </c>
      <c r="E28">
        <v>17</v>
      </c>
      <c r="F28">
        <v>66.56</v>
      </c>
      <c r="G28">
        <v>56.08</v>
      </c>
      <c r="H28">
        <f t="shared" si="0"/>
        <v>1.1868758915834523</v>
      </c>
      <c r="I28">
        <v>16</v>
      </c>
      <c r="J28">
        <v>28.01</v>
      </c>
      <c r="K28">
        <v>53.5</v>
      </c>
      <c r="L28" s="2">
        <f t="shared" si="1"/>
        <v>0</v>
      </c>
      <c r="M28" s="2">
        <f t="shared" si="2"/>
        <v>1</v>
      </c>
      <c r="N28" s="2">
        <f t="shared" si="3"/>
        <v>0</v>
      </c>
      <c r="V28" t="s">
        <v>307</v>
      </c>
      <c r="W28" t="s">
        <v>44</v>
      </c>
      <c r="X28" t="s">
        <v>43</v>
      </c>
      <c r="Y28" t="s">
        <v>530</v>
      </c>
      <c r="Z28">
        <v>27.5</v>
      </c>
      <c r="AA28">
        <v>93.07</v>
      </c>
      <c r="AB28">
        <v>82.3</v>
      </c>
      <c r="AC28">
        <f t="shared" si="4"/>
        <v>1.1308626974483595</v>
      </c>
      <c r="AD28">
        <v>27</v>
      </c>
      <c r="AE28">
        <v>74.48</v>
      </c>
      <c r="AF28">
        <v>81.08</v>
      </c>
      <c r="AG28" s="2">
        <f t="shared" si="5"/>
        <v>0</v>
      </c>
      <c r="AH28" s="2">
        <f t="shared" si="6"/>
        <v>1</v>
      </c>
      <c r="AI28" s="2">
        <f t="shared" si="7"/>
        <v>0</v>
      </c>
      <c r="AR28" t="s">
        <v>574</v>
      </c>
      <c r="AS28" t="s">
        <v>77</v>
      </c>
      <c r="AT28" t="s">
        <v>43</v>
      </c>
      <c r="AU28" t="s">
        <v>659</v>
      </c>
      <c r="AV28">
        <v>24</v>
      </c>
      <c r="AW28">
        <v>267.55</v>
      </c>
      <c r="AX28">
        <v>73.7</v>
      </c>
      <c r="AY28">
        <f t="shared" si="8"/>
        <v>3.6302578018995928</v>
      </c>
      <c r="AZ28">
        <v>16</v>
      </c>
      <c r="BA28">
        <v>75.23</v>
      </c>
      <c r="BB28">
        <v>53.5</v>
      </c>
      <c r="BC28" s="2">
        <f t="shared" si="9"/>
        <v>1</v>
      </c>
      <c r="BD28" s="2">
        <f t="shared" si="10"/>
        <v>0</v>
      </c>
      <c r="BE28" s="2">
        <f t="shared" si="11"/>
        <v>0</v>
      </c>
    </row>
    <row r="29" spans="1:59" x14ac:dyDescent="0.35">
      <c r="A29" t="s">
        <v>14</v>
      </c>
      <c r="B29" t="s">
        <v>44</v>
      </c>
      <c r="C29" t="s">
        <v>43</v>
      </c>
      <c r="D29" t="s">
        <v>495</v>
      </c>
      <c r="E29">
        <v>23.5</v>
      </c>
      <c r="F29">
        <v>80.849999999999994</v>
      </c>
      <c r="G29">
        <v>72.459999999999994</v>
      </c>
      <c r="H29">
        <f t="shared" si="0"/>
        <v>1.1157880209770907</v>
      </c>
      <c r="I29">
        <v>17</v>
      </c>
      <c r="J29">
        <v>62.57</v>
      </c>
      <c r="K29">
        <v>56.08</v>
      </c>
      <c r="L29" s="2">
        <f t="shared" si="1"/>
        <v>0</v>
      </c>
      <c r="M29" s="2">
        <f t="shared" si="2"/>
        <v>1</v>
      </c>
      <c r="N29" s="2">
        <f t="shared" si="3"/>
        <v>0</v>
      </c>
      <c r="V29" t="s">
        <v>308</v>
      </c>
      <c r="W29" t="s">
        <v>44</v>
      </c>
      <c r="X29" t="s">
        <v>43</v>
      </c>
      <c r="Y29" t="s">
        <v>530</v>
      </c>
      <c r="Z29">
        <v>25</v>
      </c>
      <c r="AA29">
        <v>64.540000000000006</v>
      </c>
      <c r="AB29">
        <v>76.17</v>
      </c>
      <c r="AC29">
        <f t="shared" si="4"/>
        <v>0.84731521596429049</v>
      </c>
      <c r="AD29">
        <v>24.5</v>
      </c>
      <c r="AE29">
        <v>57.14</v>
      </c>
      <c r="AF29">
        <v>74.930000000000007</v>
      </c>
      <c r="AG29" s="2">
        <f t="shared" si="5"/>
        <v>0</v>
      </c>
      <c r="AH29" s="2">
        <f t="shared" si="6"/>
        <v>0</v>
      </c>
      <c r="AI29" s="2">
        <f t="shared" si="7"/>
        <v>1</v>
      </c>
      <c r="AR29" t="s">
        <v>575</v>
      </c>
      <c r="AS29" t="s">
        <v>77</v>
      </c>
      <c r="AT29" t="s">
        <v>43</v>
      </c>
      <c r="AU29" t="s">
        <v>659</v>
      </c>
      <c r="AV29">
        <v>24</v>
      </c>
      <c r="AW29">
        <v>270.81</v>
      </c>
      <c r="AX29">
        <v>73.7</v>
      </c>
      <c r="AY29">
        <f t="shared" si="8"/>
        <v>3.6744911804613296</v>
      </c>
      <c r="AZ29">
        <v>22.5</v>
      </c>
      <c r="BA29">
        <v>35.07</v>
      </c>
      <c r="BB29">
        <v>69.97</v>
      </c>
      <c r="BC29" s="2">
        <f t="shared" si="9"/>
        <v>1</v>
      </c>
      <c r="BD29" s="2">
        <f t="shared" si="10"/>
        <v>0</v>
      </c>
      <c r="BE29" s="2">
        <f t="shared" si="11"/>
        <v>0</v>
      </c>
    </row>
    <row r="30" spans="1:59" x14ac:dyDescent="0.35">
      <c r="A30" t="s">
        <v>15</v>
      </c>
      <c r="B30" t="s">
        <v>44</v>
      </c>
      <c r="C30" t="s">
        <v>43</v>
      </c>
      <c r="D30" t="s">
        <v>495</v>
      </c>
      <c r="E30">
        <v>23.5</v>
      </c>
      <c r="F30">
        <v>67.42</v>
      </c>
      <c r="G30">
        <v>72.459999999999994</v>
      </c>
      <c r="H30">
        <f t="shared" si="0"/>
        <v>0.93044438310792177</v>
      </c>
      <c r="I30">
        <v>23</v>
      </c>
      <c r="J30">
        <v>36.46</v>
      </c>
      <c r="K30">
        <v>71.22</v>
      </c>
      <c r="L30" s="2">
        <f t="shared" si="1"/>
        <v>0</v>
      </c>
      <c r="M30" s="2">
        <f t="shared" si="2"/>
        <v>0</v>
      </c>
      <c r="N30" s="2">
        <f t="shared" si="3"/>
        <v>1</v>
      </c>
      <c r="V30" t="s">
        <v>309</v>
      </c>
      <c r="W30" t="s">
        <v>44</v>
      </c>
      <c r="X30" t="s">
        <v>43</v>
      </c>
      <c r="Y30" t="s">
        <v>530</v>
      </c>
      <c r="Z30">
        <v>28</v>
      </c>
      <c r="AA30">
        <v>81.41</v>
      </c>
      <c r="AB30">
        <v>83.53</v>
      </c>
      <c r="AC30">
        <f t="shared" si="4"/>
        <v>0.97461989704297847</v>
      </c>
      <c r="AD30">
        <v>27.5</v>
      </c>
      <c r="AE30">
        <v>53.3</v>
      </c>
      <c r="AF30">
        <v>82.3</v>
      </c>
      <c r="AG30" s="2">
        <f t="shared" si="5"/>
        <v>0</v>
      </c>
      <c r="AH30" s="2">
        <f t="shared" si="6"/>
        <v>0</v>
      </c>
      <c r="AI30" s="2">
        <f t="shared" si="7"/>
        <v>1</v>
      </c>
      <c r="AR30" t="s">
        <v>576</v>
      </c>
      <c r="AS30" t="s">
        <v>77</v>
      </c>
      <c r="AT30" t="s">
        <v>43</v>
      </c>
      <c r="AU30" t="s">
        <v>659</v>
      </c>
      <c r="AV30">
        <v>24</v>
      </c>
      <c r="AW30">
        <v>236.03</v>
      </c>
      <c r="AX30">
        <v>73.7</v>
      </c>
      <c r="AY30">
        <f t="shared" si="8"/>
        <v>3.2025780189959292</v>
      </c>
      <c r="AZ30">
        <v>18</v>
      </c>
      <c r="BA30">
        <v>59.97</v>
      </c>
      <c r="BB30">
        <v>58.64</v>
      </c>
      <c r="BC30" s="2">
        <f t="shared" si="9"/>
        <v>1</v>
      </c>
      <c r="BD30" s="2">
        <f t="shared" si="10"/>
        <v>0</v>
      </c>
      <c r="BE30" s="2">
        <f t="shared" si="11"/>
        <v>0</v>
      </c>
    </row>
    <row r="31" spans="1:59" x14ac:dyDescent="0.35">
      <c r="A31" t="s">
        <v>16</v>
      </c>
      <c r="B31" t="s">
        <v>44</v>
      </c>
      <c r="C31" t="s">
        <v>43</v>
      </c>
      <c r="D31" t="s">
        <v>495</v>
      </c>
      <c r="E31">
        <v>17</v>
      </c>
      <c r="F31">
        <v>66.010000000000005</v>
      </c>
      <c r="G31">
        <v>56.08</v>
      </c>
      <c r="H31">
        <f t="shared" si="0"/>
        <v>1.1770684736091299</v>
      </c>
      <c r="I31">
        <v>16</v>
      </c>
      <c r="J31">
        <v>42.57</v>
      </c>
      <c r="K31">
        <v>53.5</v>
      </c>
      <c r="L31" s="2">
        <f t="shared" si="1"/>
        <v>0</v>
      </c>
      <c r="M31" s="2">
        <f t="shared" si="2"/>
        <v>1</v>
      </c>
      <c r="N31" s="2">
        <f t="shared" si="3"/>
        <v>0</v>
      </c>
      <c r="V31" t="s">
        <v>310</v>
      </c>
      <c r="W31" t="s">
        <v>44</v>
      </c>
      <c r="X31" t="s">
        <v>43</v>
      </c>
      <c r="Y31" t="s">
        <v>530</v>
      </c>
      <c r="Z31">
        <v>23</v>
      </c>
      <c r="AA31">
        <v>66.98</v>
      </c>
      <c r="AB31">
        <v>71.22</v>
      </c>
      <c r="AC31">
        <f t="shared" si="4"/>
        <v>0.94046616119067683</v>
      </c>
      <c r="AD31">
        <v>22.5</v>
      </c>
      <c r="AE31">
        <v>50.82</v>
      </c>
      <c r="AF31">
        <v>69.97</v>
      </c>
      <c r="AG31" s="2">
        <f t="shared" si="5"/>
        <v>0</v>
      </c>
      <c r="AH31" s="2">
        <f t="shared" si="6"/>
        <v>0</v>
      </c>
      <c r="AI31" s="2">
        <f t="shared" si="7"/>
        <v>1</v>
      </c>
      <c r="AR31" t="s">
        <v>577</v>
      </c>
      <c r="AS31" t="s">
        <v>77</v>
      </c>
      <c r="AT31" t="s">
        <v>43</v>
      </c>
      <c r="AU31" t="s">
        <v>659</v>
      </c>
      <c r="AV31">
        <v>24</v>
      </c>
      <c r="AW31">
        <v>249.96</v>
      </c>
      <c r="AX31">
        <v>73.7</v>
      </c>
      <c r="AY31">
        <f t="shared" si="8"/>
        <v>3.3915875169606511</v>
      </c>
      <c r="AZ31">
        <v>18</v>
      </c>
      <c r="BA31">
        <v>83.18</v>
      </c>
      <c r="BB31">
        <v>58.64</v>
      </c>
      <c r="BC31" s="2">
        <f t="shared" si="9"/>
        <v>1</v>
      </c>
      <c r="BD31" s="2">
        <f t="shared" si="10"/>
        <v>0</v>
      </c>
      <c r="BE31" s="2">
        <f t="shared" si="11"/>
        <v>0</v>
      </c>
    </row>
    <row r="32" spans="1:59" x14ac:dyDescent="0.35">
      <c r="A32" t="s">
        <v>17</v>
      </c>
      <c r="B32" t="s">
        <v>44</v>
      </c>
      <c r="C32" t="s">
        <v>43</v>
      </c>
      <c r="D32" t="s">
        <v>495</v>
      </c>
      <c r="E32">
        <v>17</v>
      </c>
      <c r="F32">
        <v>60.7</v>
      </c>
      <c r="G32">
        <v>56.08</v>
      </c>
      <c r="H32">
        <f t="shared" si="0"/>
        <v>1.0823823109843083</v>
      </c>
      <c r="I32">
        <v>16.5</v>
      </c>
      <c r="J32">
        <v>43.46</v>
      </c>
      <c r="K32">
        <v>54.79</v>
      </c>
      <c r="L32" s="2">
        <f t="shared" si="1"/>
        <v>0</v>
      </c>
      <c r="M32" s="2">
        <f t="shared" si="2"/>
        <v>1</v>
      </c>
      <c r="N32" s="2">
        <f t="shared" si="3"/>
        <v>0</v>
      </c>
      <c r="V32" t="s">
        <v>312</v>
      </c>
      <c r="W32" t="s">
        <v>44</v>
      </c>
      <c r="X32" t="s">
        <v>43</v>
      </c>
      <c r="Y32" t="s">
        <v>530</v>
      </c>
      <c r="Z32">
        <v>33.5</v>
      </c>
      <c r="AA32">
        <v>92.63</v>
      </c>
      <c r="AB32">
        <v>96.84</v>
      </c>
      <c r="AC32">
        <f t="shared" si="4"/>
        <v>0.95652622883106142</v>
      </c>
      <c r="AD32">
        <v>33</v>
      </c>
      <c r="AE32">
        <v>82.86</v>
      </c>
      <c r="AF32">
        <v>95.64</v>
      </c>
      <c r="AG32" s="2">
        <f t="shared" si="5"/>
        <v>0</v>
      </c>
      <c r="AH32" s="2">
        <f t="shared" si="6"/>
        <v>0</v>
      </c>
      <c r="AI32" s="2">
        <f t="shared" si="7"/>
        <v>1</v>
      </c>
      <c r="AR32" t="s">
        <v>578</v>
      </c>
      <c r="AS32" t="s">
        <v>77</v>
      </c>
      <c r="AT32" t="s">
        <v>43</v>
      </c>
      <c r="AU32" t="s">
        <v>659</v>
      </c>
      <c r="AV32">
        <v>24</v>
      </c>
      <c r="AW32">
        <v>196.08</v>
      </c>
      <c r="AX32">
        <v>73.7</v>
      </c>
      <c r="AY32">
        <f t="shared" si="8"/>
        <v>2.6605156037991859</v>
      </c>
      <c r="AZ32">
        <v>18</v>
      </c>
      <c r="BA32">
        <v>61.03</v>
      </c>
      <c r="BB32">
        <v>58.64</v>
      </c>
      <c r="BC32" s="2">
        <f t="shared" si="9"/>
        <v>1</v>
      </c>
      <c r="BD32" s="2">
        <f t="shared" si="10"/>
        <v>0</v>
      </c>
      <c r="BE32" s="2">
        <f t="shared" si="11"/>
        <v>0</v>
      </c>
    </row>
    <row r="33" spans="1:57" x14ac:dyDescent="0.35">
      <c r="A33" t="s">
        <v>18</v>
      </c>
      <c r="B33" t="s">
        <v>44</v>
      </c>
      <c r="C33" t="s">
        <v>43</v>
      </c>
      <c r="D33" t="s">
        <v>495</v>
      </c>
      <c r="E33">
        <v>23.5</v>
      </c>
      <c r="F33">
        <v>65.58</v>
      </c>
      <c r="G33">
        <v>72.459999999999994</v>
      </c>
      <c r="H33">
        <f t="shared" si="0"/>
        <v>0.90505106265525814</v>
      </c>
      <c r="I33">
        <v>23</v>
      </c>
      <c r="J33">
        <v>62.09</v>
      </c>
      <c r="K33">
        <v>71.22</v>
      </c>
      <c r="L33" s="2">
        <f t="shared" si="1"/>
        <v>0</v>
      </c>
      <c r="M33" s="2">
        <f t="shared" si="2"/>
        <v>0</v>
      </c>
      <c r="N33" s="2">
        <f t="shared" si="3"/>
        <v>1</v>
      </c>
      <c r="V33" t="s">
        <v>313</v>
      </c>
      <c r="W33" t="s">
        <v>44</v>
      </c>
      <c r="X33" t="s">
        <v>43</v>
      </c>
      <c r="Y33" t="s">
        <v>530</v>
      </c>
      <c r="Z33">
        <v>30</v>
      </c>
      <c r="AA33">
        <v>88.89</v>
      </c>
      <c r="AB33">
        <v>88.39</v>
      </c>
      <c r="AC33">
        <f t="shared" si="4"/>
        <v>1.0056567485009615</v>
      </c>
      <c r="AD33">
        <v>29.5</v>
      </c>
      <c r="AE33">
        <v>50.87</v>
      </c>
      <c r="AF33">
        <v>87.18</v>
      </c>
      <c r="AG33" s="2">
        <f t="shared" si="5"/>
        <v>0</v>
      </c>
      <c r="AH33" s="2">
        <f t="shared" si="6"/>
        <v>1</v>
      </c>
      <c r="AI33" s="2">
        <f t="shared" si="7"/>
        <v>0</v>
      </c>
      <c r="AR33" t="s">
        <v>596</v>
      </c>
      <c r="AS33" t="s">
        <v>77</v>
      </c>
      <c r="AT33" t="s">
        <v>43</v>
      </c>
      <c r="AU33" t="s">
        <v>660</v>
      </c>
      <c r="AV33">
        <v>24</v>
      </c>
      <c r="AW33">
        <v>175.51</v>
      </c>
      <c r="AX33">
        <v>73.7</v>
      </c>
      <c r="AY33">
        <f t="shared" si="8"/>
        <v>2.3814111261872455</v>
      </c>
      <c r="AZ33">
        <v>22.5</v>
      </c>
      <c r="BA33">
        <v>53.26</v>
      </c>
      <c r="BB33">
        <v>69.97</v>
      </c>
      <c r="BC33" s="2">
        <f t="shared" si="9"/>
        <v>1</v>
      </c>
      <c r="BD33" s="2">
        <f t="shared" si="10"/>
        <v>0</v>
      </c>
      <c r="BE33" s="2">
        <f t="shared" si="11"/>
        <v>0</v>
      </c>
    </row>
    <row r="34" spans="1:57" x14ac:dyDescent="0.35">
      <c r="A34" t="s">
        <v>19</v>
      </c>
      <c r="B34" t="s">
        <v>44</v>
      </c>
      <c r="C34" t="s">
        <v>43</v>
      </c>
      <c r="D34" t="s">
        <v>495</v>
      </c>
      <c r="E34">
        <v>23.5</v>
      </c>
      <c r="F34">
        <v>70.510000000000005</v>
      </c>
      <c r="G34">
        <v>72.459999999999994</v>
      </c>
      <c r="H34">
        <f t="shared" ref="H34:H65" si="12">F34/G34</f>
        <v>0.97308860060723168</v>
      </c>
      <c r="I34">
        <v>23</v>
      </c>
      <c r="J34">
        <v>55.9</v>
      </c>
      <c r="K34">
        <v>71.22</v>
      </c>
      <c r="L34" s="2">
        <f t="shared" ref="L34:L65" si="13">IF(H34&gt;1.5,1,0)</f>
        <v>0</v>
      </c>
      <c r="M34" s="2">
        <f t="shared" ref="M34:M65" si="14">IF((AND(H34&gt;1,H34&lt;1.5)),1,0)</f>
        <v>0</v>
      </c>
      <c r="N34" s="2">
        <f t="shared" ref="N34:N65" si="15">IF(H34&lt;1,1,0)</f>
        <v>1</v>
      </c>
      <c r="V34" t="s">
        <v>315</v>
      </c>
      <c r="W34" t="s">
        <v>44</v>
      </c>
      <c r="X34" t="s">
        <v>43</v>
      </c>
      <c r="Y34" t="s">
        <v>530</v>
      </c>
      <c r="Z34">
        <v>23.5</v>
      </c>
      <c r="AA34">
        <v>83.44</v>
      </c>
      <c r="AB34">
        <v>72.459999999999994</v>
      </c>
      <c r="AC34">
        <f t="shared" ref="AC34:AC65" si="16">AA34/AB34</f>
        <v>1.1515318796577423</v>
      </c>
      <c r="AD34">
        <v>23</v>
      </c>
      <c r="AE34">
        <v>63.11</v>
      </c>
      <c r="AF34">
        <v>71.22</v>
      </c>
      <c r="AG34" s="2">
        <f t="shared" ref="AG34:AG65" si="17">IF(AC34&gt;1.5,1,0)</f>
        <v>0</v>
      </c>
      <c r="AH34" s="2">
        <f t="shared" ref="AH34:AH65" si="18">IF((AND(AC34&gt;1,AC34&lt;1.5)),1,0)</f>
        <v>1</v>
      </c>
      <c r="AI34" s="2">
        <f t="shared" ref="AI34:AI65" si="19">IF(AC34&lt;1,1,0)</f>
        <v>0</v>
      </c>
      <c r="AR34" t="s">
        <v>597</v>
      </c>
      <c r="AS34" t="s">
        <v>77</v>
      </c>
      <c r="AT34" t="s">
        <v>43</v>
      </c>
      <c r="AU34" t="s">
        <v>660</v>
      </c>
      <c r="AV34">
        <v>24</v>
      </c>
      <c r="AW34">
        <v>156.13</v>
      </c>
      <c r="AX34">
        <v>73.7</v>
      </c>
      <c r="AY34">
        <f t="shared" ref="AY34:AY65" si="20">AW34/AX34</f>
        <v>2.1184531886024422</v>
      </c>
      <c r="AZ34">
        <v>23.5</v>
      </c>
      <c r="BA34">
        <v>59.85</v>
      </c>
      <c r="BB34">
        <v>72.459999999999994</v>
      </c>
      <c r="BC34" s="2">
        <f t="shared" ref="BC34:BC65" si="21">IF(AY34&gt;1.5,1,0)</f>
        <v>1</v>
      </c>
      <c r="BD34" s="2">
        <f t="shared" ref="BD34:BD65" si="22">IF((AND(AY34&gt;1,AY34&lt;1.5)),1,0)</f>
        <v>0</v>
      </c>
      <c r="BE34" s="2">
        <f t="shared" ref="BE34:BE65" si="23">IF(AY34&lt;1,1,0)</f>
        <v>0</v>
      </c>
    </row>
    <row r="35" spans="1:57" x14ac:dyDescent="0.35">
      <c r="A35" t="s">
        <v>20</v>
      </c>
      <c r="B35" t="s">
        <v>44</v>
      </c>
      <c r="C35" t="s">
        <v>43</v>
      </c>
      <c r="D35" t="s">
        <v>495</v>
      </c>
      <c r="E35">
        <v>17</v>
      </c>
      <c r="F35">
        <v>45.94</v>
      </c>
      <c r="G35">
        <v>56.08</v>
      </c>
      <c r="H35">
        <f t="shared" si="12"/>
        <v>0.81918687589158345</v>
      </c>
      <c r="I35">
        <v>16.5</v>
      </c>
      <c r="J35">
        <v>40.36</v>
      </c>
      <c r="K35">
        <v>54.79</v>
      </c>
      <c r="L35" s="2">
        <f t="shared" si="13"/>
        <v>0</v>
      </c>
      <c r="M35" s="2">
        <f t="shared" si="14"/>
        <v>0</v>
      </c>
      <c r="N35" s="2">
        <f t="shared" si="15"/>
        <v>1</v>
      </c>
      <c r="V35" t="s">
        <v>316</v>
      </c>
      <c r="W35" t="s">
        <v>44</v>
      </c>
      <c r="X35" t="s">
        <v>43</v>
      </c>
      <c r="Y35" t="s">
        <v>530</v>
      </c>
      <c r="Z35">
        <v>18.5</v>
      </c>
      <c r="AA35">
        <v>45.9</v>
      </c>
      <c r="AB35">
        <v>59.91</v>
      </c>
      <c r="AC35">
        <f t="shared" si="16"/>
        <v>0.76614922383575368</v>
      </c>
      <c r="AD35">
        <v>18</v>
      </c>
      <c r="AE35">
        <v>40.4</v>
      </c>
      <c r="AF35">
        <v>58.64</v>
      </c>
      <c r="AG35" s="2">
        <f t="shared" si="17"/>
        <v>0</v>
      </c>
      <c r="AH35" s="2">
        <f t="shared" si="18"/>
        <v>0</v>
      </c>
      <c r="AI35" s="2">
        <f t="shared" si="19"/>
        <v>1</v>
      </c>
      <c r="AR35" t="s">
        <v>598</v>
      </c>
      <c r="AS35" t="s">
        <v>77</v>
      </c>
      <c r="AT35" t="s">
        <v>43</v>
      </c>
      <c r="AU35" t="s">
        <v>660</v>
      </c>
      <c r="AV35">
        <v>24</v>
      </c>
      <c r="AW35">
        <v>182.83</v>
      </c>
      <c r="AX35">
        <v>73.7</v>
      </c>
      <c r="AY35">
        <f t="shared" si="20"/>
        <v>2.4807327001356851</v>
      </c>
      <c r="AZ35">
        <v>23</v>
      </c>
      <c r="BA35">
        <v>40.97</v>
      </c>
      <c r="BB35">
        <v>71.22</v>
      </c>
      <c r="BC35" s="2">
        <f t="shared" si="21"/>
        <v>1</v>
      </c>
      <c r="BD35" s="2">
        <f t="shared" si="22"/>
        <v>0</v>
      </c>
      <c r="BE35" s="2">
        <f t="shared" si="23"/>
        <v>0</v>
      </c>
    </row>
    <row r="36" spans="1:57" x14ac:dyDescent="0.35">
      <c r="A36" t="s">
        <v>23</v>
      </c>
      <c r="B36" t="s">
        <v>44</v>
      </c>
      <c r="C36" t="s">
        <v>43</v>
      </c>
      <c r="D36" t="s">
        <v>495</v>
      </c>
      <c r="E36">
        <v>20.5</v>
      </c>
      <c r="F36">
        <v>64.36</v>
      </c>
      <c r="G36">
        <v>64.97</v>
      </c>
      <c r="H36">
        <f t="shared" si="12"/>
        <v>0.99061105125442517</v>
      </c>
      <c r="I36">
        <v>20</v>
      </c>
      <c r="J36">
        <v>35.72</v>
      </c>
      <c r="K36">
        <v>63.71</v>
      </c>
      <c r="L36" s="2">
        <f t="shared" si="13"/>
        <v>0</v>
      </c>
      <c r="M36" s="2">
        <f t="shared" si="14"/>
        <v>0</v>
      </c>
      <c r="N36" s="2">
        <f t="shared" si="15"/>
        <v>1</v>
      </c>
      <c r="V36" t="s">
        <v>318</v>
      </c>
      <c r="W36" t="s">
        <v>44</v>
      </c>
      <c r="X36" t="s">
        <v>43</v>
      </c>
      <c r="Y36" t="s">
        <v>530</v>
      </c>
      <c r="Z36">
        <v>23.5</v>
      </c>
      <c r="AA36">
        <v>75.010000000000005</v>
      </c>
      <c r="AB36">
        <v>72.459999999999994</v>
      </c>
      <c r="AC36">
        <f t="shared" si="16"/>
        <v>1.0351918299751588</v>
      </c>
      <c r="AD36">
        <v>23</v>
      </c>
      <c r="AE36">
        <v>56.32</v>
      </c>
      <c r="AF36">
        <v>71.22</v>
      </c>
      <c r="AG36" s="2">
        <f t="shared" si="17"/>
        <v>0</v>
      </c>
      <c r="AH36" s="2">
        <f t="shared" si="18"/>
        <v>1</v>
      </c>
      <c r="AI36" s="2">
        <f t="shared" si="19"/>
        <v>0</v>
      </c>
      <c r="AR36" t="s">
        <v>600</v>
      </c>
      <c r="AS36" t="s">
        <v>77</v>
      </c>
      <c r="AT36" t="s">
        <v>43</v>
      </c>
      <c r="AU36" t="s">
        <v>660</v>
      </c>
      <c r="AV36">
        <v>24</v>
      </c>
      <c r="AW36">
        <v>178.18</v>
      </c>
      <c r="AX36">
        <v>73.7</v>
      </c>
      <c r="AY36">
        <f t="shared" si="20"/>
        <v>2.4176390773405698</v>
      </c>
      <c r="AZ36">
        <v>23</v>
      </c>
      <c r="BA36">
        <v>43.61</v>
      </c>
      <c r="BB36">
        <v>71.22</v>
      </c>
      <c r="BC36" s="2">
        <f t="shared" si="21"/>
        <v>1</v>
      </c>
      <c r="BD36" s="2">
        <f t="shared" si="22"/>
        <v>0</v>
      </c>
      <c r="BE36" s="2">
        <f t="shared" si="23"/>
        <v>0</v>
      </c>
    </row>
    <row r="37" spans="1:57" x14ac:dyDescent="0.35">
      <c r="A37" t="s">
        <v>25</v>
      </c>
      <c r="B37" t="s">
        <v>44</v>
      </c>
      <c r="C37" t="s">
        <v>43</v>
      </c>
      <c r="D37" t="s">
        <v>495</v>
      </c>
      <c r="E37">
        <v>17</v>
      </c>
      <c r="F37">
        <v>48.02</v>
      </c>
      <c r="G37">
        <v>56.08</v>
      </c>
      <c r="H37">
        <f t="shared" si="12"/>
        <v>0.85627674750356642</v>
      </c>
      <c r="I37">
        <v>16.5</v>
      </c>
      <c r="J37">
        <v>37.450000000000003</v>
      </c>
      <c r="K37">
        <v>54.79</v>
      </c>
      <c r="L37" s="2">
        <f t="shared" si="13"/>
        <v>0</v>
      </c>
      <c r="M37" s="2">
        <f t="shared" si="14"/>
        <v>0</v>
      </c>
      <c r="N37" s="2">
        <f t="shared" si="15"/>
        <v>1</v>
      </c>
      <c r="V37" t="s">
        <v>335</v>
      </c>
      <c r="W37" t="s">
        <v>77</v>
      </c>
      <c r="X37" t="s">
        <v>43</v>
      </c>
      <c r="Y37" t="s">
        <v>528</v>
      </c>
      <c r="Z37">
        <v>33.5</v>
      </c>
      <c r="AA37">
        <v>108.13</v>
      </c>
      <c r="AB37">
        <v>96.84</v>
      </c>
      <c r="AC37">
        <f t="shared" si="16"/>
        <v>1.1165840561751341</v>
      </c>
      <c r="AD37">
        <v>32.5</v>
      </c>
      <c r="AE37">
        <v>67.989999999999995</v>
      </c>
      <c r="AF37">
        <v>94.43</v>
      </c>
      <c r="AG37" s="2">
        <f t="shared" si="17"/>
        <v>0</v>
      </c>
      <c r="AH37" s="2">
        <f t="shared" si="18"/>
        <v>1</v>
      </c>
      <c r="AI37" s="2">
        <f t="shared" si="19"/>
        <v>0</v>
      </c>
      <c r="AR37" t="s">
        <v>602</v>
      </c>
      <c r="AS37" t="s">
        <v>77</v>
      </c>
      <c r="AT37" t="s">
        <v>43</v>
      </c>
      <c r="AU37" t="s">
        <v>660</v>
      </c>
      <c r="AV37">
        <v>24</v>
      </c>
      <c r="AW37">
        <v>206.39</v>
      </c>
      <c r="AX37">
        <v>73.7</v>
      </c>
      <c r="AY37">
        <f t="shared" si="20"/>
        <v>2.8004070556309357</v>
      </c>
      <c r="AZ37">
        <v>23</v>
      </c>
      <c r="BA37">
        <v>70.930000000000007</v>
      </c>
      <c r="BB37">
        <v>71.22</v>
      </c>
      <c r="BC37" s="2">
        <f t="shared" si="21"/>
        <v>1</v>
      </c>
      <c r="BD37" s="2">
        <f t="shared" si="22"/>
        <v>0</v>
      </c>
      <c r="BE37" s="2">
        <f t="shared" si="23"/>
        <v>0</v>
      </c>
    </row>
    <row r="38" spans="1:57" x14ac:dyDescent="0.35">
      <c r="A38" t="s">
        <v>26</v>
      </c>
      <c r="B38" t="s">
        <v>44</v>
      </c>
      <c r="C38" t="s">
        <v>43</v>
      </c>
      <c r="D38" t="s">
        <v>495</v>
      </c>
      <c r="E38">
        <v>16.5</v>
      </c>
      <c r="F38">
        <v>51.96</v>
      </c>
      <c r="G38">
        <v>54.79</v>
      </c>
      <c r="H38">
        <f t="shared" si="12"/>
        <v>0.9483482387296952</v>
      </c>
      <c r="I38">
        <v>16</v>
      </c>
      <c r="J38">
        <v>37.47</v>
      </c>
      <c r="K38">
        <v>53.5</v>
      </c>
      <c r="L38" s="2">
        <f t="shared" si="13"/>
        <v>0</v>
      </c>
      <c r="M38" s="2">
        <f t="shared" si="14"/>
        <v>0</v>
      </c>
      <c r="N38" s="2">
        <f t="shared" si="15"/>
        <v>1</v>
      </c>
      <c r="V38" t="s">
        <v>336</v>
      </c>
      <c r="W38" t="s">
        <v>77</v>
      </c>
      <c r="X38" t="s">
        <v>43</v>
      </c>
      <c r="Y38" t="s">
        <v>528</v>
      </c>
      <c r="Z38">
        <v>34</v>
      </c>
      <c r="AA38">
        <v>163.05000000000001</v>
      </c>
      <c r="AB38">
        <v>98.04</v>
      </c>
      <c r="AC38">
        <f t="shared" si="16"/>
        <v>1.6630966952264381</v>
      </c>
      <c r="AD38">
        <v>32.5</v>
      </c>
      <c r="AE38">
        <v>79.819999999999993</v>
      </c>
      <c r="AF38">
        <v>94.43</v>
      </c>
      <c r="AG38" s="2">
        <f t="shared" si="17"/>
        <v>1</v>
      </c>
      <c r="AH38" s="2">
        <f t="shared" si="18"/>
        <v>0</v>
      </c>
      <c r="AI38" s="2">
        <f t="shared" si="19"/>
        <v>0</v>
      </c>
      <c r="AR38" t="s">
        <v>603</v>
      </c>
      <c r="AS38" t="s">
        <v>77</v>
      </c>
      <c r="AT38" t="s">
        <v>43</v>
      </c>
      <c r="AU38" t="s">
        <v>660</v>
      </c>
      <c r="AV38">
        <v>24</v>
      </c>
      <c r="AW38">
        <v>154.36000000000001</v>
      </c>
      <c r="AX38">
        <v>73.7</v>
      </c>
      <c r="AY38">
        <f t="shared" si="20"/>
        <v>2.0944369063772048</v>
      </c>
      <c r="AZ38">
        <v>23.5</v>
      </c>
      <c r="BA38">
        <v>69</v>
      </c>
      <c r="BB38">
        <v>72.459999999999994</v>
      </c>
      <c r="BC38" s="2">
        <f t="shared" si="21"/>
        <v>1</v>
      </c>
      <c r="BD38" s="2">
        <f t="shared" si="22"/>
        <v>0</v>
      </c>
      <c r="BE38" s="2">
        <f t="shared" si="23"/>
        <v>0</v>
      </c>
    </row>
    <row r="39" spans="1:57" x14ac:dyDescent="0.35">
      <c r="A39" t="s">
        <v>28</v>
      </c>
      <c r="B39" t="s">
        <v>44</v>
      </c>
      <c r="C39" t="s">
        <v>43</v>
      </c>
      <c r="D39" t="s">
        <v>495</v>
      </c>
      <c r="E39">
        <v>14</v>
      </c>
      <c r="F39">
        <v>40.520000000000003</v>
      </c>
      <c r="G39">
        <v>48.3</v>
      </c>
      <c r="H39">
        <f t="shared" si="12"/>
        <v>0.83892339544513472</v>
      </c>
      <c r="I39">
        <v>13.5</v>
      </c>
      <c r="J39">
        <v>19.21</v>
      </c>
      <c r="K39">
        <v>46.98</v>
      </c>
      <c r="L39" s="2">
        <f t="shared" si="13"/>
        <v>0</v>
      </c>
      <c r="M39" s="2">
        <f t="shared" si="14"/>
        <v>0</v>
      </c>
      <c r="N39" s="2">
        <f t="shared" si="15"/>
        <v>1</v>
      </c>
      <c r="V39" t="s">
        <v>339</v>
      </c>
      <c r="W39" t="s">
        <v>77</v>
      </c>
      <c r="X39" t="s">
        <v>43</v>
      </c>
      <c r="Y39" t="s">
        <v>528</v>
      </c>
      <c r="Z39">
        <v>33.5</v>
      </c>
      <c r="AA39">
        <v>169.84</v>
      </c>
      <c r="AB39">
        <v>96.84</v>
      </c>
      <c r="AC39">
        <f t="shared" si="16"/>
        <v>1.7538207352333746</v>
      </c>
      <c r="AD39">
        <v>32.5</v>
      </c>
      <c r="AE39">
        <v>79.64</v>
      </c>
      <c r="AF39">
        <v>94.43</v>
      </c>
      <c r="AG39" s="2">
        <f t="shared" si="17"/>
        <v>1</v>
      </c>
      <c r="AH39" s="2">
        <f t="shared" si="18"/>
        <v>0</v>
      </c>
      <c r="AI39" s="2">
        <f t="shared" si="19"/>
        <v>0</v>
      </c>
      <c r="AR39" t="s">
        <v>604</v>
      </c>
      <c r="AS39" t="s">
        <v>77</v>
      </c>
      <c r="AT39" t="s">
        <v>43</v>
      </c>
      <c r="AU39" t="s">
        <v>660</v>
      </c>
      <c r="AV39">
        <v>24</v>
      </c>
      <c r="AW39">
        <v>224.72</v>
      </c>
      <c r="AX39">
        <v>73.7</v>
      </c>
      <c r="AY39">
        <f t="shared" si="20"/>
        <v>3.0491180461329712</v>
      </c>
      <c r="AZ39">
        <v>23</v>
      </c>
      <c r="BA39">
        <v>61.84</v>
      </c>
      <c r="BB39">
        <v>71.22</v>
      </c>
      <c r="BC39" s="2">
        <f t="shared" si="21"/>
        <v>1</v>
      </c>
      <c r="BD39" s="2">
        <f t="shared" si="22"/>
        <v>0</v>
      </c>
      <c r="BE39" s="2">
        <f t="shared" si="23"/>
        <v>0</v>
      </c>
    </row>
    <row r="40" spans="1:57" x14ac:dyDescent="0.35">
      <c r="A40" t="s">
        <v>29</v>
      </c>
      <c r="B40" t="s">
        <v>44</v>
      </c>
      <c r="C40" t="s">
        <v>43</v>
      </c>
      <c r="D40" t="s">
        <v>495</v>
      </c>
      <c r="E40">
        <v>23.5</v>
      </c>
      <c r="F40">
        <v>78.66</v>
      </c>
      <c r="G40">
        <v>72.459999999999994</v>
      </c>
      <c r="H40">
        <f t="shared" si="12"/>
        <v>1.0855644493513663</v>
      </c>
      <c r="I40">
        <v>23</v>
      </c>
      <c r="J40">
        <v>48.91</v>
      </c>
      <c r="K40">
        <v>71.22</v>
      </c>
      <c r="L40" s="2">
        <f t="shared" si="13"/>
        <v>0</v>
      </c>
      <c r="M40" s="2">
        <f t="shared" si="14"/>
        <v>1</v>
      </c>
      <c r="N40" s="2">
        <f t="shared" si="15"/>
        <v>0</v>
      </c>
      <c r="V40" t="s">
        <v>341</v>
      </c>
      <c r="W40" t="s">
        <v>77</v>
      </c>
      <c r="X40" t="s">
        <v>43</v>
      </c>
      <c r="Y40" t="s">
        <v>528</v>
      </c>
      <c r="Z40">
        <v>33.5</v>
      </c>
      <c r="AA40">
        <v>192.75</v>
      </c>
      <c r="AB40">
        <v>96.84</v>
      </c>
      <c r="AC40">
        <f t="shared" si="16"/>
        <v>1.9903965303593556</v>
      </c>
      <c r="AD40">
        <v>22.5</v>
      </c>
      <c r="AE40">
        <v>82.19</v>
      </c>
      <c r="AF40">
        <v>69.97</v>
      </c>
      <c r="AG40" s="2">
        <f t="shared" si="17"/>
        <v>1</v>
      </c>
      <c r="AH40" s="2">
        <f t="shared" si="18"/>
        <v>0</v>
      </c>
      <c r="AI40" s="2">
        <f t="shared" si="19"/>
        <v>0</v>
      </c>
      <c r="AR40" t="s">
        <v>605</v>
      </c>
      <c r="AS40" t="s">
        <v>77</v>
      </c>
      <c r="AT40" t="s">
        <v>43</v>
      </c>
      <c r="AU40" t="s">
        <v>660</v>
      </c>
      <c r="AV40">
        <v>24</v>
      </c>
      <c r="AW40">
        <v>164.6</v>
      </c>
      <c r="AX40">
        <v>73.7</v>
      </c>
      <c r="AY40">
        <f t="shared" si="20"/>
        <v>2.2333785617367705</v>
      </c>
      <c r="AZ40">
        <v>23</v>
      </c>
      <c r="BA40">
        <v>42.65</v>
      </c>
      <c r="BB40">
        <v>71.22</v>
      </c>
      <c r="BC40" s="2">
        <f t="shared" si="21"/>
        <v>1</v>
      </c>
      <c r="BD40" s="2">
        <f t="shared" si="22"/>
        <v>0</v>
      </c>
      <c r="BE40" s="2">
        <f t="shared" si="23"/>
        <v>0</v>
      </c>
    </row>
    <row r="41" spans="1:57" x14ac:dyDescent="0.35">
      <c r="A41" t="s">
        <v>30</v>
      </c>
      <c r="B41" t="s">
        <v>44</v>
      </c>
      <c r="C41" t="s">
        <v>43</v>
      </c>
      <c r="D41" t="s">
        <v>495</v>
      </c>
      <c r="E41">
        <v>25</v>
      </c>
      <c r="F41">
        <v>89.01</v>
      </c>
      <c r="G41">
        <v>76.17</v>
      </c>
      <c r="H41">
        <f t="shared" si="12"/>
        <v>1.1685703032690036</v>
      </c>
      <c r="I41">
        <v>23.5</v>
      </c>
      <c r="J41">
        <v>64.75</v>
      </c>
      <c r="K41">
        <v>72.459999999999994</v>
      </c>
      <c r="L41" s="2">
        <f t="shared" si="13"/>
        <v>0</v>
      </c>
      <c r="M41" s="2">
        <f t="shared" si="14"/>
        <v>1</v>
      </c>
      <c r="N41" s="2">
        <f t="shared" si="15"/>
        <v>0</v>
      </c>
      <c r="V41" t="s">
        <v>343</v>
      </c>
      <c r="W41" t="s">
        <v>77</v>
      </c>
      <c r="X41" t="s">
        <v>43</v>
      </c>
      <c r="Y41" t="s">
        <v>528</v>
      </c>
      <c r="Z41">
        <v>33.5</v>
      </c>
      <c r="AA41">
        <v>157.59</v>
      </c>
      <c r="AB41">
        <v>96.84</v>
      </c>
      <c r="AC41">
        <f t="shared" si="16"/>
        <v>1.6273234200743494</v>
      </c>
      <c r="AD41">
        <v>32.5</v>
      </c>
      <c r="AE41">
        <v>82.95</v>
      </c>
      <c r="AF41">
        <v>94.43</v>
      </c>
      <c r="AG41" s="2">
        <f t="shared" si="17"/>
        <v>1</v>
      </c>
      <c r="AH41" s="2">
        <f t="shared" si="18"/>
        <v>0</v>
      </c>
      <c r="AI41" s="2">
        <f t="shared" si="19"/>
        <v>0</v>
      </c>
      <c r="AR41" t="s">
        <v>606</v>
      </c>
      <c r="AS41" t="s">
        <v>77</v>
      </c>
      <c r="AT41" t="s">
        <v>43</v>
      </c>
      <c r="AU41" t="s">
        <v>660</v>
      </c>
      <c r="AV41">
        <v>24</v>
      </c>
      <c r="AW41">
        <v>196.66</v>
      </c>
      <c r="AX41">
        <v>73.7</v>
      </c>
      <c r="AY41">
        <f t="shared" si="20"/>
        <v>2.6683853459972862</v>
      </c>
      <c r="AZ41">
        <v>23</v>
      </c>
      <c r="BA41">
        <v>47.28</v>
      </c>
      <c r="BB41">
        <v>71.22</v>
      </c>
      <c r="BC41" s="2">
        <f t="shared" si="21"/>
        <v>1</v>
      </c>
      <c r="BD41" s="2">
        <f t="shared" si="22"/>
        <v>0</v>
      </c>
      <c r="BE41" s="2">
        <f t="shared" si="23"/>
        <v>0</v>
      </c>
    </row>
    <row r="42" spans="1:57" x14ac:dyDescent="0.35">
      <c r="A42" t="s">
        <v>31</v>
      </c>
      <c r="B42" t="s">
        <v>44</v>
      </c>
      <c r="C42" t="s">
        <v>43</v>
      </c>
      <c r="D42" t="s">
        <v>495</v>
      </c>
      <c r="E42">
        <v>14</v>
      </c>
      <c r="F42">
        <v>44.63</v>
      </c>
      <c r="G42">
        <v>48.3</v>
      </c>
      <c r="H42">
        <f t="shared" si="12"/>
        <v>0.92401656314699798</v>
      </c>
      <c r="I42">
        <v>13.5</v>
      </c>
      <c r="J42">
        <v>19.690000000000001</v>
      </c>
      <c r="K42">
        <v>46.98</v>
      </c>
      <c r="L42" s="2">
        <f t="shared" si="13"/>
        <v>0</v>
      </c>
      <c r="M42" s="2">
        <f t="shared" si="14"/>
        <v>0</v>
      </c>
      <c r="N42" s="2">
        <f t="shared" si="15"/>
        <v>1</v>
      </c>
      <c r="V42" t="s">
        <v>345</v>
      </c>
      <c r="W42" t="s">
        <v>77</v>
      </c>
      <c r="X42" t="s">
        <v>43</v>
      </c>
      <c r="Y42" t="s">
        <v>528</v>
      </c>
      <c r="Z42">
        <v>33.5</v>
      </c>
      <c r="AA42">
        <v>189.12</v>
      </c>
      <c r="AB42">
        <v>96.84</v>
      </c>
      <c r="AC42">
        <f t="shared" si="16"/>
        <v>1.952912019826518</v>
      </c>
      <c r="AD42">
        <v>22.5</v>
      </c>
      <c r="AE42">
        <v>70.06</v>
      </c>
      <c r="AF42">
        <v>69.97</v>
      </c>
      <c r="AG42" s="2">
        <f t="shared" si="17"/>
        <v>1</v>
      </c>
      <c r="AH42" s="2">
        <f t="shared" si="18"/>
        <v>0</v>
      </c>
      <c r="AI42" s="2">
        <f t="shared" si="19"/>
        <v>0</v>
      </c>
      <c r="AR42" t="s">
        <v>607</v>
      </c>
      <c r="AS42" t="s">
        <v>77</v>
      </c>
      <c r="AT42" t="s">
        <v>43</v>
      </c>
      <c r="AU42" t="s">
        <v>660</v>
      </c>
      <c r="AV42">
        <v>24</v>
      </c>
      <c r="AW42">
        <v>138.49</v>
      </c>
      <c r="AX42">
        <v>73.7</v>
      </c>
      <c r="AY42">
        <f t="shared" si="20"/>
        <v>1.8791044776119403</v>
      </c>
      <c r="AZ42">
        <v>23.5</v>
      </c>
      <c r="BA42">
        <v>53.71</v>
      </c>
      <c r="BB42">
        <v>72.459999999999994</v>
      </c>
      <c r="BC42" s="2">
        <f t="shared" si="21"/>
        <v>1</v>
      </c>
      <c r="BD42" s="2">
        <f t="shared" si="22"/>
        <v>0</v>
      </c>
      <c r="BE42" s="2">
        <f t="shared" si="23"/>
        <v>0</v>
      </c>
    </row>
    <row r="43" spans="1:57" x14ac:dyDescent="0.35">
      <c r="A43" t="s">
        <v>32</v>
      </c>
      <c r="B43" t="s">
        <v>44</v>
      </c>
      <c r="C43" t="s">
        <v>43</v>
      </c>
      <c r="D43" t="s">
        <v>495</v>
      </c>
      <c r="E43">
        <v>20.5</v>
      </c>
      <c r="F43">
        <v>57.82</v>
      </c>
      <c r="G43">
        <v>64.97</v>
      </c>
      <c r="H43">
        <f t="shared" si="12"/>
        <v>0.88994920732645844</v>
      </c>
      <c r="I43">
        <v>20</v>
      </c>
      <c r="J43">
        <v>28.9</v>
      </c>
      <c r="K43">
        <v>63.71</v>
      </c>
      <c r="L43" s="2">
        <f t="shared" si="13"/>
        <v>0</v>
      </c>
      <c r="M43" s="2">
        <f t="shared" si="14"/>
        <v>0</v>
      </c>
      <c r="N43" s="2">
        <f t="shared" si="15"/>
        <v>1</v>
      </c>
      <c r="V43" t="s">
        <v>346</v>
      </c>
      <c r="W43" t="s">
        <v>77</v>
      </c>
      <c r="X43" t="s">
        <v>43</v>
      </c>
      <c r="Y43" t="s">
        <v>528</v>
      </c>
      <c r="Z43">
        <v>33.5</v>
      </c>
      <c r="AA43">
        <v>174.71</v>
      </c>
      <c r="AB43">
        <v>96.84</v>
      </c>
      <c r="AC43">
        <f t="shared" si="16"/>
        <v>1.8041098719537381</v>
      </c>
      <c r="AD43">
        <v>32.5</v>
      </c>
      <c r="AE43">
        <v>88.97</v>
      </c>
      <c r="AF43">
        <v>94.43</v>
      </c>
      <c r="AG43" s="2">
        <f t="shared" si="17"/>
        <v>1</v>
      </c>
      <c r="AH43" s="2">
        <f t="shared" si="18"/>
        <v>0</v>
      </c>
      <c r="AI43" s="2">
        <f t="shared" si="19"/>
        <v>0</v>
      </c>
      <c r="AR43" t="s">
        <v>608</v>
      </c>
      <c r="AS43" t="s">
        <v>77</v>
      </c>
      <c r="AT43" t="s">
        <v>43</v>
      </c>
      <c r="AU43" t="s">
        <v>660</v>
      </c>
      <c r="AV43">
        <v>24</v>
      </c>
      <c r="AW43">
        <v>281.54000000000002</v>
      </c>
      <c r="AX43">
        <v>73.7</v>
      </c>
      <c r="AY43">
        <f t="shared" si="20"/>
        <v>3.8200814111261874</v>
      </c>
      <c r="AZ43">
        <v>23</v>
      </c>
      <c r="BA43">
        <v>58.62</v>
      </c>
      <c r="BB43">
        <v>71.22</v>
      </c>
      <c r="BC43" s="2">
        <f t="shared" si="21"/>
        <v>1</v>
      </c>
      <c r="BD43" s="2">
        <f t="shared" si="22"/>
        <v>0</v>
      </c>
      <c r="BE43" s="2">
        <f t="shared" si="23"/>
        <v>0</v>
      </c>
    </row>
    <row r="44" spans="1:57" x14ac:dyDescent="0.35">
      <c r="A44" t="s">
        <v>33</v>
      </c>
      <c r="B44" t="s">
        <v>44</v>
      </c>
      <c r="C44" t="s">
        <v>43</v>
      </c>
      <c r="D44" t="s">
        <v>495</v>
      </c>
      <c r="E44">
        <v>24.5</v>
      </c>
      <c r="F44">
        <v>90.87</v>
      </c>
      <c r="G44">
        <v>74.930000000000007</v>
      </c>
      <c r="H44">
        <f t="shared" si="12"/>
        <v>1.2127318830908849</v>
      </c>
      <c r="I44">
        <v>19.5</v>
      </c>
      <c r="J44">
        <v>64.790000000000006</v>
      </c>
      <c r="K44">
        <v>62.44</v>
      </c>
      <c r="L44" s="2">
        <f t="shared" si="13"/>
        <v>0</v>
      </c>
      <c r="M44" s="2">
        <f t="shared" si="14"/>
        <v>1</v>
      </c>
      <c r="N44" s="2">
        <f t="shared" si="15"/>
        <v>0</v>
      </c>
      <c r="V44" t="s">
        <v>347</v>
      </c>
      <c r="W44" t="s">
        <v>77</v>
      </c>
      <c r="X44" t="s">
        <v>43</v>
      </c>
      <c r="Y44" t="s">
        <v>528</v>
      </c>
      <c r="Z44">
        <v>33.5</v>
      </c>
      <c r="AA44">
        <v>184.23</v>
      </c>
      <c r="AB44">
        <v>96.84</v>
      </c>
      <c r="AC44">
        <f t="shared" si="16"/>
        <v>1.9024163568773234</v>
      </c>
      <c r="AD44">
        <v>22.5</v>
      </c>
      <c r="AE44">
        <v>73.63</v>
      </c>
      <c r="AF44">
        <v>69.97</v>
      </c>
      <c r="AG44" s="2">
        <f t="shared" si="17"/>
        <v>1</v>
      </c>
      <c r="AH44" s="2">
        <f t="shared" si="18"/>
        <v>0</v>
      </c>
      <c r="AI44" s="2">
        <f t="shared" si="19"/>
        <v>0</v>
      </c>
      <c r="AR44" t="s">
        <v>609</v>
      </c>
      <c r="AS44" t="s">
        <v>77</v>
      </c>
      <c r="AT44" t="s">
        <v>43</v>
      </c>
      <c r="AU44" t="s">
        <v>660</v>
      </c>
      <c r="AV44">
        <v>24</v>
      </c>
      <c r="AW44">
        <v>176.23</v>
      </c>
      <c r="AX44">
        <v>73.7</v>
      </c>
      <c r="AY44">
        <f t="shared" si="20"/>
        <v>2.3911804613297147</v>
      </c>
      <c r="AZ44">
        <v>23</v>
      </c>
      <c r="BA44">
        <v>43.97</v>
      </c>
      <c r="BB44">
        <v>71.22</v>
      </c>
      <c r="BC44" s="2">
        <f t="shared" si="21"/>
        <v>1</v>
      </c>
      <c r="BD44" s="2">
        <f t="shared" si="22"/>
        <v>0</v>
      </c>
      <c r="BE44" s="2">
        <f t="shared" si="23"/>
        <v>0</v>
      </c>
    </row>
    <row r="45" spans="1:57" x14ac:dyDescent="0.35">
      <c r="A45" t="s">
        <v>34</v>
      </c>
      <c r="B45" t="s">
        <v>44</v>
      </c>
      <c r="C45" t="s">
        <v>43</v>
      </c>
      <c r="D45" t="s">
        <v>495</v>
      </c>
      <c r="E45">
        <v>23.5</v>
      </c>
      <c r="F45">
        <v>62.18</v>
      </c>
      <c r="G45">
        <v>72.459999999999994</v>
      </c>
      <c r="H45">
        <f t="shared" si="12"/>
        <v>0.85812862268837986</v>
      </c>
      <c r="I45">
        <v>23</v>
      </c>
      <c r="J45">
        <v>58.85</v>
      </c>
      <c r="K45">
        <v>71.22</v>
      </c>
      <c r="L45" s="2">
        <f t="shared" si="13"/>
        <v>0</v>
      </c>
      <c r="M45" s="2">
        <f t="shared" si="14"/>
        <v>0</v>
      </c>
      <c r="N45" s="2">
        <f t="shared" si="15"/>
        <v>1</v>
      </c>
      <c r="V45" t="s">
        <v>348</v>
      </c>
      <c r="W45" t="s">
        <v>77</v>
      </c>
      <c r="X45" t="s">
        <v>43</v>
      </c>
      <c r="Y45" t="s">
        <v>528</v>
      </c>
      <c r="Z45">
        <v>34</v>
      </c>
      <c r="AA45">
        <v>207.06</v>
      </c>
      <c r="AB45">
        <v>98.04</v>
      </c>
      <c r="AC45">
        <f t="shared" si="16"/>
        <v>2.1119951040391678</v>
      </c>
      <c r="AD45">
        <v>32.5</v>
      </c>
      <c r="AE45">
        <v>73.62</v>
      </c>
      <c r="AF45">
        <v>94.43</v>
      </c>
      <c r="AG45" s="2">
        <f t="shared" si="17"/>
        <v>1</v>
      </c>
      <c r="AH45" s="2">
        <f t="shared" si="18"/>
        <v>0</v>
      </c>
      <c r="AI45" s="2">
        <f t="shared" si="19"/>
        <v>0</v>
      </c>
      <c r="AR45" t="s">
        <v>610</v>
      </c>
      <c r="AS45" t="s">
        <v>77</v>
      </c>
      <c r="AT45" t="s">
        <v>43</v>
      </c>
      <c r="AU45" t="s">
        <v>660</v>
      </c>
      <c r="AV45">
        <v>24</v>
      </c>
      <c r="AW45">
        <v>190.43</v>
      </c>
      <c r="AX45">
        <v>73.7</v>
      </c>
      <c r="AY45">
        <f t="shared" si="20"/>
        <v>2.5838534599728629</v>
      </c>
      <c r="AZ45">
        <v>23</v>
      </c>
      <c r="BA45">
        <v>33.4</v>
      </c>
      <c r="BB45">
        <v>71.22</v>
      </c>
      <c r="BC45" s="2">
        <f t="shared" si="21"/>
        <v>1</v>
      </c>
      <c r="BD45" s="2">
        <f t="shared" si="22"/>
        <v>0</v>
      </c>
      <c r="BE45" s="2">
        <f t="shared" si="23"/>
        <v>0</v>
      </c>
    </row>
    <row r="46" spans="1:57" x14ac:dyDescent="0.35">
      <c r="A46" t="s">
        <v>36</v>
      </c>
      <c r="B46" t="s">
        <v>44</v>
      </c>
      <c r="C46" t="s">
        <v>43</v>
      </c>
      <c r="D46" t="s">
        <v>495</v>
      </c>
      <c r="E46">
        <v>24</v>
      </c>
      <c r="F46">
        <v>101.09</v>
      </c>
      <c r="G46">
        <v>73.7</v>
      </c>
      <c r="H46">
        <f t="shared" si="12"/>
        <v>1.371641791044776</v>
      </c>
      <c r="I46">
        <v>23</v>
      </c>
      <c r="J46">
        <v>65.849999999999994</v>
      </c>
      <c r="K46">
        <v>71.22</v>
      </c>
      <c r="L46" s="2">
        <f t="shared" si="13"/>
        <v>0</v>
      </c>
      <c r="M46" s="2">
        <f t="shared" si="14"/>
        <v>1</v>
      </c>
      <c r="N46" s="2">
        <f t="shared" si="15"/>
        <v>0</v>
      </c>
      <c r="V46" t="s">
        <v>367</v>
      </c>
      <c r="W46" t="s">
        <v>77</v>
      </c>
      <c r="X46" t="s">
        <v>43</v>
      </c>
      <c r="Y46" t="s">
        <v>528</v>
      </c>
      <c r="Z46">
        <v>33.5</v>
      </c>
      <c r="AA46">
        <v>125.3</v>
      </c>
      <c r="AB46">
        <v>96.84</v>
      </c>
      <c r="AC46">
        <f t="shared" si="16"/>
        <v>1.2938868236266006</v>
      </c>
      <c r="AD46">
        <v>33</v>
      </c>
      <c r="AE46">
        <v>83.64</v>
      </c>
      <c r="AF46">
        <v>95.64</v>
      </c>
      <c r="AG46" s="2">
        <f t="shared" si="17"/>
        <v>0</v>
      </c>
      <c r="AH46" s="2">
        <f t="shared" si="18"/>
        <v>1</v>
      </c>
      <c r="AI46" s="2">
        <f t="shared" si="19"/>
        <v>0</v>
      </c>
      <c r="AR46" t="s">
        <v>627</v>
      </c>
      <c r="AS46" t="s">
        <v>77</v>
      </c>
      <c r="AT46" t="s">
        <v>43</v>
      </c>
      <c r="AU46" t="s">
        <v>660</v>
      </c>
      <c r="AV46">
        <v>24</v>
      </c>
      <c r="AW46">
        <v>157.05000000000001</v>
      </c>
      <c r="AX46">
        <v>73.7</v>
      </c>
      <c r="AY46">
        <f t="shared" si="20"/>
        <v>2.1309362279511532</v>
      </c>
      <c r="AZ46">
        <v>23.5</v>
      </c>
      <c r="BA46">
        <v>67.72</v>
      </c>
      <c r="BB46">
        <v>72.459999999999994</v>
      </c>
      <c r="BC46" s="2">
        <f t="shared" si="21"/>
        <v>1</v>
      </c>
      <c r="BD46" s="2">
        <f t="shared" si="22"/>
        <v>0</v>
      </c>
      <c r="BE46" s="2">
        <f t="shared" si="23"/>
        <v>0</v>
      </c>
    </row>
    <row r="47" spans="1:57" x14ac:dyDescent="0.35">
      <c r="A47" t="s">
        <v>37</v>
      </c>
      <c r="B47" t="s">
        <v>44</v>
      </c>
      <c r="C47" t="s">
        <v>43</v>
      </c>
      <c r="D47" t="s">
        <v>495</v>
      </c>
      <c r="E47">
        <v>21.5</v>
      </c>
      <c r="F47">
        <v>67.97</v>
      </c>
      <c r="G47">
        <v>67.47</v>
      </c>
      <c r="H47">
        <f t="shared" si="12"/>
        <v>1.0074107010523194</v>
      </c>
      <c r="I47">
        <v>21</v>
      </c>
      <c r="J47">
        <v>34.28</v>
      </c>
      <c r="K47">
        <v>66.22</v>
      </c>
      <c r="L47" s="2">
        <f t="shared" si="13"/>
        <v>0</v>
      </c>
      <c r="M47" s="2">
        <f t="shared" si="14"/>
        <v>1</v>
      </c>
      <c r="N47" s="2">
        <f t="shared" si="15"/>
        <v>0</v>
      </c>
      <c r="V47" t="s">
        <v>368</v>
      </c>
      <c r="W47" t="s">
        <v>77</v>
      </c>
      <c r="X47" t="s">
        <v>43</v>
      </c>
      <c r="Y47" t="s">
        <v>528</v>
      </c>
      <c r="Z47">
        <v>33.5</v>
      </c>
      <c r="AA47">
        <v>130.76</v>
      </c>
      <c r="AB47">
        <v>96.84</v>
      </c>
      <c r="AC47">
        <f t="shared" si="16"/>
        <v>1.3502684840974803</v>
      </c>
      <c r="AD47">
        <v>33</v>
      </c>
      <c r="AE47">
        <v>93.01</v>
      </c>
      <c r="AF47">
        <v>95.64</v>
      </c>
      <c r="AG47" s="2">
        <f t="shared" si="17"/>
        <v>0</v>
      </c>
      <c r="AH47" s="2">
        <f t="shared" si="18"/>
        <v>1</v>
      </c>
      <c r="AI47" s="2">
        <f t="shared" si="19"/>
        <v>0</v>
      </c>
      <c r="AR47" t="s">
        <v>628</v>
      </c>
      <c r="AS47" t="s">
        <v>77</v>
      </c>
      <c r="AT47" t="s">
        <v>43</v>
      </c>
      <c r="AU47" t="s">
        <v>660</v>
      </c>
      <c r="AV47">
        <v>24</v>
      </c>
      <c r="AW47">
        <v>165.37</v>
      </c>
      <c r="AX47">
        <v>73.7</v>
      </c>
      <c r="AY47">
        <f t="shared" si="20"/>
        <v>2.2438263229308006</v>
      </c>
      <c r="AZ47">
        <v>23</v>
      </c>
      <c r="BA47">
        <v>33.03</v>
      </c>
      <c r="BB47">
        <v>71.22</v>
      </c>
      <c r="BC47" s="2">
        <f t="shared" si="21"/>
        <v>1</v>
      </c>
      <c r="BD47" s="2">
        <f t="shared" si="22"/>
        <v>0</v>
      </c>
      <c r="BE47" s="2">
        <f t="shared" si="23"/>
        <v>0</v>
      </c>
    </row>
    <row r="48" spans="1:57" x14ac:dyDescent="0.35">
      <c r="A48" t="s">
        <v>39</v>
      </c>
      <c r="B48" t="s">
        <v>44</v>
      </c>
      <c r="C48" t="s">
        <v>43</v>
      </c>
      <c r="D48" t="s">
        <v>495</v>
      </c>
      <c r="E48">
        <v>24.5</v>
      </c>
      <c r="F48">
        <v>71.17</v>
      </c>
      <c r="G48">
        <v>74.930000000000007</v>
      </c>
      <c r="H48">
        <f t="shared" si="12"/>
        <v>0.94981983184305341</v>
      </c>
      <c r="I48">
        <v>24</v>
      </c>
      <c r="J48">
        <v>66.36</v>
      </c>
      <c r="K48">
        <v>73.7</v>
      </c>
      <c r="L48" s="2">
        <f t="shared" si="13"/>
        <v>0</v>
      </c>
      <c r="M48" s="2">
        <f t="shared" si="14"/>
        <v>0</v>
      </c>
      <c r="N48" s="2">
        <f t="shared" si="15"/>
        <v>1</v>
      </c>
      <c r="V48" t="s">
        <v>369</v>
      </c>
      <c r="W48" t="s">
        <v>77</v>
      </c>
      <c r="X48" t="s">
        <v>43</v>
      </c>
      <c r="Y48" t="s">
        <v>528</v>
      </c>
      <c r="Z48">
        <v>33.5</v>
      </c>
      <c r="AA48">
        <v>135.76</v>
      </c>
      <c r="AB48">
        <v>96.84</v>
      </c>
      <c r="AC48">
        <f t="shared" si="16"/>
        <v>1.4019000413052456</v>
      </c>
      <c r="AD48">
        <v>32.5</v>
      </c>
      <c r="AE48">
        <v>78.400000000000006</v>
      </c>
      <c r="AF48">
        <v>94.43</v>
      </c>
      <c r="AG48" s="2">
        <f t="shared" si="17"/>
        <v>0</v>
      </c>
      <c r="AH48" s="2">
        <f t="shared" si="18"/>
        <v>1</v>
      </c>
      <c r="AI48" s="2">
        <f t="shared" si="19"/>
        <v>0</v>
      </c>
      <c r="AR48" t="s">
        <v>629</v>
      </c>
      <c r="AS48" t="s">
        <v>77</v>
      </c>
      <c r="AT48" t="s">
        <v>43</v>
      </c>
      <c r="AU48" t="s">
        <v>660</v>
      </c>
      <c r="AV48">
        <v>24</v>
      </c>
      <c r="AW48">
        <v>222.54</v>
      </c>
      <c r="AX48">
        <v>73.7</v>
      </c>
      <c r="AY48">
        <f t="shared" si="20"/>
        <v>3.0195386702849385</v>
      </c>
      <c r="AZ48">
        <v>23</v>
      </c>
      <c r="BA48">
        <v>65.47</v>
      </c>
      <c r="BB48">
        <v>71.22</v>
      </c>
      <c r="BC48" s="2">
        <f t="shared" si="21"/>
        <v>1</v>
      </c>
      <c r="BD48" s="2">
        <f t="shared" si="22"/>
        <v>0</v>
      </c>
      <c r="BE48" s="2">
        <f t="shared" si="23"/>
        <v>0</v>
      </c>
    </row>
    <row r="49" spans="1:57" x14ac:dyDescent="0.35">
      <c r="A49" t="s">
        <v>40</v>
      </c>
      <c r="B49" t="s">
        <v>44</v>
      </c>
      <c r="C49" t="s">
        <v>43</v>
      </c>
      <c r="D49" t="s">
        <v>495</v>
      </c>
      <c r="E49">
        <v>23</v>
      </c>
      <c r="F49">
        <v>68.739999999999995</v>
      </c>
      <c r="G49">
        <v>71.22</v>
      </c>
      <c r="H49">
        <f t="shared" si="12"/>
        <v>0.9651783206964335</v>
      </c>
      <c r="I49">
        <v>22.5</v>
      </c>
      <c r="J49">
        <v>66.959999999999994</v>
      </c>
      <c r="K49">
        <v>69.97</v>
      </c>
      <c r="L49" s="2">
        <f t="shared" si="13"/>
        <v>0</v>
      </c>
      <c r="M49" s="2">
        <f t="shared" si="14"/>
        <v>0</v>
      </c>
      <c r="N49" s="2">
        <f t="shared" si="15"/>
        <v>1</v>
      </c>
      <c r="V49" t="s">
        <v>370</v>
      </c>
      <c r="W49" t="s">
        <v>77</v>
      </c>
      <c r="X49" t="s">
        <v>43</v>
      </c>
      <c r="Y49" t="s">
        <v>528</v>
      </c>
      <c r="Z49">
        <v>33.5</v>
      </c>
      <c r="AA49">
        <v>266.55</v>
      </c>
      <c r="AB49">
        <v>96.84</v>
      </c>
      <c r="AC49">
        <f t="shared" si="16"/>
        <v>2.7524783147459728</v>
      </c>
      <c r="AD49">
        <v>22.5</v>
      </c>
      <c r="AE49">
        <v>97.43</v>
      </c>
      <c r="AF49">
        <v>69.97</v>
      </c>
      <c r="AG49" s="2">
        <f t="shared" si="17"/>
        <v>1</v>
      </c>
      <c r="AH49" s="2">
        <f t="shared" si="18"/>
        <v>0</v>
      </c>
      <c r="AI49" s="2">
        <f t="shared" si="19"/>
        <v>0</v>
      </c>
      <c r="AR49" t="s">
        <v>630</v>
      </c>
      <c r="AS49" t="s">
        <v>77</v>
      </c>
      <c r="AT49" t="s">
        <v>43</v>
      </c>
      <c r="AU49" t="s">
        <v>660</v>
      </c>
      <c r="AV49">
        <v>24</v>
      </c>
      <c r="AW49">
        <v>235.99</v>
      </c>
      <c r="AX49">
        <v>73.7</v>
      </c>
      <c r="AY49">
        <f t="shared" si="20"/>
        <v>3.202035278154681</v>
      </c>
      <c r="AZ49">
        <v>23</v>
      </c>
      <c r="BA49">
        <v>55.49</v>
      </c>
      <c r="BB49">
        <v>71.22</v>
      </c>
      <c r="BC49" s="2">
        <f t="shared" si="21"/>
        <v>1</v>
      </c>
      <c r="BD49" s="2">
        <f t="shared" si="22"/>
        <v>0</v>
      </c>
      <c r="BE49" s="2">
        <f t="shared" si="23"/>
        <v>0</v>
      </c>
    </row>
    <row r="50" spans="1:57" x14ac:dyDescent="0.35">
      <c r="A50" t="s">
        <v>41</v>
      </c>
      <c r="B50" t="s">
        <v>44</v>
      </c>
      <c r="C50" t="s">
        <v>43</v>
      </c>
      <c r="D50" t="s">
        <v>495</v>
      </c>
      <c r="E50">
        <v>23.5</v>
      </c>
      <c r="F50">
        <v>77.94</v>
      </c>
      <c r="G50">
        <v>72.459999999999994</v>
      </c>
      <c r="H50">
        <f t="shared" si="12"/>
        <v>1.075627932652498</v>
      </c>
      <c r="I50">
        <v>23</v>
      </c>
      <c r="J50">
        <v>54.12</v>
      </c>
      <c r="K50">
        <v>71.22</v>
      </c>
      <c r="L50" s="2">
        <f t="shared" si="13"/>
        <v>0</v>
      </c>
      <c r="M50" s="2">
        <f t="shared" si="14"/>
        <v>1</v>
      </c>
      <c r="N50" s="2">
        <f t="shared" si="15"/>
        <v>0</v>
      </c>
      <c r="V50" t="s">
        <v>371</v>
      </c>
      <c r="W50" t="s">
        <v>77</v>
      </c>
      <c r="X50" t="s">
        <v>43</v>
      </c>
      <c r="Y50" t="s">
        <v>528</v>
      </c>
      <c r="Z50">
        <v>33.5</v>
      </c>
      <c r="AA50">
        <v>265.37</v>
      </c>
      <c r="AB50">
        <v>96.84</v>
      </c>
      <c r="AC50">
        <f t="shared" si="16"/>
        <v>2.7402932672449403</v>
      </c>
      <c r="AD50">
        <v>32</v>
      </c>
      <c r="AE50">
        <v>82.77</v>
      </c>
      <c r="AF50">
        <v>93.23</v>
      </c>
      <c r="AG50" s="2">
        <f t="shared" si="17"/>
        <v>1</v>
      </c>
      <c r="AH50" s="2">
        <f t="shared" si="18"/>
        <v>0</v>
      </c>
      <c r="AI50" s="2">
        <f t="shared" si="19"/>
        <v>0</v>
      </c>
      <c r="AR50" t="s">
        <v>631</v>
      </c>
      <c r="AS50" t="s">
        <v>77</v>
      </c>
      <c r="AT50" t="s">
        <v>43</v>
      </c>
      <c r="AU50" t="s">
        <v>660</v>
      </c>
      <c r="AV50">
        <v>24</v>
      </c>
      <c r="AW50">
        <v>227.57</v>
      </c>
      <c r="AX50">
        <v>73.7</v>
      </c>
      <c r="AY50">
        <f t="shared" si="20"/>
        <v>3.0877883310719128</v>
      </c>
      <c r="AZ50">
        <v>23</v>
      </c>
      <c r="BA50">
        <v>67.19</v>
      </c>
      <c r="BB50">
        <v>71.22</v>
      </c>
      <c r="BC50" s="2">
        <f t="shared" si="21"/>
        <v>1</v>
      </c>
      <c r="BD50" s="2">
        <f t="shared" si="22"/>
        <v>0</v>
      </c>
      <c r="BE50" s="2">
        <f t="shared" si="23"/>
        <v>0</v>
      </c>
    </row>
    <row r="51" spans="1:57" x14ac:dyDescent="0.35">
      <c r="A51" t="s">
        <v>42</v>
      </c>
      <c r="B51" t="s">
        <v>44</v>
      </c>
      <c r="C51" t="s">
        <v>43</v>
      </c>
      <c r="D51" t="s">
        <v>495</v>
      </c>
      <c r="E51">
        <v>24</v>
      </c>
      <c r="F51">
        <v>85.16</v>
      </c>
      <c r="G51">
        <v>73.7</v>
      </c>
      <c r="H51">
        <f t="shared" si="12"/>
        <v>1.1554952510176391</v>
      </c>
      <c r="I51">
        <v>23.5</v>
      </c>
      <c r="J51">
        <v>69.930000000000007</v>
      </c>
      <c r="K51">
        <v>72.459999999999994</v>
      </c>
      <c r="L51" s="2">
        <f t="shared" si="13"/>
        <v>0</v>
      </c>
      <c r="M51" s="2">
        <f t="shared" si="14"/>
        <v>1</v>
      </c>
      <c r="N51" s="2">
        <f t="shared" si="15"/>
        <v>0</v>
      </c>
      <c r="V51" t="s">
        <v>373</v>
      </c>
      <c r="W51" t="s">
        <v>77</v>
      </c>
      <c r="X51" t="s">
        <v>43</v>
      </c>
      <c r="Y51" t="s">
        <v>528</v>
      </c>
      <c r="Z51">
        <v>33</v>
      </c>
      <c r="AA51">
        <v>137.6</v>
      </c>
      <c r="AB51">
        <v>95.64</v>
      </c>
      <c r="AC51">
        <f t="shared" si="16"/>
        <v>1.4387285654537849</v>
      </c>
      <c r="AD51">
        <v>32.5</v>
      </c>
      <c r="AE51">
        <v>88.04</v>
      </c>
      <c r="AF51">
        <v>94.43</v>
      </c>
      <c r="AG51" s="2">
        <f t="shared" si="17"/>
        <v>0</v>
      </c>
      <c r="AH51" s="2">
        <f t="shared" si="18"/>
        <v>1</v>
      </c>
      <c r="AI51" s="2">
        <f t="shared" si="19"/>
        <v>0</v>
      </c>
      <c r="AR51" t="s">
        <v>632</v>
      </c>
      <c r="AS51" t="s">
        <v>77</v>
      </c>
      <c r="AT51" t="s">
        <v>43</v>
      </c>
      <c r="AU51" t="s">
        <v>660</v>
      </c>
      <c r="AV51">
        <v>24</v>
      </c>
      <c r="AW51">
        <v>167.5</v>
      </c>
      <c r="AX51">
        <v>73.7</v>
      </c>
      <c r="AY51">
        <f t="shared" si="20"/>
        <v>2.2727272727272725</v>
      </c>
      <c r="AZ51">
        <v>23</v>
      </c>
      <c r="BA51">
        <v>43.74</v>
      </c>
      <c r="BB51">
        <v>71.22</v>
      </c>
      <c r="BC51" s="2">
        <f t="shared" si="21"/>
        <v>1</v>
      </c>
      <c r="BD51" s="2">
        <f t="shared" si="22"/>
        <v>0</v>
      </c>
      <c r="BE51" s="2">
        <f t="shared" si="23"/>
        <v>0</v>
      </c>
    </row>
    <row r="52" spans="1:57" x14ac:dyDescent="0.35">
      <c r="A52" t="s">
        <v>464</v>
      </c>
      <c r="B52" t="s">
        <v>44</v>
      </c>
      <c r="C52" t="s">
        <v>43</v>
      </c>
      <c r="D52" t="s">
        <v>495</v>
      </c>
      <c r="E52">
        <v>17</v>
      </c>
      <c r="F52">
        <v>53.54</v>
      </c>
      <c r="G52">
        <v>56.08</v>
      </c>
      <c r="H52">
        <f t="shared" si="12"/>
        <v>0.95470756062767481</v>
      </c>
      <c r="I52">
        <v>16.5</v>
      </c>
      <c r="J52">
        <v>47.54</v>
      </c>
      <c r="K52">
        <v>54.79</v>
      </c>
      <c r="L52" s="2">
        <f t="shared" si="13"/>
        <v>0</v>
      </c>
      <c r="M52" s="2">
        <f t="shared" si="14"/>
        <v>0</v>
      </c>
      <c r="N52" s="2">
        <f t="shared" si="15"/>
        <v>1</v>
      </c>
      <c r="V52" t="s">
        <v>376</v>
      </c>
      <c r="W52" t="s">
        <v>77</v>
      </c>
      <c r="X52" t="s">
        <v>43</v>
      </c>
      <c r="Y52" t="s">
        <v>528</v>
      </c>
      <c r="Z52">
        <v>33.5</v>
      </c>
      <c r="AA52">
        <v>245.19</v>
      </c>
      <c r="AB52">
        <v>96.84</v>
      </c>
      <c r="AC52">
        <f t="shared" si="16"/>
        <v>2.5319083023543989</v>
      </c>
      <c r="AD52">
        <v>22.5</v>
      </c>
      <c r="AE52">
        <v>93.17</v>
      </c>
      <c r="AF52">
        <v>69.97</v>
      </c>
      <c r="AG52" s="2">
        <f t="shared" si="17"/>
        <v>1</v>
      </c>
      <c r="AH52" s="2">
        <f t="shared" si="18"/>
        <v>0</v>
      </c>
      <c r="AI52" s="2">
        <f t="shared" si="19"/>
        <v>0</v>
      </c>
      <c r="AR52" t="s">
        <v>633</v>
      </c>
      <c r="AS52" t="s">
        <v>77</v>
      </c>
      <c r="AT52" t="s">
        <v>43</v>
      </c>
      <c r="AU52" t="s">
        <v>660</v>
      </c>
      <c r="AV52">
        <v>24</v>
      </c>
      <c r="AW52">
        <v>198.32</v>
      </c>
      <c r="AX52">
        <v>73.7</v>
      </c>
      <c r="AY52">
        <f t="shared" si="20"/>
        <v>2.6909090909090909</v>
      </c>
      <c r="AZ52">
        <v>23</v>
      </c>
      <c r="BA52">
        <v>44.62</v>
      </c>
      <c r="BB52">
        <v>71.22</v>
      </c>
      <c r="BC52" s="2">
        <f t="shared" si="21"/>
        <v>1</v>
      </c>
      <c r="BD52" s="2">
        <f t="shared" si="22"/>
        <v>0</v>
      </c>
      <c r="BE52" s="2">
        <f t="shared" si="23"/>
        <v>0</v>
      </c>
    </row>
    <row r="53" spans="1:57" x14ac:dyDescent="0.35">
      <c r="A53" t="s">
        <v>466</v>
      </c>
      <c r="B53" t="s">
        <v>44</v>
      </c>
      <c r="C53" t="s">
        <v>43</v>
      </c>
      <c r="D53" t="s">
        <v>495</v>
      </c>
      <c r="E53">
        <v>24</v>
      </c>
      <c r="F53">
        <v>72.83</v>
      </c>
      <c r="G53">
        <v>73.7</v>
      </c>
      <c r="H53">
        <f t="shared" si="12"/>
        <v>0.98819538670284934</v>
      </c>
      <c r="I53">
        <v>23.5</v>
      </c>
      <c r="J53">
        <v>70.3</v>
      </c>
      <c r="K53">
        <v>72.459999999999994</v>
      </c>
      <c r="L53" s="2">
        <f t="shared" si="13"/>
        <v>0</v>
      </c>
      <c r="M53" s="2">
        <f t="shared" si="14"/>
        <v>0</v>
      </c>
      <c r="N53" s="2">
        <f t="shared" si="15"/>
        <v>1</v>
      </c>
      <c r="V53" t="s">
        <v>378</v>
      </c>
      <c r="W53" t="s">
        <v>77</v>
      </c>
      <c r="X53" t="s">
        <v>43</v>
      </c>
      <c r="Y53" t="s">
        <v>528</v>
      </c>
      <c r="Z53">
        <v>33.5</v>
      </c>
      <c r="AA53">
        <v>149.12</v>
      </c>
      <c r="AB53">
        <v>96.84</v>
      </c>
      <c r="AC53">
        <f t="shared" si="16"/>
        <v>1.5398595621643949</v>
      </c>
      <c r="AD53">
        <v>32</v>
      </c>
      <c r="AE53">
        <v>93.83</v>
      </c>
      <c r="AF53">
        <v>93.23</v>
      </c>
      <c r="AG53" s="2">
        <f t="shared" si="17"/>
        <v>1</v>
      </c>
      <c r="AH53" s="2">
        <f t="shared" si="18"/>
        <v>0</v>
      </c>
      <c r="AI53" s="2">
        <f t="shared" si="19"/>
        <v>0</v>
      </c>
      <c r="AR53" t="s">
        <v>635</v>
      </c>
      <c r="AS53" t="s">
        <v>77</v>
      </c>
      <c r="AT53" t="s">
        <v>43</v>
      </c>
      <c r="AU53" t="s">
        <v>660</v>
      </c>
      <c r="AV53">
        <v>24</v>
      </c>
      <c r="AW53">
        <v>231.25</v>
      </c>
      <c r="AX53">
        <v>73.7</v>
      </c>
      <c r="AY53">
        <f t="shared" si="20"/>
        <v>3.1377204884667571</v>
      </c>
      <c r="AZ53">
        <v>23</v>
      </c>
      <c r="BA53">
        <v>37.92</v>
      </c>
      <c r="BB53">
        <v>71.22</v>
      </c>
      <c r="BC53" s="2">
        <f t="shared" si="21"/>
        <v>1</v>
      </c>
      <c r="BD53" s="2">
        <f t="shared" si="22"/>
        <v>0</v>
      </c>
      <c r="BE53" s="2">
        <f t="shared" si="23"/>
        <v>0</v>
      </c>
    </row>
    <row r="54" spans="1:57" x14ac:dyDescent="0.35">
      <c r="A54" t="s">
        <v>467</v>
      </c>
      <c r="B54" t="s">
        <v>44</v>
      </c>
      <c r="C54" t="s">
        <v>43</v>
      </c>
      <c r="D54" t="s">
        <v>495</v>
      </c>
      <c r="E54">
        <v>17</v>
      </c>
      <c r="F54">
        <v>80.89</v>
      </c>
      <c r="G54">
        <v>56.08</v>
      </c>
      <c r="H54">
        <f t="shared" si="12"/>
        <v>1.4424037089871613</v>
      </c>
      <c r="I54">
        <v>16</v>
      </c>
      <c r="J54">
        <v>26.32</v>
      </c>
      <c r="K54">
        <v>53.5</v>
      </c>
      <c r="L54" s="2">
        <f t="shared" si="13"/>
        <v>0</v>
      </c>
      <c r="M54" s="2">
        <f t="shared" si="14"/>
        <v>1</v>
      </c>
      <c r="N54" s="2">
        <f t="shared" si="15"/>
        <v>0</v>
      </c>
      <c r="V54" t="s">
        <v>379</v>
      </c>
      <c r="W54" t="s">
        <v>77</v>
      </c>
      <c r="X54" t="s">
        <v>43</v>
      </c>
      <c r="Y54" t="s">
        <v>528</v>
      </c>
      <c r="Z54">
        <v>33.5</v>
      </c>
      <c r="AA54">
        <v>264.85000000000002</v>
      </c>
      <c r="AB54">
        <v>96.84</v>
      </c>
      <c r="AC54">
        <f t="shared" si="16"/>
        <v>2.7349235852953329</v>
      </c>
      <c r="AD54">
        <v>32</v>
      </c>
      <c r="AE54">
        <v>79.239999999999995</v>
      </c>
      <c r="AF54">
        <v>93.23</v>
      </c>
      <c r="AG54" s="2">
        <f t="shared" si="17"/>
        <v>1</v>
      </c>
      <c r="AH54" s="2">
        <f t="shared" si="18"/>
        <v>0</v>
      </c>
      <c r="AI54" s="2">
        <f t="shared" si="19"/>
        <v>0</v>
      </c>
      <c r="AR54" t="s">
        <v>636</v>
      </c>
      <c r="AS54" t="s">
        <v>77</v>
      </c>
      <c r="AT54" t="s">
        <v>43</v>
      </c>
      <c r="AU54" t="s">
        <v>660</v>
      </c>
      <c r="AV54">
        <v>24</v>
      </c>
      <c r="AW54">
        <v>123.54</v>
      </c>
      <c r="AX54">
        <v>73.7</v>
      </c>
      <c r="AY54">
        <f t="shared" si="20"/>
        <v>1.6762550881953868</v>
      </c>
      <c r="AZ54">
        <v>23.5</v>
      </c>
      <c r="BA54">
        <v>66.569999999999993</v>
      </c>
      <c r="BB54">
        <v>72.459999999999994</v>
      </c>
      <c r="BC54" s="2">
        <f t="shared" si="21"/>
        <v>1</v>
      </c>
      <c r="BD54" s="2">
        <f t="shared" si="22"/>
        <v>0</v>
      </c>
      <c r="BE54" s="2">
        <f t="shared" si="23"/>
        <v>0</v>
      </c>
    </row>
    <row r="55" spans="1:57" x14ac:dyDescent="0.35">
      <c r="A55" t="s">
        <v>468</v>
      </c>
      <c r="B55" t="s">
        <v>44</v>
      </c>
      <c r="C55" t="s">
        <v>43</v>
      </c>
      <c r="D55" t="s">
        <v>495</v>
      </c>
      <c r="E55">
        <v>17</v>
      </c>
      <c r="F55">
        <v>83.71</v>
      </c>
      <c r="G55">
        <v>56.08</v>
      </c>
      <c r="H55">
        <f t="shared" si="12"/>
        <v>1.4926890156918686</v>
      </c>
      <c r="I55">
        <v>24</v>
      </c>
      <c r="J55">
        <v>74.98</v>
      </c>
      <c r="K55">
        <v>73.7</v>
      </c>
      <c r="L55" s="2">
        <f t="shared" si="13"/>
        <v>0</v>
      </c>
      <c r="M55" s="2">
        <f t="shared" si="14"/>
        <v>1</v>
      </c>
      <c r="N55" s="2">
        <f t="shared" si="15"/>
        <v>0</v>
      </c>
      <c r="V55" t="s">
        <v>402</v>
      </c>
      <c r="W55" t="s">
        <v>77</v>
      </c>
      <c r="X55" t="s">
        <v>43</v>
      </c>
      <c r="Y55" t="s">
        <v>530</v>
      </c>
      <c r="Z55">
        <v>24</v>
      </c>
      <c r="AA55">
        <v>88.82</v>
      </c>
      <c r="AB55">
        <v>73.7</v>
      </c>
      <c r="AC55">
        <f t="shared" si="16"/>
        <v>1.2051560379918587</v>
      </c>
      <c r="AD55">
        <v>23.5</v>
      </c>
      <c r="AE55">
        <v>61.97</v>
      </c>
      <c r="AF55">
        <v>72.459999999999994</v>
      </c>
      <c r="AG55" s="2">
        <f t="shared" si="17"/>
        <v>0</v>
      </c>
      <c r="AH55" s="2">
        <f t="shared" si="18"/>
        <v>1</v>
      </c>
      <c r="AI55" s="2">
        <f t="shared" si="19"/>
        <v>0</v>
      </c>
      <c r="AR55" t="s">
        <v>637</v>
      </c>
      <c r="AS55" t="s">
        <v>77</v>
      </c>
      <c r="AT55" t="s">
        <v>43</v>
      </c>
      <c r="AU55" t="s">
        <v>660</v>
      </c>
      <c r="AV55">
        <v>24</v>
      </c>
      <c r="AW55">
        <v>229.29</v>
      </c>
      <c r="AX55">
        <v>73.7</v>
      </c>
      <c r="AY55">
        <f t="shared" si="20"/>
        <v>3.1111261872455902</v>
      </c>
      <c r="AZ55">
        <v>23</v>
      </c>
      <c r="BA55">
        <v>44.41</v>
      </c>
      <c r="BB55">
        <v>71.22</v>
      </c>
      <c r="BC55" s="2">
        <f t="shared" si="21"/>
        <v>1</v>
      </c>
      <c r="BD55" s="2">
        <f t="shared" si="22"/>
        <v>0</v>
      </c>
      <c r="BE55" s="2">
        <f t="shared" si="23"/>
        <v>0</v>
      </c>
    </row>
    <row r="56" spans="1:57" x14ac:dyDescent="0.35">
      <c r="A56" t="s">
        <v>469</v>
      </c>
      <c r="B56" t="s">
        <v>44</v>
      </c>
      <c r="C56" t="s">
        <v>43</v>
      </c>
      <c r="D56" t="s">
        <v>495</v>
      </c>
      <c r="E56">
        <v>16.5</v>
      </c>
      <c r="F56">
        <v>44.86</v>
      </c>
      <c r="G56">
        <v>54.79</v>
      </c>
      <c r="H56">
        <f t="shared" si="12"/>
        <v>0.81876254791020264</v>
      </c>
      <c r="I56">
        <v>16</v>
      </c>
      <c r="J56">
        <v>33.630000000000003</v>
      </c>
      <c r="K56">
        <v>53.5</v>
      </c>
      <c r="L56" s="2">
        <f t="shared" si="13"/>
        <v>0</v>
      </c>
      <c r="M56" s="2">
        <f t="shared" si="14"/>
        <v>0</v>
      </c>
      <c r="N56" s="2">
        <f t="shared" si="15"/>
        <v>1</v>
      </c>
      <c r="V56" t="s">
        <v>403</v>
      </c>
      <c r="W56" t="s">
        <v>77</v>
      </c>
      <c r="X56" t="s">
        <v>43</v>
      </c>
      <c r="Y56" t="s">
        <v>530</v>
      </c>
      <c r="Z56">
        <v>35</v>
      </c>
      <c r="AA56">
        <v>110.04</v>
      </c>
      <c r="AB56">
        <v>100.44</v>
      </c>
      <c r="AC56">
        <f t="shared" si="16"/>
        <v>1.0955794504181602</v>
      </c>
      <c r="AD56">
        <v>34.5</v>
      </c>
      <c r="AE56">
        <v>90.03</v>
      </c>
      <c r="AF56">
        <v>99.24</v>
      </c>
      <c r="AG56" s="2">
        <f t="shared" si="17"/>
        <v>0</v>
      </c>
      <c r="AH56" s="2">
        <f t="shared" si="18"/>
        <v>1</v>
      </c>
      <c r="AI56" s="2">
        <f t="shared" si="19"/>
        <v>0</v>
      </c>
      <c r="AR56" t="s">
        <v>638</v>
      </c>
      <c r="AS56" t="s">
        <v>77</v>
      </c>
      <c r="AT56" t="s">
        <v>43</v>
      </c>
      <c r="AU56" t="s">
        <v>660</v>
      </c>
      <c r="AV56">
        <v>24</v>
      </c>
      <c r="AW56">
        <v>191.95</v>
      </c>
      <c r="AX56">
        <v>73.7</v>
      </c>
      <c r="AY56">
        <f t="shared" si="20"/>
        <v>2.6044776119402981</v>
      </c>
      <c r="AZ56">
        <v>23</v>
      </c>
      <c r="BA56">
        <v>37.729999999999997</v>
      </c>
      <c r="BB56">
        <v>71.22</v>
      </c>
      <c r="BC56" s="2">
        <f t="shared" si="21"/>
        <v>1</v>
      </c>
      <c r="BD56" s="2">
        <f t="shared" si="22"/>
        <v>0</v>
      </c>
      <c r="BE56" s="2">
        <f t="shared" si="23"/>
        <v>0</v>
      </c>
    </row>
    <row r="57" spans="1:57" x14ac:dyDescent="0.35">
      <c r="A57" t="s">
        <v>470</v>
      </c>
      <c r="B57" t="s">
        <v>44</v>
      </c>
      <c r="C57" t="s">
        <v>43</v>
      </c>
      <c r="D57" t="s">
        <v>495</v>
      </c>
      <c r="E57">
        <v>24</v>
      </c>
      <c r="F57">
        <v>77.22</v>
      </c>
      <c r="G57">
        <v>73.7</v>
      </c>
      <c r="H57">
        <f t="shared" si="12"/>
        <v>1.0477611940298508</v>
      </c>
      <c r="I57">
        <v>16.5</v>
      </c>
      <c r="J57">
        <v>56.91</v>
      </c>
      <c r="K57">
        <v>54.79</v>
      </c>
      <c r="L57" s="2">
        <f t="shared" si="13"/>
        <v>0</v>
      </c>
      <c r="M57" s="2">
        <f t="shared" si="14"/>
        <v>1</v>
      </c>
      <c r="N57" s="2">
        <f t="shared" si="15"/>
        <v>0</v>
      </c>
      <c r="V57" t="s">
        <v>404</v>
      </c>
      <c r="W57" t="s">
        <v>77</v>
      </c>
      <c r="X57" t="s">
        <v>43</v>
      </c>
      <c r="Y57" t="s">
        <v>530</v>
      </c>
      <c r="Z57">
        <v>33.5</v>
      </c>
      <c r="AA57">
        <v>83.52</v>
      </c>
      <c r="AB57">
        <v>96.84</v>
      </c>
      <c r="AC57">
        <f t="shared" si="16"/>
        <v>0.8624535315985129</v>
      </c>
      <c r="AD57">
        <v>33</v>
      </c>
      <c r="AE57">
        <v>72.87</v>
      </c>
      <c r="AF57">
        <v>95.64</v>
      </c>
      <c r="AG57" s="2">
        <f t="shared" si="17"/>
        <v>0</v>
      </c>
      <c r="AH57" s="2">
        <f t="shared" si="18"/>
        <v>0</v>
      </c>
      <c r="AI57" s="2">
        <f t="shared" si="19"/>
        <v>1</v>
      </c>
      <c r="AR57" t="s">
        <v>639</v>
      </c>
      <c r="AS57" t="s">
        <v>77</v>
      </c>
      <c r="AT57" t="s">
        <v>43</v>
      </c>
      <c r="AU57" t="s">
        <v>660</v>
      </c>
      <c r="AV57">
        <v>24</v>
      </c>
      <c r="AW57">
        <v>204.19</v>
      </c>
      <c r="AX57">
        <v>73.7</v>
      </c>
      <c r="AY57">
        <f t="shared" si="20"/>
        <v>2.7705563093622794</v>
      </c>
      <c r="AZ57">
        <v>23</v>
      </c>
      <c r="BA57">
        <v>26.54</v>
      </c>
      <c r="BB57">
        <v>71.22</v>
      </c>
      <c r="BC57" s="2">
        <f t="shared" si="21"/>
        <v>1</v>
      </c>
      <c r="BD57" s="2">
        <f t="shared" si="22"/>
        <v>0</v>
      </c>
      <c r="BE57" s="2">
        <f t="shared" si="23"/>
        <v>0</v>
      </c>
    </row>
    <row r="58" spans="1:57" x14ac:dyDescent="0.35">
      <c r="A58" t="s">
        <v>472</v>
      </c>
      <c r="B58" t="s">
        <v>44</v>
      </c>
      <c r="C58" t="s">
        <v>43</v>
      </c>
      <c r="D58" t="s">
        <v>495</v>
      </c>
      <c r="E58">
        <v>16.5</v>
      </c>
      <c r="F58">
        <v>40.380000000000003</v>
      </c>
      <c r="G58">
        <v>54.79</v>
      </c>
      <c r="H58">
        <f t="shared" si="12"/>
        <v>0.73699580215367777</v>
      </c>
      <c r="I58">
        <v>16</v>
      </c>
      <c r="J58">
        <v>33.799999999999997</v>
      </c>
      <c r="K58">
        <v>53.5</v>
      </c>
      <c r="L58" s="2">
        <f t="shared" si="13"/>
        <v>0</v>
      </c>
      <c r="M58" s="2">
        <f t="shared" si="14"/>
        <v>0</v>
      </c>
      <c r="N58" s="2">
        <f t="shared" si="15"/>
        <v>1</v>
      </c>
      <c r="V58" t="s">
        <v>405</v>
      </c>
      <c r="W58" t="s">
        <v>77</v>
      </c>
      <c r="X58" t="s">
        <v>43</v>
      </c>
      <c r="Y58" t="s">
        <v>530</v>
      </c>
      <c r="Z58">
        <v>27</v>
      </c>
      <c r="AA58">
        <v>84.6</v>
      </c>
      <c r="AB58">
        <v>81.08</v>
      </c>
      <c r="AC58">
        <f t="shared" si="16"/>
        <v>1.0434139121854957</v>
      </c>
      <c r="AD58">
        <v>26.5</v>
      </c>
      <c r="AE58">
        <v>39.659999999999997</v>
      </c>
      <c r="AF58">
        <v>79.86</v>
      </c>
      <c r="AG58" s="2">
        <f t="shared" si="17"/>
        <v>0</v>
      </c>
      <c r="AH58" s="2">
        <f t="shared" si="18"/>
        <v>1</v>
      </c>
      <c r="AI58" s="2">
        <f t="shared" si="19"/>
        <v>0</v>
      </c>
      <c r="AR58" t="s">
        <v>640</v>
      </c>
      <c r="AS58" t="s">
        <v>77</v>
      </c>
      <c r="AT58" t="s">
        <v>43</v>
      </c>
      <c r="AU58" t="s">
        <v>660</v>
      </c>
      <c r="AV58">
        <v>24</v>
      </c>
      <c r="AW58">
        <v>194.73</v>
      </c>
      <c r="AX58">
        <v>73.7</v>
      </c>
      <c r="AY58">
        <f t="shared" si="20"/>
        <v>2.6421981004070556</v>
      </c>
      <c r="AZ58">
        <v>23</v>
      </c>
      <c r="BA58">
        <v>46.63</v>
      </c>
      <c r="BB58">
        <v>71.22</v>
      </c>
      <c r="BC58" s="2">
        <f t="shared" si="21"/>
        <v>1</v>
      </c>
      <c r="BD58" s="2">
        <f t="shared" si="22"/>
        <v>0</v>
      </c>
      <c r="BE58" s="2">
        <f t="shared" si="23"/>
        <v>0</v>
      </c>
    </row>
    <row r="59" spans="1:57" x14ac:dyDescent="0.35">
      <c r="A59" t="s">
        <v>473</v>
      </c>
      <c r="B59" t="s">
        <v>44</v>
      </c>
      <c r="C59" t="s">
        <v>43</v>
      </c>
      <c r="D59" t="s">
        <v>495</v>
      </c>
      <c r="E59">
        <v>13.5</v>
      </c>
      <c r="F59">
        <v>40.119999999999997</v>
      </c>
      <c r="G59">
        <v>46.98</v>
      </c>
      <c r="H59">
        <f t="shared" si="12"/>
        <v>0.85398041719880802</v>
      </c>
      <c r="I59">
        <v>13</v>
      </c>
      <c r="J59">
        <v>29.74</v>
      </c>
      <c r="K59">
        <v>45.66</v>
      </c>
      <c r="L59" s="2">
        <f t="shared" si="13"/>
        <v>0</v>
      </c>
      <c r="M59" s="2">
        <f t="shared" si="14"/>
        <v>0</v>
      </c>
      <c r="N59" s="2">
        <f t="shared" si="15"/>
        <v>1</v>
      </c>
      <c r="V59" t="s">
        <v>407</v>
      </c>
      <c r="W59" t="s">
        <v>77</v>
      </c>
      <c r="X59" t="s">
        <v>43</v>
      </c>
      <c r="Y59" t="s">
        <v>530</v>
      </c>
      <c r="Z59">
        <v>27</v>
      </c>
      <c r="AA59">
        <v>75.98</v>
      </c>
      <c r="AB59">
        <v>81.08</v>
      </c>
      <c r="AC59">
        <f t="shared" si="16"/>
        <v>0.93709916132215099</v>
      </c>
      <c r="AD59">
        <v>26.5</v>
      </c>
      <c r="AE59">
        <v>57.92</v>
      </c>
      <c r="AF59">
        <v>79.86</v>
      </c>
      <c r="AG59" s="2">
        <f t="shared" si="17"/>
        <v>0</v>
      </c>
      <c r="AH59" s="2">
        <f t="shared" si="18"/>
        <v>0</v>
      </c>
      <c r="AI59" s="2">
        <f t="shared" si="19"/>
        <v>1</v>
      </c>
      <c r="AR59" t="s">
        <v>641</v>
      </c>
      <c r="AS59" t="s">
        <v>77</v>
      </c>
      <c r="AT59" t="s">
        <v>43</v>
      </c>
      <c r="AU59" t="s">
        <v>660</v>
      </c>
      <c r="AV59">
        <v>24</v>
      </c>
      <c r="AW59">
        <v>263.83999999999997</v>
      </c>
      <c r="AX59">
        <v>73.7</v>
      </c>
      <c r="AY59">
        <f t="shared" si="20"/>
        <v>3.5799185888738121</v>
      </c>
      <c r="AZ59">
        <v>23</v>
      </c>
      <c r="BA59">
        <v>25.26</v>
      </c>
      <c r="BB59">
        <v>71.22</v>
      </c>
      <c r="BC59" s="2">
        <f t="shared" si="21"/>
        <v>1</v>
      </c>
      <c r="BD59" s="2">
        <f t="shared" si="22"/>
        <v>0</v>
      </c>
      <c r="BE59" s="2">
        <f t="shared" si="23"/>
        <v>0</v>
      </c>
    </row>
    <row r="60" spans="1:57" x14ac:dyDescent="0.35">
      <c r="A60" t="s">
        <v>474</v>
      </c>
      <c r="B60" t="s">
        <v>44</v>
      </c>
      <c r="C60" t="s">
        <v>43</v>
      </c>
      <c r="D60" t="s">
        <v>495</v>
      </c>
      <c r="E60">
        <v>19.5</v>
      </c>
      <c r="F60">
        <v>58.45</v>
      </c>
      <c r="G60">
        <v>62.44</v>
      </c>
      <c r="H60">
        <f t="shared" si="12"/>
        <v>0.93609865470852027</v>
      </c>
      <c r="I60">
        <v>19</v>
      </c>
      <c r="J60">
        <v>38.590000000000003</v>
      </c>
      <c r="K60">
        <v>61.18</v>
      </c>
      <c r="L60" s="2">
        <f t="shared" si="13"/>
        <v>0</v>
      </c>
      <c r="M60" s="2">
        <f t="shared" si="14"/>
        <v>0</v>
      </c>
      <c r="N60" s="2">
        <f t="shared" si="15"/>
        <v>1</v>
      </c>
      <c r="V60" t="s">
        <v>408</v>
      </c>
      <c r="W60" t="s">
        <v>77</v>
      </c>
      <c r="X60" t="s">
        <v>43</v>
      </c>
      <c r="Y60" t="s">
        <v>530</v>
      </c>
      <c r="Z60">
        <v>23</v>
      </c>
      <c r="AA60">
        <v>93.92</v>
      </c>
      <c r="AB60">
        <v>71.22</v>
      </c>
      <c r="AC60">
        <f t="shared" si="16"/>
        <v>1.3187306936253862</v>
      </c>
      <c r="AD60">
        <v>22</v>
      </c>
      <c r="AE60">
        <v>44.05</v>
      </c>
      <c r="AF60">
        <v>68.72</v>
      </c>
      <c r="AG60" s="2">
        <f t="shared" si="17"/>
        <v>0</v>
      </c>
      <c r="AH60" s="2">
        <f t="shared" si="18"/>
        <v>1</v>
      </c>
      <c r="AI60" s="2">
        <f t="shared" si="19"/>
        <v>0</v>
      </c>
      <c r="AR60" t="s">
        <v>642</v>
      </c>
      <c r="AS60" t="s">
        <v>77</v>
      </c>
      <c r="AT60" t="s">
        <v>43</v>
      </c>
      <c r="AU60" t="s">
        <v>660</v>
      </c>
      <c r="AV60">
        <v>24</v>
      </c>
      <c r="AW60">
        <v>205.96</v>
      </c>
      <c r="AX60">
        <v>73.7</v>
      </c>
      <c r="AY60">
        <f t="shared" si="20"/>
        <v>2.7945725915875168</v>
      </c>
      <c r="AZ60">
        <v>23</v>
      </c>
      <c r="BA60">
        <v>68.61</v>
      </c>
      <c r="BB60">
        <v>71.22</v>
      </c>
      <c r="BC60" s="2">
        <f t="shared" si="21"/>
        <v>1</v>
      </c>
      <c r="BD60" s="2">
        <f t="shared" si="22"/>
        <v>0</v>
      </c>
      <c r="BE60" s="2">
        <f t="shared" si="23"/>
        <v>0</v>
      </c>
    </row>
    <row r="61" spans="1:57" x14ac:dyDescent="0.35">
      <c r="A61" t="s">
        <v>475</v>
      </c>
      <c r="B61" t="s">
        <v>44</v>
      </c>
      <c r="C61" t="s">
        <v>43</v>
      </c>
      <c r="D61" t="s">
        <v>495</v>
      </c>
      <c r="E61">
        <v>13.5</v>
      </c>
      <c r="F61">
        <v>34.14</v>
      </c>
      <c r="G61">
        <v>46.98</v>
      </c>
      <c r="H61">
        <f t="shared" si="12"/>
        <v>0.72669220945083024</v>
      </c>
      <c r="I61">
        <v>13</v>
      </c>
      <c r="J61">
        <v>24.56</v>
      </c>
      <c r="K61">
        <v>45.66</v>
      </c>
      <c r="L61" s="2">
        <f t="shared" si="13"/>
        <v>0</v>
      </c>
      <c r="M61" s="2">
        <f t="shared" si="14"/>
        <v>0</v>
      </c>
      <c r="N61" s="2">
        <f t="shared" si="15"/>
        <v>1</v>
      </c>
      <c r="V61" t="s">
        <v>409</v>
      </c>
      <c r="W61" t="s">
        <v>77</v>
      </c>
      <c r="X61" t="s">
        <v>43</v>
      </c>
      <c r="Y61" t="s">
        <v>530</v>
      </c>
      <c r="Z61">
        <v>34</v>
      </c>
      <c r="AA61">
        <v>110.35</v>
      </c>
      <c r="AB61">
        <v>98.04</v>
      </c>
      <c r="AC61">
        <f t="shared" si="16"/>
        <v>1.1255609955120358</v>
      </c>
      <c r="AD61">
        <v>33.5</v>
      </c>
      <c r="AE61">
        <v>94.33</v>
      </c>
      <c r="AF61">
        <v>96.84</v>
      </c>
      <c r="AG61" s="2">
        <f t="shared" si="17"/>
        <v>0</v>
      </c>
      <c r="AH61" s="2">
        <f t="shared" si="18"/>
        <v>1</v>
      </c>
      <c r="AI61" s="2">
        <f t="shared" si="19"/>
        <v>0</v>
      </c>
      <c r="AR61" t="s">
        <v>547</v>
      </c>
      <c r="AS61" t="s">
        <v>699</v>
      </c>
      <c r="AT61" t="s">
        <v>78</v>
      </c>
      <c r="AU61" t="s">
        <v>659</v>
      </c>
      <c r="AV61">
        <v>22</v>
      </c>
      <c r="AW61">
        <v>73.680000000000007</v>
      </c>
      <c r="AX61">
        <v>68.72</v>
      </c>
      <c r="AY61">
        <f t="shared" si="20"/>
        <v>1.0721769499417928</v>
      </c>
      <c r="AZ61">
        <v>21.5</v>
      </c>
      <c r="BA61">
        <v>53.39</v>
      </c>
      <c r="BB61">
        <v>67.47</v>
      </c>
      <c r="BC61" s="2">
        <f t="shared" si="21"/>
        <v>0</v>
      </c>
      <c r="BD61" s="2">
        <f t="shared" si="22"/>
        <v>1</v>
      </c>
      <c r="BE61" s="2">
        <f t="shared" si="23"/>
        <v>0</v>
      </c>
    </row>
    <row r="62" spans="1:57" x14ac:dyDescent="0.35">
      <c r="A62" t="s">
        <v>478</v>
      </c>
      <c r="B62" t="s">
        <v>44</v>
      </c>
      <c r="C62" t="s">
        <v>43</v>
      </c>
      <c r="D62" t="s">
        <v>495</v>
      </c>
      <c r="E62">
        <v>17</v>
      </c>
      <c r="F62">
        <v>63.91</v>
      </c>
      <c r="G62">
        <v>56.08</v>
      </c>
      <c r="H62">
        <f t="shared" si="12"/>
        <v>1.1396219686162625</v>
      </c>
      <c r="I62">
        <v>16.5</v>
      </c>
      <c r="J62">
        <v>38.44</v>
      </c>
      <c r="K62">
        <v>54.79</v>
      </c>
      <c r="L62" s="2">
        <f t="shared" si="13"/>
        <v>0</v>
      </c>
      <c r="M62" s="2">
        <f t="shared" si="14"/>
        <v>1</v>
      </c>
      <c r="N62" s="2">
        <f t="shared" si="15"/>
        <v>0</v>
      </c>
      <c r="V62" t="s">
        <v>410</v>
      </c>
      <c r="W62" t="s">
        <v>77</v>
      </c>
      <c r="X62" t="s">
        <v>43</v>
      </c>
      <c r="Y62" t="s">
        <v>530</v>
      </c>
      <c r="Z62">
        <v>34</v>
      </c>
      <c r="AA62">
        <v>111.09</v>
      </c>
      <c r="AB62">
        <v>98.04</v>
      </c>
      <c r="AC62">
        <f t="shared" si="16"/>
        <v>1.1331089351285188</v>
      </c>
      <c r="AD62">
        <v>22.5</v>
      </c>
      <c r="AE62">
        <v>71.77</v>
      </c>
      <c r="AF62">
        <v>69.97</v>
      </c>
      <c r="AG62" s="2">
        <f t="shared" si="17"/>
        <v>0</v>
      </c>
      <c r="AH62" s="2">
        <f t="shared" si="18"/>
        <v>1</v>
      </c>
      <c r="AI62" s="2">
        <f t="shared" si="19"/>
        <v>0</v>
      </c>
      <c r="AR62" t="s">
        <v>548</v>
      </c>
      <c r="AS62" t="s">
        <v>699</v>
      </c>
      <c r="AT62" t="s">
        <v>78</v>
      </c>
      <c r="AU62" t="s">
        <v>659</v>
      </c>
      <c r="AV62">
        <v>24</v>
      </c>
      <c r="AW62">
        <v>226.9</v>
      </c>
      <c r="AX62">
        <v>73.7</v>
      </c>
      <c r="AY62">
        <f t="shared" si="20"/>
        <v>3.0786974219810039</v>
      </c>
      <c r="AZ62">
        <v>23</v>
      </c>
      <c r="BA62">
        <v>54.23</v>
      </c>
      <c r="BB62">
        <v>71.22</v>
      </c>
      <c r="BC62" s="2">
        <f t="shared" si="21"/>
        <v>1</v>
      </c>
      <c r="BD62" s="2">
        <f t="shared" si="22"/>
        <v>0</v>
      </c>
      <c r="BE62" s="2">
        <f t="shared" si="23"/>
        <v>0</v>
      </c>
    </row>
    <row r="63" spans="1:57" x14ac:dyDescent="0.35">
      <c r="A63" t="s">
        <v>143</v>
      </c>
      <c r="B63" t="s">
        <v>77</v>
      </c>
      <c r="C63" t="s">
        <v>43</v>
      </c>
      <c r="D63" t="s">
        <v>529</v>
      </c>
      <c r="E63">
        <v>17</v>
      </c>
      <c r="F63">
        <v>186.82</v>
      </c>
      <c r="G63">
        <v>56.08</v>
      </c>
      <c r="H63">
        <f t="shared" si="12"/>
        <v>3.331312410841655</v>
      </c>
      <c r="I63">
        <v>25</v>
      </c>
      <c r="J63">
        <v>97.18</v>
      </c>
      <c r="K63">
        <v>76.17</v>
      </c>
      <c r="L63" s="2">
        <f t="shared" si="13"/>
        <v>1</v>
      </c>
      <c r="M63" s="2">
        <f t="shared" si="14"/>
        <v>0</v>
      </c>
      <c r="N63" s="2">
        <f t="shared" si="15"/>
        <v>0</v>
      </c>
      <c r="V63" t="s">
        <v>411</v>
      </c>
      <c r="W63" t="s">
        <v>77</v>
      </c>
      <c r="X63" t="s">
        <v>43</v>
      </c>
      <c r="Y63" t="s">
        <v>530</v>
      </c>
      <c r="Z63">
        <v>26.5</v>
      </c>
      <c r="AA63">
        <v>72.489999999999995</v>
      </c>
      <c r="AB63">
        <v>79.86</v>
      </c>
      <c r="AC63">
        <f t="shared" si="16"/>
        <v>0.90771349862258943</v>
      </c>
      <c r="AD63">
        <v>26</v>
      </c>
      <c r="AE63">
        <v>59.19</v>
      </c>
      <c r="AF63">
        <v>78.63</v>
      </c>
      <c r="AG63" s="2">
        <f t="shared" si="17"/>
        <v>0</v>
      </c>
      <c r="AH63" s="2">
        <f t="shared" si="18"/>
        <v>0</v>
      </c>
      <c r="AI63" s="2">
        <f t="shared" si="19"/>
        <v>1</v>
      </c>
      <c r="AR63" t="s">
        <v>549</v>
      </c>
      <c r="AS63" t="s">
        <v>699</v>
      </c>
      <c r="AT63" t="s">
        <v>78</v>
      </c>
      <c r="AU63" t="s">
        <v>659</v>
      </c>
      <c r="AV63">
        <v>24</v>
      </c>
      <c r="AW63">
        <v>184.8</v>
      </c>
      <c r="AX63">
        <v>73.7</v>
      </c>
      <c r="AY63">
        <f t="shared" si="20"/>
        <v>2.5074626865671643</v>
      </c>
      <c r="AZ63">
        <v>16</v>
      </c>
      <c r="BA63">
        <v>69.16</v>
      </c>
      <c r="BB63">
        <v>53.5</v>
      </c>
      <c r="BC63" s="2">
        <f t="shared" si="21"/>
        <v>1</v>
      </c>
      <c r="BD63" s="2">
        <f t="shared" si="22"/>
        <v>0</v>
      </c>
      <c r="BE63" s="2">
        <f t="shared" si="23"/>
        <v>0</v>
      </c>
    </row>
    <row r="64" spans="1:57" x14ac:dyDescent="0.35">
      <c r="A64" t="s">
        <v>146</v>
      </c>
      <c r="B64" t="s">
        <v>77</v>
      </c>
      <c r="C64" t="s">
        <v>43</v>
      </c>
      <c r="D64" t="s">
        <v>529</v>
      </c>
      <c r="E64">
        <v>17</v>
      </c>
      <c r="F64">
        <v>218.22</v>
      </c>
      <c r="G64">
        <v>56.08</v>
      </c>
      <c r="H64">
        <f t="shared" si="12"/>
        <v>3.8912268188302428</v>
      </c>
      <c r="I64">
        <v>16</v>
      </c>
      <c r="J64">
        <v>40.380000000000003</v>
      </c>
      <c r="K64">
        <v>53.5</v>
      </c>
      <c r="L64" s="2">
        <f t="shared" si="13"/>
        <v>1</v>
      </c>
      <c r="M64" s="2">
        <f t="shared" si="14"/>
        <v>0</v>
      </c>
      <c r="N64" s="2">
        <f t="shared" si="15"/>
        <v>0</v>
      </c>
      <c r="V64" t="s">
        <v>414</v>
      </c>
      <c r="W64" t="s">
        <v>77</v>
      </c>
      <c r="X64" t="s">
        <v>43</v>
      </c>
      <c r="Y64" t="s">
        <v>530</v>
      </c>
      <c r="Z64">
        <v>28.5</v>
      </c>
      <c r="AA64">
        <v>63.57</v>
      </c>
      <c r="AB64">
        <v>84.74</v>
      </c>
      <c r="AC64">
        <f t="shared" si="16"/>
        <v>0.75017701203681852</v>
      </c>
      <c r="AD64">
        <v>28</v>
      </c>
      <c r="AE64">
        <v>49.28</v>
      </c>
      <c r="AF64">
        <v>83.53</v>
      </c>
      <c r="AG64" s="2">
        <f t="shared" si="17"/>
        <v>0</v>
      </c>
      <c r="AH64" s="2">
        <f t="shared" si="18"/>
        <v>0</v>
      </c>
      <c r="AI64" s="2">
        <f t="shared" si="19"/>
        <v>1</v>
      </c>
      <c r="AR64" t="s">
        <v>550</v>
      </c>
      <c r="AS64" t="s">
        <v>699</v>
      </c>
      <c r="AT64" t="s">
        <v>78</v>
      </c>
      <c r="AU64" t="s">
        <v>659</v>
      </c>
      <c r="AV64">
        <v>24</v>
      </c>
      <c r="AW64">
        <v>224.01</v>
      </c>
      <c r="AX64">
        <v>73.7</v>
      </c>
      <c r="AY64">
        <f t="shared" si="20"/>
        <v>3.0394843962008138</v>
      </c>
      <c r="AZ64">
        <v>22.5</v>
      </c>
      <c r="BA64">
        <v>27.39</v>
      </c>
      <c r="BB64">
        <v>69.97</v>
      </c>
      <c r="BC64" s="2">
        <f t="shared" si="21"/>
        <v>1</v>
      </c>
      <c r="BD64" s="2">
        <f t="shared" si="22"/>
        <v>0</v>
      </c>
      <c r="BE64" s="2">
        <f t="shared" si="23"/>
        <v>0</v>
      </c>
    </row>
    <row r="65" spans="1:57" x14ac:dyDescent="0.35">
      <c r="A65" t="s">
        <v>147</v>
      </c>
      <c r="B65" t="s">
        <v>77</v>
      </c>
      <c r="C65" t="s">
        <v>43</v>
      </c>
      <c r="D65" t="s">
        <v>529</v>
      </c>
      <c r="E65">
        <v>17</v>
      </c>
      <c r="F65">
        <v>153.28</v>
      </c>
      <c r="G65">
        <v>56.08</v>
      </c>
      <c r="H65">
        <f t="shared" si="12"/>
        <v>2.7332382310984311</v>
      </c>
      <c r="I65">
        <v>16</v>
      </c>
      <c r="J65">
        <v>35.020000000000003</v>
      </c>
      <c r="K65">
        <v>53.5</v>
      </c>
      <c r="L65" s="2">
        <f t="shared" si="13"/>
        <v>1</v>
      </c>
      <c r="M65" s="2">
        <f t="shared" si="14"/>
        <v>0</v>
      </c>
      <c r="N65" s="2">
        <f t="shared" si="15"/>
        <v>0</v>
      </c>
      <c r="V65" t="s">
        <v>431</v>
      </c>
      <c r="W65" t="s">
        <v>77</v>
      </c>
      <c r="X65" t="s">
        <v>43</v>
      </c>
      <c r="Y65" t="s">
        <v>530</v>
      </c>
      <c r="Z65">
        <v>27</v>
      </c>
      <c r="AA65">
        <v>103.87</v>
      </c>
      <c r="AB65">
        <v>81.08</v>
      </c>
      <c r="AC65">
        <f t="shared" si="16"/>
        <v>1.2810804144055254</v>
      </c>
      <c r="AD65">
        <v>25</v>
      </c>
      <c r="AE65">
        <v>84.29</v>
      </c>
      <c r="AF65">
        <v>76.17</v>
      </c>
      <c r="AG65" s="2">
        <f t="shared" si="17"/>
        <v>0</v>
      </c>
      <c r="AH65" s="2">
        <f t="shared" si="18"/>
        <v>1</v>
      </c>
      <c r="AI65" s="2">
        <f t="shared" si="19"/>
        <v>0</v>
      </c>
      <c r="AR65" t="s">
        <v>551</v>
      </c>
      <c r="AS65" t="s">
        <v>699</v>
      </c>
      <c r="AT65" t="s">
        <v>78</v>
      </c>
      <c r="AU65" t="s">
        <v>659</v>
      </c>
      <c r="AV65">
        <v>24</v>
      </c>
      <c r="AW65">
        <v>194.55</v>
      </c>
      <c r="AX65">
        <v>73.7</v>
      </c>
      <c r="AY65">
        <f t="shared" si="20"/>
        <v>2.6397557666214384</v>
      </c>
      <c r="AZ65">
        <v>16</v>
      </c>
      <c r="BA65">
        <v>56.76</v>
      </c>
      <c r="BB65">
        <v>53.5</v>
      </c>
      <c r="BC65" s="2">
        <f t="shared" si="21"/>
        <v>1</v>
      </c>
      <c r="BD65" s="2">
        <f t="shared" si="22"/>
        <v>0</v>
      </c>
      <c r="BE65" s="2">
        <f t="shared" si="23"/>
        <v>0</v>
      </c>
    </row>
    <row r="66" spans="1:57" x14ac:dyDescent="0.35">
      <c r="A66" t="s">
        <v>148</v>
      </c>
      <c r="B66" t="s">
        <v>77</v>
      </c>
      <c r="C66" t="s">
        <v>43</v>
      </c>
      <c r="D66" t="s">
        <v>529</v>
      </c>
      <c r="E66">
        <v>17</v>
      </c>
      <c r="F66">
        <v>182.76</v>
      </c>
      <c r="G66">
        <v>56.08</v>
      </c>
      <c r="H66">
        <f t="shared" ref="H66:H97" si="24">F66/G66</f>
        <v>3.2589158345221114</v>
      </c>
      <c r="I66">
        <v>25</v>
      </c>
      <c r="J66">
        <v>100.04</v>
      </c>
      <c r="K66">
        <v>76.17</v>
      </c>
      <c r="L66" s="2">
        <f t="shared" ref="L66:L97" si="25">IF(H66&gt;1.5,1,0)</f>
        <v>1</v>
      </c>
      <c r="M66" s="2">
        <f t="shared" ref="M66:M97" si="26">IF((AND(H66&gt;1,H66&lt;1.5)),1,0)</f>
        <v>0</v>
      </c>
      <c r="N66" s="2">
        <f t="shared" ref="N66:N97" si="27">IF(H66&lt;1,1,0)</f>
        <v>0</v>
      </c>
      <c r="V66" t="s">
        <v>432</v>
      </c>
      <c r="W66" t="s">
        <v>77</v>
      </c>
      <c r="X66" t="s">
        <v>43</v>
      </c>
      <c r="Y66" t="s">
        <v>530</v>
      </c>
      <c r="Z66">
        <v>30</v>
      </c>
      <c r="AA66">
        <v>84.78</v>
      </c>
      <c r="AB66">
        <v>88.39</v>
      </c>
      <c r="AC66">
        <f t="shared" ref="AC66:AC97" si="28">AA66/AB66</f>
        <v>0.95915827582305691</v>
      </c>
      <c r="AD66">
        <v>29.5</v>
      </c>
      <c r="AE66">
        <v>63.58</v>
      </c>
      <c r="AF66">
        <v>87.18</v>
      </c>
      <c r="AG66" s="2">
        <f t="shared" ref="AG66:AG97" si="29">IF(AC66&gt;1.5,1,0)</f>
        <v>0</v>
      </c>
      <c r="AH66" s="2">
        <f t="shared" ref="AH66:AH97" si="30">IF((AND(AC66&gt;1,AC66&lt;1.5)),1,0)</f>
        <v>0</v>
      </c>
      <c r="AI66" s="2">
        <f t="shared" ref="AI66:AI97" si="31">IF(AC66&lt;1,1,0)</f>
        <v>1</v>
      </c>
      <c r="AR66" t="s">
        <v>552</v>
      </c>
      <c r="AS66" t="s">
        <v>699</v>
      </c>
      <c r="AT66" t="s">
        <v>78</v>
      </c>
      <c r="AU66" t="s">
        <v>659</v>
      </c>
      <c r="AV66">
        <v>24</v>
      </c>
      <c r="AW66">
        <v>255.85</v>
      </c>
      <c r="AX66">
        <v>73.7</v>
      </c>
      <c r="AY66">
        <f t="shared" ref="AY66:AY97" si="32">AW66/AX66</f>
        <v>3.4715061058344636</v>
      </c>
      <c r="AZ66">
        <v>23</v>
      </c>
      <c r="BA66">
        <v>38.86</v>
      </c>
      <c r="BB66">
        <v>71.22</v>
      </c>
      <c r="BC66" s="2">
        <f t="shared" ref="BC66:BC97" si="33">IF(AY66&gt;1.5,1,0)</f>
        <v>1</v>
      </c>
      <c r="BD66" s="2">
        <f t="shared" ref="BD66:BD97" si="34">IF((AND(AY66&gt;1,AY66&lt;1.5)),1,0)</f>
        <v>0</v>
      </c>
      <c r="BE66" s="2">
        <f t="shared" ref="BE66:BE97" si="35">IF(AY66&lt;1,1,0)</f>
        <v>0</v>
      </c>
    </row>
    <row r="67" spans="1:57" x14ac:dyDescent="0.35">
      <c r="A67" t="s">
        <v>149</v>
      </c>
      <c r="B67" t="s">
        <v>77</v>
      </c>
      <c r="C67" t="s">
        <v>43</v>
      </c>
      <c r="D67" t="s">
        <v>529</v>
      </c>
      <c r="E67">
        <v>17</v>
      </c>
      <c r="F67">
        <v>127.17</v>
      </c>
      <c r="G67">
        <v>56.08</v>
      </c>
      <c r="H67">
        <f t="shared" si="24"/>
        <v>2.2676533523537805</v>
      </c>
      <c r="I67">
        <v>16</v>
      </c>
      <c r="J67">
        <v>28.98</v>
      </c>
      <c r="K67">
        <v>53.5</v>
      </c>
      <c r="L67" s="2">
        <f t="shared" si="25"/>
        <v>1</v>
      </c>
      <c r="M67" s="2">
        <f t="shared" si="26"/>
        <v>0</v>
      </c>
      <c r="N67" s="2">
        <f t="shared" si="27"/>
        <v>0</v>
      </c>
      <c r="V67" t="s">
        <v>433</v>
      </c>
      <c r="W67" t="s">
        <v>77</v>
      </c>
      <c r="X67" t="s">
        <v>43</v>
      </c>
      <c r="Y67" t="s">
        <v>530</v>
      </c>
      <c r="Z67">
        <v>35.5</v>
      </c>
      <c r="AA67">
        <v>86.39</v>
      </c>
      <c r="AB67">
        <v>101.63</v>
      </c>
      <c r="AC67">
        <f t="shared" si="28"/>
        <v>0.85004427826429207</v>
      </c>
      <c r="AD67">
        <v>35</v>
      </c>
      <c r="AE67">
        <v>63.02</v>
      </c>
      <c r="AF67">
        <v>100.44</v>
      </c>
      <c r="AG67" s="2">
        <f t="shared" si="29"/>
        <v>0</v>
      </c>
      <c r="AH67" s="2">
        <f t="shared" si="30"/>
        <v>0</v>
      </c>
      <c r="AI67" s="2">
        <f t="shared" si="31"/>
        <v>1</v>
      </c>
      <c r="AR67" t="s">
        <v>553</v>
      </c>
      <c r="AS67" t="s">
        <v>699</v>
      </c>
      <c r="AT67" t="s">
        <v>78</v>
      </c>
      <c r="AU67" t="s">
        <v>659</v>
      </c>
      <c r="AV67">
        <v>24</v>
      </c>
      <c r="AW67">
        <v>138.94</v>
      </c>
      <c r="AX67">
        <v>73.7</v>
      </c>
      <c r="AY67">
        <f t="shared" si="32"/>
        <v>1.8852103120759836</v>
      </c>
      <c r="AZ67">
        <v>23.5</v>
      </c>
      <c r="BA67">
        <v>56.01</v>
      </c>
      <c r="BB67">
        <v>72.459999999999994</v>
      </c>
      <c r="BC67" s="2">
        <f t="shared" si="33"/>
        <v>1</v>
      </c>
      <c r="BD67" s="2">
        <f t="shared" si="34"/>
        <v>0</v>
      </c>
      <c r="BE67" s="2">
        <f t="shared" si="35"/>
        <v>0</v>
      </c>
    </row>
    <row r="68" spans="1:57" x14ac:dyDescent="0.35">
      <c r="A68" t="s">
        <v>151</v>
      </c>
      <c r="B68" t="s">
        <v>77</v>
      </c>
      <c r="C68" t="s">
        <v>43</v>
      </c>
      <c r="D68" t="s">
        <v>529</v>
      </c>
      <c r="E68">
        <v>16.5</v>
      </c>
      <c r="F68">
        <v>222.74</v>
      </c>
      <c r="G68">
        <v>54.79</v>
      </c>
      <c r="H68">
        <f t="shared" si="24"/>
        <v>4.0653403905822234</v>
      </c>
      <c r="I68">
        <v>15.5</v>
      </c>
      <c r="J68">
        <v>14.4</v>
      </c>
      <c r="K68">
        <v>52.21</v>
      </c>
      <c r="L68" s="2">
        <f t="shared" si="25"/>
        <v>1</v>
      </c>
      <c r="M68" s="2">
        <f t="shared" si="26"/>
        <v>0</v>
      </c>
      <c r="N68" s="2">
        <f t="shared" si="27"/>
        <v>0</v>
      </c>
      <c r="V68" t="s">
        <v>434</v>
      </c>
      <c r="W68" t="s">
        <v>77</v>
      </c>
      <c r="X68" t="s">
        <v>43</v>
      </c>
      <c r="Y68" t="s">
        <v>530</v>
      </c>
      <c r="Z68">
        <v>27.5</v>
      </c>
      <c r="AA68">
        <v>77.760000000000005</v>
      </c>
      <c r="AB68">
        <v>82.3</v>
      </c>
      <c r="AC68">
        <f t="shared" si="28"/>
        <v>0.94483596597812891</v>
      </c>
      <c r="AD68">
        <v>27</v>
      </c>
      <c r="AE68">
        <v>55.69</v>
      </c>
      <c r="AF68">
        <v>81.08</v>
      </c>
      <c r="AG68" s="2">
        <f t="shared" si="29"/>
        <v>0</v>
      </c>
      <c r="AH68" s="2">
        <f t="shared" si="30"/>
        <v>0</v>
      </c>
      <c r="AI68" s="2">
        <f t="shared" si="31"/>
        <v>1</v>
      </c>
      <c r="AR68" t="s">
        <v>554</v>
      </c>
      <c r="AS68" t="s">
        <v>699</v>
      </c>
      <c r="AT68" t="s">
        <v>78</v>
      </c>
      <c r="AU68" t="s">
        <v>659</v>
      </c>
      <c r="AV68">
        <v>24</v>
      </c>
      <c r="AW68">
        <v>136.57</v>
      </c>
      <c r="AX68">
        <v>73.7</v>
      </c>
      <c r="AY68">
        <f t="shared" si="32"/>
        <v>1.8530529172320216</v>
      </c>
      <c r="AZ68">
        <v>22.5</v>
      </c>
      <c r="BA68">
        <v>63.24</v>
      </c>
      <c r="BB68">
        <v>69.97</v>
      </c>
      <c r="BC68" s="2">
        <f t="shared" si="33"/>
        <v>1</v>
      </c>
      <c r="BD68" s="2">
        <f t="shared" si="34"/>
        <v>0</v>
      </c>
      <c r="BE68" s="2">
        <f t="shared" si="35"/>
        <v>0</v>
      </c>
    </row>
    <row r="69" spans="1:57" x14ac:dyDescent="0.35">
      <c r="A69" t="s">
        <v>152</v>
      </c>
      <c r="B69" t="s">
        <v>77</v>
      </c>
      <c r="C69" t="s">
        <v>43</v>
      </c>
      <c r="D69" t="s">
        <v>529</v>
      </c>
      <c r="E69">
        <v>17</v>
      </c>
      <c r="F69">
        <v>229.55</v>
      </c>
      <c r="G69">
        <v>56.08</v>
      </c>
      <c r="H69">
        <f t="shared" si="24"/>
        <v>4.0932596291012846</v>
      </c>
      <c r="I69">
        <v>25</v>
      </c>
      <c r="J69">
        <v>93.16</v>
      </c>
      <c r="K69">
        <v>76.17</v>
      </c>
      <c r="L69" s="2">
        <f t="shared" si="25"/>
        <v>1</v>
      </c>
      <c r="M69" s="2">
        <f t="shared" si="26"/>
        <v>0</v>
      </c>
      <c r="N69" s="2">
        <f t="shared" si="27"/>
        <v>0</v>
      </c>
      <c r="V69" t="s">
        <v>435</v>
      </c>
      <c r="W69" t="s">
        <v>77</v>
      </c>
      <c r="X69" t="s">
        <v>43</v>
      </c>
      <c r="Y69" t="s">
        <v>530</v>
      </c>
      <c r="Z69">
        <v>24</v>
      </c>
      <c r="AA69">
        <v>54.87</v>
      </c>
      <c r="AB69">
        <v>73.7</v>
      </c>
      <c r="AC69">
        <f t="shared" si="28"/>
        <v>0.74450474898236085</v>
      </c>
      <c r="AD69">
        <v>23.5</v>
      </c>
      <c r="AE69">
        <v>35.520000000000003</v>
      </c>
      <c r="AF69">
        <v>72.459999999999994</v>
      </c>
      <c r="AG69" s="2">
        <f t="shared" si="29"/>
        <v>0</v>
      </c>
      <c r="AH69" s="2">
        <f t="shared" si="30"/>
        <v>0</v>
      </c>
      <c r="AI69" s="2">
        <f t="shared" si="31"/>
        <v>1</v>
      </c>
      <c r="AR69" t="s">
        <v>555</v>
      </c>
      <c r="AS69" t="s">
        <v>699</v>
      </c>
      <c r="AT69" t="s">
        <v>78</v>
      </c>
      <c r="AU69" t="s">
        <v>659</v>
      </c>
      <c r="AV69">
        <v>24</v>
      </c>
      <c r="AW69">
        <v>121.78</v>
      </c>
      <c r="AX69">
        <v>73.7</v>
      </c>
      <c r="AY69">
        <f t="shared" si="32"/>
        <v>1.6523744911804612</v>
      </c>
      <c r="AZ69">
        <v>23.5</v>
      </c>
      <c r="BA69">
        <v>55.43</v>
      </c>
      <c r="BB69">
        <v>72.459999999999994</v>
      </c>
      <c r="BC69" s="2">
        <f t="shared" si="33"/>
        <v>1</v>
      </c>
      <c r="BD69" s="2">
        <f t="shared" si="34"/>
        <v>0</v>
      </c>
      <c r="BE69" s="2">
        <f t="shared" si="35"/>
        <v>0</v>
      </c>
    </row>
    <row r="70" spans="1:57" x14ac:dyDescent="0.35">
      <c r="A70" t="s">
        <v>153</v>
      </c>
      <c r="B70" t="s">
        <v>77</v>
      </c>
      <c r="C70" t="s">
        <v>43</v>
      </c>
      <c r="D70" t="s">
        <v>529</v>
      </c>
      <c r="E70">
        <v>16.5</v>
      </c>
      <c r="F70">
        <v>154.28</v>
      </c>
      <c r="G70">
        <v>54.79</v>
      </c>
      <c r="H70">
        <f t="shared" si="24"/>
        <v>2.8158423069903269</v>
      </c>
      <c r="I70">
        <v>15.5</v>
      </c>
      <c r="J70">
        <v>16.489999999999998</v>
      </c>
      <c r="K70">
        <v>52.21</v>
      </c>
      <c r="L70" s="2">
        <f t="shared" si="25"/>
        <v>1</v>
      </c>
      <c r="M70" s="2">
        <f t="shared" si="26"/>
        <v>0</v>
      </c>
      <c r="N70" s="2">
        <f t="shared" si="27"/>
        <v>0</v>
      </c>
      <c r="V70" t="s">
        <v>436</v>
      </c>
      <c r="W70" t="s">
        <v>77</v>
      </c>
      <c r="X70" t="s">
        <v>43</v>
      </c>
      <c r="Y70" t="s">
        <v>530</v>
      </c>
      <c r="Z70">
        <v>24.5</v>
      </c>
      <c r="AA70">
        <v>66.63</v>
      </c>
      <c r="AB70">
        <v>74.930000000000007</v>
      </c>
      <c r="AC70">
        <f t="shared" si="28"/>
        <v>0.88922994795142118</v>
      </c>
      <c r="AD70">
        <v>24</v>
      </c>
      <c r="AE70">
        <v>55.62</v>
      </c>
      <c r="AF70">
        <v>73.7</v>
      </c>
      <c r="AG70" s="2">
        <f t="shared" si="29"/>
        <v>0</v>
      </c>
      <c r="AH70" s="2">
        <f t="shared" si="30"/>
        <v>0</v>
      </c>
      <c r="AI70" s="2">
        <f t="shared" si="31"/>
        <v>1</v>
      </c>
      <c r="AR70" t="s">
        <v>556</v>
      </c>
      <c r="AS70" t="s">
        <v>699</v>
      </c>
      <c r="AT70" t="s">
        <v>78</v>
      </c>
      <c r="AU70" t="s">
        <v>659</v>
      </c>
      <c r="AV70">
        <v>24</v>
      </c>
      <c r="AW70">
        <v>118.72</v>
      </c>
      <c r="AX70">
        <v>73.7</v>
      </c>
      <c r="AY70">
        <f t="shared" si="32"/>
        <v>1.6108548168249659</v>
      </c>
      <c r="AZ70">
        <v>23.5</v>
      </c>
      <c r="BA70">
        <v>54.47</v>
      </c>
      <c r="BB70">
        <v>72.459999999999994</v>
      </c>
      <c r="BC70" s="2">
        <f t="shared" si="33"/>
        <v>1</v>
      </c>
      <c r="BD70" s="2">
        <f t="shared" si="34"/>
        <v>0</v>
      </c>
      <c r="BE70" s="2">
        <f t="shared" si="35"/>
        <v>0</v>
      </c>
    </row>
    <row r="71" spans="1:57" x14ac:dyDescent="0.35">
      <c r="A71" t="s">
        <v>154</v>
      </c>
      <c r="B71" t="s">
        <v>77</v>
      </c>
      <c r="C71" t="s">
        <v>43</v>
      </c>
      <c r="D71" t="s">
        <v>529</v>
      </c>
      <c r="E71">
        <v>17</v>
      </c>
      <c r="F71">
        <v>197.52</v>
      </c>
      <c r="G71">
        <v>56.08</v>
      </c>
      <c r="H71">
        <f t="shared" si="24"/>
        <v>3.5221112696148364</v>
      </c>
      <c r="I71">
        <v>25</v>
      </c>
      <c r="J71">
        <v>90.39</v>
      </c>
      <c r="K71">
        <v>76.17</v>
      </c>
      <c r="L71" s="2">
        <f t="shared" si="25"/>
        <v>1</v>
      </c>
      <c r="M71" s="2">
        <f t="shared" si="26"/>
        <v>0</v>
      </c>
      <c r="N71" s="2">
        <f t="shared" si="27"/>
        <v>0</v>
      </c>
      <c r="V71" t="s">
        <v>437</v>
      </c>
      <c r="W71" t="s">
        <v>77</v>
      </c>
      <c r="X71" t="s">
        <v>43</v>
      </c>
      <c r="Y71" t="s">
        <v>530</v>
      </c>
      <c r="Z71">
        <v>28</v>
      </c>
      <c r="AA71">
        <v>87.25</v>
      </c>
      <c r="AB71">
        <v>83.53</v>
      </c>
      <c r="AC71">
        <f t="shared" si="28"/>
        <v>1.0445348976415658</v>
      </c>
      <c r="AD71">
        <v>27</v>
      </c>
      <c r="AE71">
        <v>63.3</v>
      </c>
      <c r="AF71">
        <v>81.08</v>
      </c>
      <c r="AG71" s="2">
        <f t="shared" si="29"/>
        <v>0</v>
      </c>
      <c r="AH71" s="2">
        <f t="shared" si="30"/>
        <v>1</v>
      </c>
      <c r="AI71" s="2">
        <f t="shared" si="31"/>
        <v>0</v>
      </c>
      <c r="AR71" t="s">
        <v>557</v>
      </c>
      <c r="AS71" t="s">
        <v>699</v>
      </c>
      <c r="AT71" t="s">
        <v>78</v>
      </c>
      <c r="AU71" t="s">
        <v>659</v>
      </c>
      <c r="AV71">
        <v>24</v>
      </c>
      <c r="AW71">
        <v>222.92</v>
      </c>
      <c r="AX71">
        <v>73.7</v>
      </c>
      <c r="AY71">
        <f t="shared" si="32"/>
        <v>3.0246947082767974</v>
      </c>
      <c r="AZ71">
        <v>16</v>
      </c>
      <c r="BA71">
        <v>61.47</v>
      </c>
      <c r="BB71">
        <v>53.5</v>
      </c>
      <c r="BC71" s="2">
        <f t="shared" si="33"/>
        <v>1</v>
      </c>
      <c r="BD71" s="2">
        <f t="shared" si="34"/>
        <v>0</v>
      </c>
      <c r="BE71" s="2">
        <f t="shared" si="35"/>
        <v>0</v>
      </c>
    </row>
    <row r="72" spans="1:57" x14ac:dyDescent="0.35">
      <c r="A72" t="s">
        <v>155</v>
      </c>
      <c r="B72" t="s">
        <v>77</v>
      </c>
      <c r="C72" t="s">
        <v>43</v>
      </c>
      <c r="D72" t="s">
        <v>529</v>
      </c>
      <c r="E72">
        <v>17</v>
      </c>
      <c r="F72">
        <v>253.97</v>
      </c>
      <c r="G72">
        <v>56.08</v>
      </c>
      <c r="H72">
        <f t="shared" si="24"/>
        <v>4.5287089871611981</v>
      </c>
      <c r="I72">
        <v>15.5</v>
      </c>
      <c r="J72">
        <v>8.49</v>
      </c>
      <c r="K72">
        <v>52.21</v>
      </c>
      <c r="L72" s="2">
        <f t="shared" si="25"/>
        <v>1</v>
      </c>
      <c r="M72" s="2">
        <f t="shared" si="26"/>
        <v>0</v>
      </c>
      <c r="N72" s="2">
        <f t="shared" si="27"/>
        <v>0</v>
      </c>
      <c r="V72" t="s">
        <v>439</v>
      </c>
      <c r="W72" t="s">
        <v>77</v>
      </c>
      <c r="X72" t="s">
        <v>43</v>
      </c>
      <c r="Y72" t="s">
        <v>530</v>
      </c>
      <c r="Z72">
        <v>33</v>
      </c>
      <c r="AA72">
        <v>92.97</v>
      </c>
      <c r="AB72">
        <v>95.64</v>
      </c>
      <c r="AC72">
        <f t="shared" si="28"/>
        <v>0.97208281053952317</v>
      </c>
      <c r="AD72">
        <v>32.5</v>
      </c>
      <c r="AE72">
        <v>83.67</v>
      </c>
      <c r="AF72">
        <v>94.43</v>
      </c>
      <c r="AG72" s="2">
        <f t="shared" si="29"/>
        <v>0</v>
      </c>
      <c r="AH72" s="2">
        <f t="shared" si="30"/>
        <v>0</v>
      </c>
      <c r="AI72" s="2">
        <f t="shared" si="31"/>
        <v>1</v>
      </c>
      <c r="AR72" t="s">
        <v>560</v>
      </c>
      <c r="AS72" t="s">
        <v>699</v>
      </c>
      <c r="AT72" t="s">
        <v>78</v>
      </c>
      <c r="AU72" t="s">
        <v>659</v>
      </c>
      <c r="AV72">
        <v>24</v>
      </c>
      <c r="AW72">
        <v>116.45</v>
      </c>
      <c r="AX72">
        <v>73.7</v>
      </c>
      <c r="AY72">
        <f t="shared" si="32"/>
        <v>1.5800542740841248</v>
      </c>
      <c r="AZ72">
        <v>23</v>
      </c>
      <c r="BA72">
        <v>41.64</v>
      </c>
      <c r="BB72">
        <v>71.22</v>
      </c>
      <c r="BC72" s="2">
        <f t="shared" si="33"/>
        <v>1</v>
      </c>
      <c r="BD72" s="2">
        <f t="shared" si="34"/>
        <v>0</v>
      </c>
      <c r="BE72" s="2">
        <f t="shared" si="35"/>
        <v>0</v>
      </c>
    </row>
    <row r="73" spans="1:57" x14ac:dyDescent="0.35">
      <c r="A73" t="s">
        <v>156</v>
      </c>
      <c r="B73" t="s">
        <v>77</v>
      </c>
      <c r="C73" t="s">
        <v>43</v>
      </c>
      <c r="D73" t="s">
        <v>529</v>
      </c>
      <c r="E73">
        <v>17</v>
      </c>
      <c r="F73">
        <v>157.16999999999999</v>
      </c>
      <c r="G73">
        <v>56.08</v>
      </c>
      <c r="H73">
        <f t="shared" si="24"/>
        <v>2.8026034236804565</v>
      </c>
      <c r="I73">
        <v>25</v>
      </c>
      <c r="J73">
        <v>95.04</v>
      </c>
      <c r="K73">
        <v>76.17</v>
      </c>
      <c r="L73" s="2">
        <f t="shared" si="25"/>
        <v>1</v>
      </c>
      <c r="M73" s="2">
        <f t="shared" si="26"/>
        <v>0</v>
      </c>
      <c r="N73" s="2">
        <f t="shared" si="27"/>
        <v>0</v>
      </c>
      <c r="V73" t="s">
        <v>440</v>
      </c>
      <c r="W73" t="s">
        <v>77</v>
      </c>
      <c r="X73" t="s">
        <v>43</v>
      </c>
      <c r="Y73" t="s">
        <v>530</v>
      </c>
      <c r="Z73">
        <v>23</v>
      </c>
      <c r="AA73">
        <v>85.36</v>
      </c>
      <c r="AB73">
        <v>71.22</v>
      </c>
      <c r="AC73">
        <f t="shared" si="28"/>
        <v>1.1985397360292054</v>
      </c>
      <c r="AD73">
        <v>22</v>
      </c>
      <c r="AE73">
        <v>51.71</v>
      </c>
      <c r="AF73">
        <v>68.72</v>
      </c>
      <c r="AG73" s="2">
        <f t="shared" si="29"/>
        <v>0</v>
      </c>
      <c r="AH73" s="2">
        <f t="shared" si="30"/>
        <v>1</v>
      </c>
      <c r="AI73" s="2">
        <f t="shared" si="31"/>
        <v>0</v>
      </c>
      <c r="AR73" t="s">
        <v>561</v>
      </c>
      <c r="AS73" t="s">
        <v>699</v>
      </c>
      <c r="AT73" t="s">
        <v>78</v>
      </c>
      <c r="AU73" t="s">
        <v>659</v>
      </c>
      <c r="AV73">
        <v>24</v>
      </c>
      <c r="AW73">
        <v>200.94</v>
      </c>
      <c r="AX73">
        <v>73.7</v>
      </c>
      <c r="AY73">
        <f t="shared" si="32"/>
        <v>2.7264586160108548</v>
      </c>
      <c r="AZ73">
        <v>16</v>
      </c>
      <c r="BA73">
        <v>70.400000000000006</v>
      </c>
      <c r="BB73">
        <v>53.5</v>
      </c>
      <c r="BC73" s="2">
        <f t="shared" si="33"/>
        <v>1</v>
      </c>
      <c r="BD73" s="2">
        <f t="shared" si="34"/>
        <v>0</v>
      </c>
      <c r="BE73" s="2">
        <f t="shared" si="35"/>
        <v>0</v>
      </c>
    </row>
    <row r="74" spans="1:57" x14ac:dyDescent="0.35">
      <c r="A74" t="s">
        <v>158</v>
      </c>
      <c r="B74" t="s">
        <v>77</v>
      </c>
      <c r="C74" t="s">
        <v>43</v>
      </c>
      <c r="D74" t="s">
        <v>529</v>
      </c>
      <c r="E74">
        <v>17</v>
      </c>
      <c r="F74">
        <v>186.81</v>
      </c>
      <c r="G74">
        <v>56.08</v>
      </c>
      <c r="H74">
        <f t="shared" si="24"/>
        <v>3.3311340941512126</v>
      </c>
      <c r="I74">
        <v>25</v>
      </c>
      <c r="J74">
        <v>85.05</v>
      </c>
      <c r="K74">
        <v>76.17</v>
      </c>
      <c r="L74" s="2">
        <f t="shared" si="25"/>
        <v>1</v>
      </c>
      <c r="M74" s="2">
        <f t="shared" si="26"/>
        <v>0</v>
      </c>
      <c r="N74" s="2">
        <f t="shared" si="27"/>
        <v>0</v>
      </c>
      <c r="V74" t="s">
        <v>441</v>
      </c>
      <c r="W74" t="s">
        <v>77</v>
      </c>
      <c r="X74" t="s">
        <v>43</v>
      </c>
      <c r="Y74" t="s">
        <v>530</v>
      </c>
      <c r="Z74">
        <v>27</v>
      </c>
      <c r="AA74">
        <v>80.010000000000005</v>
      </c>
      <c r="AB74">
        <v>81.08</v>
      </c>
      <c r="AC74">
        <f t="shared" si="28"/>
        <v>0.98680315737543178</v>
      </c>
      <c r="AD74">
        <v>26.5</v>
      </c>
      <c r="AE74">
        <v>60.49</v>
      </c>
      <c r="AF74">
        <v>79.86</v>
      </c>
      <c r="AG74" s="2">
        <f t="shared" si="29"/>
        <v>0</v>
      </c>
      <c r="AH74" s="2">
        <f t="shared" si="30"/>
        <v>0</v>
      </c>
      <c r="AI74" s="2">
        <f t="shared" si="31"/>
        <v>1</v>
      </c>
      <c r="AR74" t="s">
        <v>562</v>
      </c>
      <c r="AS74" t="s">
        <v>699</v>
      </c>
      <c r="AT74" t="s">
        <v>78</v>
      </c>
      <c r="AU74" t="s">
        <v>659</v>
      </c>
      <c r="AV74">
        <v>24</v>
      </c>
      <c r="AW74">
        <v>85.61</v>
      </c>
      <c r="AX74">
        <v>73.7</v>
      </c>
      <c r="AY74">
        <f t="shared" si="32"/>
        <v>1.1616010854816825</v>
      </c>
      <c r="AZ74">
        <v>23.5</v>
      </c>
      <c r="BA74">
        <v>55.59</v>
      </c>
      <c r="BB74">
        <v>72.459999999999994</v>
      </c>
      <c r="BC74" s="2">
        <f t="shared" si="33"/>
        <v>0</v>
      </c>
      <c r="BD74" s="2">
        <f t="shared" si="34"/>
        <v>1</v>
      </c>
      <c r="BE74" s="2">
        <f t="shared" si="35"/>
        <v>0</v>
      </c>
    </row>
    <row r="75" spans="1:57" x14ac:dyDescent="0.35">
      <c r="A75" t="s">
        <v>175</v>
      </c>
      <c r="B75" t="s">
        <v>77</v>
      </c>
      <c r="C75" t="s">
        <v>43</v>
      </c>
      <c r="D75" t="s">
        <v>529</v>
      </c>
      <c r="E75">
        <v>17</v>
      </c>
      <c r="F75">
        <v>153.78</v>
      </c>
      <c r="G75">
        <v>56.08</v>
      </c>
      <c r="H75">
        <f t="shared" si="24"/>
        <v>2.7421540656205421</v>
      </c>
      <c r="I75">
        <v>25</v>
      </c>
      <c r="J75">
        <v>95.42</v>
      </c>
      <c r="K75">
        <v>76.17</v>
      </c>
      <c r="L75" s="2">
        <f t="shared" si="25"/>
        <v>1</v>
      </c>
      <c r="M75" s="2">
        <f t="shared" si="26"/>
        <v>0</v>
      </c>
      <c r="N75" s="2">
        <f t="shared" si="27"/>
        <v>0</v>
      </c>
      <c r="V75" t="s">
        <v>442</v>
      </c>
      <c r="W75" t="s">
        <v>77</v>
      </c>
      <c r="X75" t="s">
        <v>43</v>
      </c>
      <c r="Y75" t="s">
        <v>530</v>
      </c>
      <c r="Z75">
        <v>23</v>
      </c>
      <c r="AA75">
        <v>67.430000000000007</v>
      </c>
      <c r="AB75">
        <v>71.22</v>
      </c>
      <c r="AC75">
        <f t="shared" si="28"/>
        <v>0.94678461106430789</v>
      </c>
      <c r="AD75">
        <v>22.5</v>
      </c>
      <c r="AE75">
        <v>54.72</v>
      </c>
      <c r="AF75">
        <v>69.97</v>
      </c>
      <c r="AG75" s="2">
        <f t="shared" si="29"/>
        <v>0</v>
      </c>
      <c r="AH75" s="2">
        <f t="shared" si="30"/>
        <v>0</v>
      </c>
      <c r="AI75" s="2">
        <f t="shared" si="31"/>
        <v>1</v>
      </c>
      <c r="AR75" t="s">
        <v>579</v>
      </c>
      <c r="AS75" t="s">
        <v>699</v>
      </c>
      <c r="AT75" t="s">
        <v>78</v>
      </c>
      <c r="AU75" t="s">
        <v>659</v>
      </c>
      <c r="AV75">
        <v>24</v>
      </c>
      <c r="AW75">
        <v>116.52</v>
      </c>
      <c r="AX75">
        <v>73.7</v>
      </c>
      <c r="AY75">
        <f t="shared" si="32"/>
        <v>1.5810040705563093</v>
      </c>
      <c r="AZ75">
        <v>23.5</v>
      </c>
      <c r="BA75">
        <v>64.84</v>
      </c>
      <c r="BB75">
        <v>72.459999999999994</v>
      </c>
      <c r="BC75" s="2">
        <f t="shared" si="33"/>
        <v>1</v>
      </c>
      <c r="BD75" s="2">
        <f t="shared" si="34"/>
        <v>0</v>
      </c>
      <c r="BE75" s="2">
        <f t="shared" si="35"/>
        <v>0</v>
      </c>
    </row>
    <row r="76" spans="1:57" x14ac:dyDescent="0.35">
      <c r="A76" t="s">
        <v>176</v>
      </c>
      <c r="B76" t="s">
        <v>77</v>
      </c>
      <c r="C76" t="s">
        <v>43</v>
      </c>
      <c r="D76" t="s">
        <v>529</v>
      </c>
      <c r="E76">
        <v>17</v>
      </c>
      <c r="F76">
        <v>115.74</v>
      </c>
      <c r="G76">
        <v>56.08</v>
      </c>
      <c r="H76">
        <f t="shared" si="24"/>
        <v>2.0638373751783168</v>
      </c>
      <c r="I76">
        <v>16</v>
      </c>
      <c r="J76">
        <v>26.15</v>
      </c>
      <c r="K76">
        <v>53.5</v>
      </c>
      <c r="L76" s="2">
        <f t="shared" si="25"/>
        <v>1</v>
      </c>
      <c r="M76" s="2">
        <f t="shared" si="26"/>
        <v>0</v>
      </c>
      <c r="N76" s="2">
        <f t="shared" si="27"/>
        <v>0</v>
      </c>
      <c r="V76" t="s">
        <v>443</v>
      </c>
      <c r="W76" t="s">
        <v>77</v>
      </c>
      <c r="X76" t="s">
        <v>43</v>
      </c>
      <c r="Y76" t="s">
        <v>530</v>
      </c>
      <c r="Z76">
        <v>23</v>
      </c>
      <c r="AA76">
        <v>96.75</v>
      </c>
      <c r="AB76">
        <v>71.22</v>
      </c>
      <c r="AC76">
        <f t="shared" si="28"/>
        <v>1.3584667228306655</v>
      </c>
      <c r="AD76">
        <v>22</v>
      </c>
      <c r="AE76">
        <v>34.82</v>
      </c>
      <c r="AF76">
        <v>68.72</v>
      </c>
      <c r="AG76" s="2">
        <f t="shared" si="29"/>
        <v>0</v>
      </c>
      <c r="AH76" s="2">
        <f t="shared" si="30"/>
        <v>1</v>
      </c>
      <c r="AI76" s="2">
        <f t="shared" si="31"/>
        <v>0</v>
      </c>
      <c r="AR76" t="s">
        <v>580</v>
      </c>
      <c r="AS76" t="s">
        <v>699</v>
      </c>
      <c r="AT76" t="s">
        <v>78</v>
      </c>
      <c r="AU76" t="s">
        <v>659</v>
      </c>
      <c r="AV76">
        <v>24</v>
      </c>
      <c r="AW76">
        <v>203.18</v>
      </c>
      <c r="AX76">
        <v>73.7</v>
      </c>
      <c r="AY76">
        <f t="shared" si="32"/>
        <v>2.7568521031207598</v>
      </c>
      <c r="AZ76">
        <v>23</v>
      </c>
      <c r="BA76">
        <v>35.74</v>
      </c>
      <c r="BB76">
        <v>71.22</v>
      </c>
      <c r="BC76" s="2">
        <f t="shared" si="33"/>
        <v>1</v>
      </c>
      <c r="BD76" s="2">
        <f t="shared" si="34"/>
        <v>0</v>
      </c>
      <c r="BE76" s="2">
        <f t="shared" si="35"/>
        <v>0</v>
      </c>
    </row>
    <row r="77" spans="1:57" x14ac:dyDescent="0.35">
      <c r="A77" t="s">
        <v>177</v>
      </c>
      <c r="B77" t="s">
        <v>77</v>
      </c>
      <c r="C77" t="s">
        <v>43</v>
      </c>
      <c r="D77" t="s">
        <v>529</v>
      </c>
      <c r="E77">
        <v>17</v>
      </c>
      <c r="F77">
        <v>117.19</v>
      </c>
      <c r="G77">
        <v>56.08</v>
      </c>
      <c r="H77">
        <f t="shared" si="24"/>
        <v>2.0896932952924394</v>
      </c>
      <c r="I77">
        <v>16</v>
      </c>
      <c r="J77">
        <v>20.79</v>
      </c>
      <c r="K77">
        <v>53.5</v>
      </c>
      <c r="L77" s="2">
        <f t="shared" si="25"/>
        <v>1</v>
      </c>
      <c r="M77" s="2">
        <f t="shared" si="26"/>
        <v>0</v>
      </c>
      <c r="N77" s="2">
        <f t="shared" si="27"/>
        <v>0</v>
      </c>
      <c r="V77" t="s">
        <v>445</v>
      </c>
      <c r="W77" t="s">
        <v>77</v>
      </c>
      <c r="X77" t="s">
        <v>43</v>
      </c>
      <c r="Y77" t="s">
        <v>530</v>
      </c>
      <c r="Z77">
        <v>33.5</v>
      </c>
      <c r="AA77">
        <v>114.43</v>
      </c>
      <c r="AB77">
        <v>96.84</v>
      </c>
      <c r="AC77">
        <f t="shared" si="28"/>
        <v>1.1816398182569186</v>
      </c>
      <c r="AD77">
        <v>33</v>
      </c>
      <c r="AE77">
        <v>86.53</v>
      </c>
      <c r="AF77">
        <v>95.64</v>
      </c>
      <c r="AG77" s="2">
        <f t="shared" si="29"/>
        <v>0</v>
      </c>
      <c r="AH77" s="2">
        <f t="shared" si="30"/>
        <v>1</v>
      </c>
      <c r="AI77" s="2">
        <f t="shared" si="31"/>
        <v>0</v>
      </c>
      <c r="AR77" t="s">
        <v>581</v>
      </c>
      <c r="AS77" t="s">
        <v>699</v>
      </c>
      <c r="AT77" t="s">
        <v>78</v>
      </c>
      <c r="AU77" t="s">
        <v>659</v>
      </c>
      <c r="AV77">
        <v>21</v>
      </c>
      <c r="AW77">
        <v>58.67</v>
      </c>
      <c r="AX77">
        <v>66.22</v>
      </c>
      <c r="AY77">
        <f t="shared" si="32"/>
        <v>0.8859861069163395</v>
      </c>
      <c r="AZ77">
        <v>20.5</v>
      </c>
      <c r="BA77">
        <v>30.17</v>
      </c>
      <c r="BB77">
        <v>64.97</v>
      </c>
      <c r="BC77" s="2">
        <f t="shared" si="33"/>
        <v>0</v>
      </c>
      <c r="BD77" s="2">
        <f t="shared" si="34"/>
        <v>0</v>
      </c>
      <c r="BE77" s="2">
        <f t="shared" si="35"/>
        <v>1</v>
      </c>
    </row>
    <row r="78" spans="1:57" x14ac:dyDescent="0.35">
      <c r="A78" t="s">
        <v>178</v>
      </c>
      <c r="B78" t="s">
        <v>77</v>
      </c>
      <c r="C78" t="s">
        <v>43</v>
      </c>
      <c r="D78" t="s">
        <v>529</v>
      </c>
      <c r="E78">
        <v>17</v>
      </c>
      <c r="F78">
        <v>105.68</v>
      </c>
      <c r="G78">
        <v>56.08</v>
      </c>
      <c r="H78">
        <f t="shared" si="24"/>
        <v>1.8844507845934382</v>
      </c>
      <c r="I78">
        <v>25</v>
      </c>
      <c r="J78">
        <v>105.55</v>
      </c>
      <c r="K78">
        <v>76.17</v>
      </c>
      <c r="L78" s="2">
        <f t="shared" si="25"/>
        <v>1</v>
      </c>
      <c r="M78" s="2">
        <f t="shared" si="26"/>
        <v>0</v>
      </c>
      <c r="N78" s="2">
        <f t="shared" si="27"/>
        <v>0</v>
      </c>
      <c r="V78" t="s">
        <v>224</v>
      </c>
      <c r="W78" t="s">
        <v>698</v>
      </c>
      <c r="X78" t="s">
        <v>78</v>
      </c>
      <c r="Y78" t="s">
        <v>528</v>
      </c>
      <c r="Z78">
        <v>33.5</v>
      </c>
      <c r="AA78">
        <v>171.31</v>
      </c>
      <c r="AB78">
        <v>96.84</v>
      </c>
      <c r="AC78">
        <f t="shared" si="28"/>
        <v>1.7690004130524577</v>
      </c>
      <c r="AD78">
        <v>32.5</v>
      </c>
      <c r="AE78">
        <v>90.56</v>
      </c>
      <c r="AF78">
        <v>94.43</v>
      </c>
      <c r="AG78" s="2">
        <f t="shared" si="29"/>
        <v>1</v>
      </c>
      <c r="AH78" s="2">
        <f t="shared" si="30"/>
        <v>0</v>
      </c>
      <c r="AI78" s="2">
        <f t="shared" si="31"/>
        <v>0</v>
      </c>
      <c r="AR78" t="s">
        <v>583</v>
      </c>
      <c r="AS78" t="s">
        <v>699</v>
      </c>
      <c r="AT78" t="s">
        <v>78</v>
      </c>
      <c r="AU78" t="s">
        <v>659</v>
      </c>
      <c r="AV78">
        <v>24</v>
      </c>
      <c r="AW78">
        <v>193.38</v>
      </c>
      <c r="AX78">
        <v>73.7</v>
      </c>
      <c r="AY78">
        <f t="shared" si="32"/>
        <v>2.6238805970149253</v>
      </c>
      <c r="AZ78">
        <v>23</v>
      </c>
      <c r="BA78">
        <v>44.92</v>
      </c>
      <c r="BB78">
        <v>71.22</v>
      </c>
      <c r="BC78" s="2">
        <f t="shared" si="33"/>
        <v>1</v>
      </c>
      <c r="BD78" s="2">
        <f t="shared" si="34"/>
        <v>0</v>
      </c>
      <c r="BE78" s="2">
        <f t="shared" si="35"/>
        <v>0</v>
      </c>
    </row>
    <row r="79" spans="1:57" x14ac:dyDescent="0.35">
      <c r="A79" t="s">
        <v>179</v>
      </c>
      <c r="B79" t="s">
        <v>77</v>
      </c>
      <c r="C79" t="s">
        <v>43</v>
      </c>
      <c r="D79" t="s">
        <v>529</v>
      </c>
      <c r="E79">
        <v>17</v>
      </c>
      <c r="F79">
        <v>51.69</v>
      </c>
      <c r="G79">
        <v>56.08</v>
      </c>
      <c r="H79">
        <f t="shared" si="24"/>
        <v>0.92171897289586302</v>
      </c>
      <c r="I79">
        <v>16.5</v>
      </c>
      <c r="J79">
        <v>39.4</v>
      </c>
      <c r="K79">
        <v>54.79</v>
      </c>
      <c r="L79" s="2">
        <f t="shared" si="25"/>
        <v>0</v>
      </c>
      <c r="M79" s="2">
        <f t="shared" si="26"/>
        <v>0</v>
      </c>
      <c r="N79" s="2">
        <f t="shared" si="27"/>
        <v>1</v>
      </c>
      <c r="V79" t="s">
        <v>227</v>
      </c>
      <c r="W79" t="s">
        <v>698</v>
      </c>
      <c r="X79" t="s">
        <v>78</v>
      </c>
      <c r="Y79" t="s">
        <v>528</v>
      </c>
      <c r="Z79">
        <v>34</v>
      </c>
      <c r="AA79">
        <v>115.64</v>
      </c>
      <c r="AB79">
        <v>98.04</v>
      </c>
      <c r="AC79">
        <f t="shared" si="28"/>
        <v>1.1795185638514891</v>
      </c>
      <c r="AD79">
        <v>35.5</v>
      </c>
      <c r="AE79">
        <v>115.26</v>
      </c>
      <c r="AF79">
        <v>101.63</v>
      </c>
      <c r="AG79" s="2">
        <f t="shared" si="29"/>
        <v>0</v>
      </c>
      <c r="AH79" s="2">
        <f t="shared" si="30"/>
        <v>1</v>
      </c>
      <c r="AI79" s="2">
        <f t="shared" si="31"/>
        <v>0</v>
      </c>
      <c r="AR79" t="s">
        <v>584</v>
      </c>
      <c r="AS79" t="s">
        <v>699</v>
      </c>
      <c r="AT79" t="s">
        <v>78</v>
      </c>
      <c r="AU79" t="s">
        <v>659</v>
      </c>
      <c r="AV79">
        <v>24</v>
      </c>
      <c r="AW79">
        <v>217.29</v>
      </c>
      <c r="AX79">
        <v>73.7</v>
      </c>
      <c r="AY79">
        <f t="shared" si="32"/>
        <v>2.9483039348710989</v>
      </c>
      <c r="AZ79">
        <v>23</v>
      </c>
      <c r="BA79">
        <v>20.61</v>
      </c>
      <c r="BB79">
        <v>71.22</v>
      </c>
      <c r="BC79" s="2">
        <f t="shared" si="33"/>
        <v>1</v>
      </c>
      <c r="BD79" s="2">
        <f t="shared" si="34"/>
        <v>0</v>
      </c>
      <c r="BE79" s="2">
        <f t="shared" si="35"/>
        <v>0</v>
      </c>
    </row>
    <row r="80" spans="1:57" x14ac:dyDescent="0.35">
      <c r="A80" t="s">
        <v>180</v>
      </c>
      <c r="B80" t="s">
        <v>77</v>
      </c>
      <c r="C80" t="s">
        <v>43</v>
      </c>
      <c r="D80" t="s">
        <v>529</v>
      </c>
      <c r="E80">
        <v>17</v>
      </c>
      <c r="F80">
        <v>169.47</v>
      </c>
      <c r="G80">
        <v>56.08</v>
      </c>
      <c r="H80">
        <f t="shared" si="24"/>
        <v>3.0219329529243937</v>
      </c>
      <c r="I80">
        <v>25</v>
      </c>
      <c r="J80">
        <v>97.8</v>
      </c>
      <c r="K80">
        <v>76.17</v>
      </c>
      <c r="L80" s="2">
        <f t="shared" si="25"/>
        <v>1</v>
      </c>
      <c r="M80" s="2">
        <f t="shared" si="26"/>
        <v>0</v>
      </c>
      <c r="N80" s="2">
        <f t="shared" si="27"/>
        <v>0</v>
      </c>
      <c r="V80" t="s">
        <v>228</v>
      </c>
      <c r="W80" t="s">
        <v>698</v>
      </c>
      <c r="X80" t="s">
        <v>78</v>
      </c>
      <c r="Y80" t="s">
        <v>528</v>
      </c>
      <c r="Z80">
        <v>33.5</v>
      </c>
      <c r="AA80">
        <v>221.62</v>
      </c>
      <c r="AB80">
        <v>96.84</v>
      </c>
      <c r="AC80">
        <f t="shared" si="28"/>
        <v>2.2885171416769929</v>
      </c>
      <c r="AD80">
        <v>30.5</v>
      </c>
      <c r="AE80">
        <v>73.95</v>
      </c>
      <c r="AF80">
        <v>89.6</v>
      </c>
      <c r="AG80" s="2">
        <f t="shared" si="29"/>
        <v>1</v>
      </c>
      <c r="AH80" s="2">
        <f t="shared" si="30"/>
        <v>0</v>
      </c>
      <c r="AI80" s="2">
        <f t="shared" si="31"/>
        <v>0</v>
      </c>
      <c r="AR80" t="s">
        <v>585</v>
      </c>
      <c r="AS80" t="s">
        <v>699</v>
      </c>
      <c r="AT80" t="s">
        <v>78</v>
      </c>
      <c r="AU80" t="s">
        <v>659</v>
      </c>
      <c r="AV80">
        <v>24</v>
      </c>
      <c r="AW80">
        <v>184.02</v>
      </c>
      <c r="AX80">
        <v>73.7</v>
      </c>
      <c r="AY80">
        <f t="shared" si="32"/>
        <v>2.4968792401628224</v>
      </c>
      <c r="AZ80">
        <v>23</v>
      </c>
      <c r="BA80">
        <v>46.43</v>
      </c>
      <c r="BB80">
        <v>71.22</v>
      </c>
      <c r="BC80" s="2">
        <f t="shared" si="33"/>
        <v>1</v>
      </c>
      <c r="BD80" s="2">
        <f t="shared" si="34"/>
        <v>0</v>
      </c>
      <c r="BE80" s="2">
        <f t="shared" si="35"/>
        <v>0</v>
      </c>
    </row>
    <row r="81" spans="1:57" x14ac:dyDescent="0.35">
      <c r="A81" t="s">
        <v>181</v>
      </c>
      <c r="B81" t="s">
        <v>77</v>
      </c>
      <c r="C81" t="s">
        <v>43</v>
      </c>
      <c r="D81" t="s">
        <v>529</v>
      </c>
      <c r="E81">
        <v>17</v>
      </c>
      <c r="F81">
        <v>83.39</v>
      </c>
      <c r="G81">
        <v>56.08</v>
      </c>
      <c r="H81">
        <f t="shared" si="24"/>
        <v>1.4869828815977175</v>
      </c>
      <c r="I81">
        <v>16</v>
      </c>
      <c r="J81">
        <v>46.1</v>
      </c>
      <c r="K81">
        <v>53.5</v>
      </c>
      <c r="L81" s="2">
        <f t="shared" si="25"/>
        <v>0</v>
      </c>
      <c r="M81" s="2">
        <f t="shared" si="26"/>
        <v>1</v>
      </c>
      <c r="N81" s="2">
        <f t="shared" si="27"/>
        <v>0</v>
      </c>
      <c r="V81" t="s">
        <v>231</v>
      </c>
      <c r="W81" t="s">
        <v>698</v>
      </c>
      <c r="X81" t="s">
        <v>78</v>
      </c>
      <c r="Y81" t="s">
        <v>528</v>
      </c>
      <c r="Z81">
        <v>33.5</v>
      </c>
      <c r="AA81">
        <v>188.96</v>
      </c>
      <c r="AB81">
        <v>96.84</v>
      </c>
      <c r="AC81">
        <f t="shared" si="28"/>
        <v>1.9512598099958696</v>
      </c>
      <c r="AD81">
        <v>32</v>
      </c>
      <c r="AE81">
        <v>89.97</v>
      </c>
      <c r="AF81">
        <v>93.23</v>
      </c>
      <c r="AG81" s="2">
        <f t="shared" si="29"/>
        <v>1</v>
      </c>
      <c r="AH81" s="2">
        <f t="shared" si="30"/>
        <v>0</v>
      </c>
      <c r="AI81" s="2">
        <f t="shared" si="31"/>
        <v>0</v>
      </c>
      <c r="AR81" t="s">
        <v>586</v>
      </c>
      <c r="AS81" t="s">
        <v>699</v>
      </c>
      <c r="AT81" t="s">
        <v>78</v>
      </c>
      <c r="AU81" t="s">
        <v>659</v>
      </c>
      <c r="AV81">
        <v>24</v>
      </c>
      <c r="AW81">
        <v>127.86</v>
      </c>
      <c r="AX81">
        <v>73.7</v>
      </c>
      <c r="AY81">
        <f t="shared" si="32"/>
        <v>1.7348710990502034</v>
      </c>
      <c r="AZ81">
        <v>23</v>
      </c>
      <c r="BA81">
        <v>57.41</v>
      </c>
      <c r="BB81">
        <v>71.22</v>
      </c>
      <c r="BC81" s="2">
        <f t="shared" si="33"/>
        <v>1</v>
      </c>
      <c r="BD81" s="2">
        <f t="shared" si="34"/>
        <v>0</v>
      </c>
      <c r="BE81" s="2">
        <f t="shared" si="35"/>
        <v>0</v>
      </c>
    </row>
    <row r="82" spans="1:57" x14ac:dyDescent="0.35">
      <c r="A82" t="s">
        <v>182</v>
      </c>
      <c r="B82" t="s">
        <v>77</v>
      </c>
      <c r="C82" t="s">
        <v>43</v>
      </c>
      <c r="D82" t="s">
        <v>529</v>
      </c>
      <c r="E82">
        <v>17</v>
      </c>
      <c r="F82">
        <v>66.239999999999995</v>
      </c>
      <c r="G82">
        <v>56.08</v>
      </c>
      <c r="H82">
        <f t="shared" si="24"/>
        <v>1.181169757489301</v>
      </c>
      <c r="I82">
        <v>16</v>
      </c>
      <c r="J82">
        <v>21.42</v>
      </c>
      <c r="K82">
        <v>53.5</v>
      </c>
      <c r="L82" s="2">
        <f t="shared" si="25"/>
        <v>0</v>
      </c>
      <c r="M82" s="2">
        <f t="shared" si="26"/>
        <v>1</v>
      </c>
      <c r="N82" s="2">
        <f t="shared" si="27"/>
        <v>0</v>
      </c>
      <c r="V82" t="s">
        <v>232</v>
      </c>
      <c r="W82" t="s">
        <v>698</v>
      </c>
      <c r="X82" t="s">
        <v>78</v>
      </c>
      <c r="Y82" t="s">
        <v>528</v>
      </c>
      <c r="Z82">
        <v>34</v>
      </c>
      <c r="AA82">
        <v>192.18</v>
      </c>
      <c r="AB82">
        <v>98.04</v>
      </c>
      <c r="AC82">
        <f t="shared" si="28"/>
        <v>1.960220318237454</v>
      </c>
      <c r="AD82">
        <v>30</v>
      </c>
      <c r="AE82">
        <v>64.900000000000006</v>
      </c>
      <c r="AF82">
        <v>88.39</v>
      </c>
      <c r="AG82" s="2">
        <f t="shared" si="29"/>
        <v>1</v>
      </c>
      <c r="AH82" s="2">
        <f t="shared" si="30"/>
        <v>0</v>
      </c>
      <c r="AI82" s="2">
        <f t="shared" si="31"/>
        <v>0</v>
      </c>
      <c r="AR82" t="s">
        <v>587</v>
      </c>
      <c r="AS82" t="s">
        <v>699</v>
      </c>
      <c r="AT82" t="s">
        <v>78</v>
      </c>
      <c r="AU82" t="s">
        <v>659</v>
      </c>
      <c r="AV82">
        <v>24</v>
      </c>
      <c r="AW82">
        <v>145.74</v>
      </c>
      <c r="AX82">
        <v>73.7</v>
      </c>
      <c r="AY82">
        <f t="shared" si="32"/>
        <v>1.9774762550881955</v>
      </c>
      <c r="AZ82">
        <v>16</v>
      </c>
      <c r="BA82">
        <v>59.95</v>
      </c>
      <c r="BB82">
        <v>53.5</v>
      </c>
      <c r="BC82" s="2">
        <f t="shared" si="33"/>
        <v>1</v>
      </c>
      <c r="BD82" s="2">
        <f t="shared" si="34"/>
        <v>0</v>
      </c>
      <c r="BE82" s="2">
        <f t="shared" si="35"/>
        <v>0</v>
      </c>
    </row>
    <row r="83" spans="1:57" x14ac:dyDescent="0.35">
      <c r="A83" t="s">
        <v>183</v>
      </c>
      <c r="B83" t="s">
        <v>77</v>
      </c>
      <c r="C83" t="s">
        <v>43</v>
      </c>
      <c r="D83" t="s">
        <v>529</v>
      </c>
      <c r="E83">
        <v>17</v>
      </c>
      <c r="F83">
        <v>179.86</v>
      </c>
      <c r="G83">
        <v>56.08</v>
      </c>
      <c r="H83">
        <f t="shared" si="24"/>
        <v>3.2072039942938662</v>
      </c>
      <c r="I83">
        <v>25</v>
      </c>
      <c r="J83">
        <v>89.04</v>
      </c>
      <c r="K83">
        <v>76.17</v>
      </c>
      <c r="L83" s="2">
        <f t="shared" si="25"/>
        <v>1</v>
      </c>
      <c r="M83" s="2">
        <f t="shared" si="26"/>
        <v>0</v>
      </c>
      <c r="N83" s="2">
        <f t="shared" si="27"/>
        <v>0</v>
      </c>
      <c r="V83" t="s">
        <v>235</v>
      </c>
      <c r="W83" t="s">
        <v>698</v>
      </c>
      <c r="X83" t="s">
        <v>78</v>
      </c>
      <c r="Y83" t="s">
        <v>528</v>
      </c>
      <c r="Z83">
        <v>34</v>
      </c>
      <c r="AA83">
        <v>132.27000000000001</v>
      </c>
      <c r="AB83">
        <v>98.04</v>
      </c>
      <c r="AC83">
        <f t="shared" si="28"/>
        <v>1.3491432068543452</v>
      </c>
      <c r="AD83">
        <v>32.5</v>
      </c>
      <c r="AE83">
        <v>87.91</v>
      </c>
      <c r="AF83">
        <v>94.43</v>
      </c>
      <c r="AG83" s="2">
        <f t="shared" si="29"/>
        <v>0</v>
      </c>
      <c r="AH83" s="2">
        <f t="shared" si="30"/>
        <v>1</v>
      </c>
      <c r="AI83" s="2">
        <f t="shared" si="31"/>
        <v>0</v>
      </c>
      <c r="AR83" t="s">
        <v>588</v>
      </c>
      <c r="AS83" t="s">
        <v>699</v>
      </c>
      <c r="AT83" t="s">
        <v>78</v>
      </c>
      <c r="AU83" t="s">
        <v>659</v>
      </c>
      <c r="AV83">
        <v>24</v>
      </c>
      <c r="AW83">
        <v>224.43</v>
      </c>
      <c r="AX83">
        <v>73.7</v>
      </c>
      <c r="AY83">
        <f t="shared" si="32"/>
        <v>3.0451831750339213</v>
      </c>
      <c r="AZ83">
        <v>16</v>
      </c>
      <c r="BA83">
        <v>68.95</v>
      </c>
      <c r="BB83">
        <v>53.5</v>
      </c>
      <c r="BC83" s="2">
        <f t="shared" si="33"/>
        <v>1</v>
      </c>
      <c r="BD83" s="2">
        <f t="shared" si="34"/>
        <v>0</v>
      </c>
      <c r="BE83" s="2">
        <f t="shared" si="35"/>
        <v>0</v>
      </c>
    </row>
    <row r="84" spans="1:57" x14ac:dyDescent="0.35">
      <c r="A84" t="s">
        <v>184</v>
      </c>
      <c r="B84" t="s">
        <v>77</v>
      </c>
      <c r="C84" t="s">
        <v>43</v>
      </c>
      <c r="D84" t="s">
        <v>529</v>
      </c>
      <c r="E84">
        <v>17</v>
      </c>
      <c r="F84">
        <v>207.34</v>
      </c>
      <c r="G84">
        <v>56.08</v>
      </c>
      <c r="H84">
        <f t="shared" si="24"/>
        <v>3.6972182596291017</v>
      </c>
      <c r="I84">
        <v>25</v>
      </c>
      <c r="J84">
        <v>127.67</v>
      </c>
      <c r="K84">
        <v>76.17</v>
      </c>
      <c r="L84" s="2">
        <f t="shared" si="25"/>
        <v>1</v>
      </c>
      <c r="M84" s="2">
        <f t="shared" si="26"/>
        <v>0</v>
      </c>
      <c r="N84" s="2">
        <f t="shared" si="27"/>
        <v>0</v>
      </c>
      <c r="V84" t="s">
        <v>237</v>
      </c>
      <c r="W84" t="s">
        <v>698</v>
      </c>
      <c r="X84" t="s">
        <v>78</v>
      </c>
      <c r="Y84" t="s">
        <v>528</v>
      </c>
      <c r="Z84">
        <v>34</v>
      </c>
      <c r="AA84">
        <v>174.48</v>
      </c>
      <c r="AB84">
        <v>98.04</v>
      </c>
      <c r="AC84">
        <f t="shared" si="28"/>
        <v>1.7796817625458994</v>
      </c>
      <c r="AD84">
        <v>32</v>
      </c>
      <c r="AE84">
        <v>82.61</v>
      </c>
      <c r="AF84">
        <v>93.23</v>
      </c>
      <c r="AG84" s="2">
        <f t="shared" si="29"/>
        <v>1</v>
      </c>
      <c r="AH84" s="2">
        <f t="shared" si="30"/>
        <v>0</v>
      </c>
      <c r="AI84" s="2">
        <f t="shared" si="31"/>
        <v>0</v>
      </c>
      <c r="AR84" t="s">
        <v>589</v>
      </c>
      <c r="AS84" t="s">
        <v>699</v>
      </c>
      <c r="AT84" t="s">
        <v>78</v>
      </c>
      <c r="AU84" t="s">
        <v>659</v>
      </c>
      <c r="AV84">
        <v>24</v>
      </c>
      <c r="AW84">
        <v>109.84</v>
      </c>
      <c r="AX84">
        <v>73.7</v>
      </c>
      <c r="AY84">
        <f t="shared" si="32"/>
        <v>1.4903663500678426</v>
      </c>
      <c r="AZ84">
        <v>23.5</v>
      </c>
      <c r="BA84">
        <v>49.58</v>
      </c>
      <c r="BB84">
        <v>72.459999999999994</v>
      </c>
      <c r="BC84" s="2">
        <f t="shared" si="33"/>
        <v>0</v>
      </c>
      <c r="BD84" s="2">
        <f t="shared" si="34"/>
        <v>1</v>
      </c>
      <c r="BE84" s="2">
        <f t="shared" si="35"/>
        <v>0</v>
      </c>
    </row>
    <row r="85" spans="1:57" x14ac:dyDescent="0.35">
      <c r="A85" t="s">
        <v>185</v>
      </c>
      <c r="B85" t="s">
        <v>77</v>
      </c>
      <c r="C85" t="s">
        <v>43</v>
      </c>
      <c r="D85" t="s">
        <v>529</v>
      </c>
      <c r="E85">
        <v>16.5</v>
      </c>
      <c r="F85">
        <v>148.37</v>
      </c>
      <c r="G85">
        <v>54.79</v>
      </c>
      <c r="H85">
        <f t="shared" si="24"/>
        <v>2.7079759080124113</v>
      </c>
      <c r="I85">
        <v>25</v>
      </c>
      <c r="J85">
        <v>92.19</v>
      </c>
      <c r="K85">
        <v>76.17</v>
      </c>
      <c r="L85" s="2">
        <f t="shared" si="25"/>
        <v>1</v>
      </c>
      <c r="M85" s="2">
        <f t="shared" si="26"/>
        <v>0</v>
      </c>
      <c r="N85" s="2">
        <f t="shared" si="27"/>
        <v>0</v>
      </c>
      <c r="V85" t="s">
        <v>238</v>
      </c>
      <c r="W85" t="s">
        <v>698</v>
      </c>
      <c r="X85" t="s">
        <v>78</v>
      </c>
      <c r="Y85" t="s">
        <v>528</v>
      </c>
      <c r="Z85">
        <v>33.5</v>
      </c>
      <c r="AA85">
        <v>187.28</v>
      </c>
      <c r="AB85">
        <v>96.84</v>
      </c>
      <c r="AC85">
        <f t="shared" si="28"/>
        <v>1.9339116067740603</v>
      </c>
      <c r="AD85">
        <v>32</v>
      </c>
      <c r="AE85">
        <v>92.17</v>
      </c>
      <c r="AF85">
        <v>93.23</v>
      </c>
      <c r="AG85" s="2">
        <f t="shared" si="29"/>
        <v>1</v>
      </c>
      <c r="AH85" s="2">
        <f t="shared" si="30"/>
        <v>0</v>
      </c>
      <c r="AI85" s="2">
        <f t="shared" si="31"/>
        <v>0</v>
      </c>
      <c r="AR85" t="s">
        <v>590</v>
      </c>
      <c r="AS85" t="s">
        <v>699</v>
      </c>
      <c r="AT85" t="s">
        <v>78</v>
      </c>
      <c r="AU85" t="s">
        <v>659</v>
      </c>
      <c r="AV85">
        <v>24</v>
      </c>
      <c r="AW85">
        <v>174.23</v>
      </c>
      <c r="AX85">
        <v>73.7</v>
      </c>
      <c r="AY85">
        <f t="shared" si="32"/>
        <v>2.3640434192672997</v>
      </c>
      <c r="AZ85">
        <v>18</v>
      </c>
      <c r="BA85">
        <v>66.91</v>
      </c>
      <c r="BB85">
        <v>58.64</v>
      </c>
      <c r="BC85" s="2">
        <f t="shared" si="33"/>
        <v>1</v>
      </c>
      <c r="BD85" s="2">
        <f t="shared" si="34"/>
        <v>0</v>
      </c>
      <c r="BE85" s="2">
        <f t="shared" si="35"/>
        <v>0</v>
      </c>
    </row>
    <row r="86" spans="1:57" x14ac:dyDescent="0.35">
      <c r="A86" t="s">
        <v>186</v>
      </c>
      <c r="B86" t="s">
        <v>77</v>
      </c>
      <c r="C86" t="s">
        <v>43</v>
      </c>
      <c r="D86" t="s">
        <v>529</v>
      </c>
      <c r="E86">
        <v>17</v>
      </c>
      <c r="F86">
        <v>124.27</v>
      </c>
      <c r="G86">
        <v>56.08</v>
      </c>
      <c r="H86">
        <f t="shared" si="24"/>
        <v>2.2159415121255348</v>
      </c>
      <c r="I86">
        <v>25</v>
      </c>
      <c r="J86">
        <v>78.489999999999995</v>
      </c>
      <c r="K86">
        <v>76.17</v>
      </c>
      <c r="L86" s="2">
        <f t="shared" si="25"/>
        <v>1</v>
      </c>
      <c r="M86" s="2">
        <f t="shared" si="26"/>
        <v>0</v>
      </c>
      <c r="N86" s="2">
        <f t="shared" si="27"/>
        <v>0</v>
      </c>
      <c r="V86" t="s">
        <v>256</v>
      </c>
      <c r="W86" t="s">
        <v>698</v>
      </c>
      <c r="X86" t="s">
        <v>78</v>
      </c>
      <c r="Y86" t="s">
        <v>528</v>
      </c>
      <c r="Z86">
        <v>34</v>
      </c>
      <c r="AA86">
        <v>218.97</v>
      </c>
      <c r="AB86">
        <v>98.04</v>
      </c>
      <c r="AC86">
        <f t="shared" si="28"/>
        <v>2.2334761321909422</v>
      </c>
      <c r="AD86">
        <v>23</v>
      </c>
      <c r="AE86">
        <v>76.91</v>
      </c>
      <c r="AF86">
        <v>71.22</v>
      </c>
      <c r="AG86" s="2">
        <f t="shared" si="29"/>
        <v>1</v>
      </c>
      <c r="AH86" s="2">
        <f t="shared" si="30"/>
        <v>0</v>
      </c>
      <c r="AI86" s="2">
        <f t="shared" si="31"/>
        <v>0</v>
      </c>
      <c r="AR86" t="s">
        <v>591</v>
      </c>
      <c r="AS86" t="s">
        <v>699</v>
      </c>
      <c r="AT86" t="s">
        <v>78</v>
      </c>
      <c r="AU86" t="s">
        <v>659</v>
      </c>
      <c r="AV86">
        <v>24</v>
      </c>
      <c r="AW86">
        <v>133.74</v>
      </c>
      <c r="AX86">
        <v>73.7</v>
      </c>
      <c r="AY86">
        <f t="shared" si="32"/>
        <v>1.8146540027137044</v>
      </c>
      <c r="AZ86">
        <v>23</v>
      </c>
      <c r="BA86">
        <v>40.99</v>
      </c>
      <c r="BB86">
        <v>71.22</v>
      </c>
      <c r="BC86" s="2">
        <f t="shared" si="33"/>
        <v>1</v>
      </c>
      <c r="BD86" s="2">
        <f t="shared" si="34"/>
        <v>0</v>
      </c>
      <c r="BE86" s="2">
        <f t="shared" si="35"/>
        <v>0</v>
      </c>
    </row>
    <row r="87" spans="1:57" x14ac:dyDescent="0.35">
      <c r="A87" t="s">
        <v>188</v>
      </c>
      <c r="B87" t="s">
        <v>77</v>
      </c>
      <c r="C87" t="s">
        <v>43</v>
      </c>
      <c r="D87" t="s">
        <v>529</v>
      </c>
      <c r="E87">
        <v>17</v>
      </c>
      <c r="F87">
        <v>103.6</v>
      </c>
      <c r="G87">
        <v>56.08</v>
      </c>
      <c r="H87">
        <f t="shared" si="24"/>
        <v>1.847360912981455</v>
      </c>
      <c r="I87">
        <v>16</v>
      </c>
      <c r="J87">
        <v>23.4</v>
      </c>
      <c r="K87">
        <v>53.5</v>
      </c>
      <c r="L87" s="2">
        <f t="shared" si="25"/>
        <v>1</v>
      </c>
      <c r="M87" s="2">
        <f t="shared" si="26"/>
        <v>0</v>
      </c>
      <c r="N87" s="2">
        <f t="shared" si="27"/>
        <v>0</v>
      </c>
      <c r="V87" t="s">
        <v>257</v>
      </c>
      <c r="W87" t="s">
        <v>698</v>
      </c>
      <c r="X87" t="s">
        <v>78</v>
      </c>
      <c r="Y87" t="s">
        <v>528</v>
      </c>
      <c r="Z87">
        <v>33.5</v>
      </c>
      <c r="AA87">
        <v>158.9</v>
      </c>
      <c r="AB87">
        <v>96.84</v>
      </c>
      <c r="AC87">
        <f t="shared" si="28"/>
        <v>1.6408508880627839</v>
      </c>
      <c r="AD87">
        <v>30.5</v>
      </c>
      <c r="AE87">
        <v>81.849999999999994</v>
      </c>
      <c r="AF87">
        <v>89.6</v>
      </c>
      <c r="AG87" s="2">
        <f t="shared" si="29"/>
        <v>1</v>
      </c>
      <c r="AH87" s="2">
        <f t="shared" si="30"/>
        <v>0</v>
      </c>
      <c r="AI87" s="2">
        <f t="shared" si="31"/>
        <v>0</v>
      </c>
      <c r="AR87" t="s">
        <v>592</v>
      </c>
      <c r="AS87" t="s">
        <v>699</v>
      </c>
      <c r="AT87" t="s">
        <v>78</v>
      </c>
      <c r="AU87" t="s">
        <v>659</v>
      </c>
      <c r="AV87">
        <v>24</v>
      </c>
      <c r="AW87">
        <v>293.44</v>
      </c>
      <c r="AX87">
        <v>73.7</v>
      </c>
      <c r="AY87">
        <f t="shared" si="32"/>
        <v>3.9815468113975574</v>
      </c>
      <c r="AZ87">
        <v>16</v>
      </c>
      <c r="BA87">
        <v>92.4</v>
      </c>
      <c r="BB87">
        <v>53.5</v>
      </c>
      <c r="BC87" s="2">
        <f t="shared" si="33"/>
        <v>1</v>
      </c>
      <c r="BD87" s="2">
        <f t="shared" si="34"/>
        <v>0</v>
      </c>
      <c r="BE87" s="2">
        <f t="shared" si="35"/>
        <v>0</v>
      </c>
    </row>
    <row r="88" spans="1:57" x14ac:dyDescent="0.35">
      <c r="A88" t="s">
        <v>189</v>
      </c>
      <c r="B88" t="s">
        <v>77</v>
      </c>
      <c r="C88" t="s">
        <v>43</v>
      </c>
      <c r="D88" t="s">
        <v>529</v>
      </c>
      <c r="E88">
        <v>17</v>
      </c>
      <c r="F88">
        <v>159.04</v>
      </c>
      <c r="G88">
        <v>56.08</v>
      </c>
      <c r="H88">
        <f t="shared" si="24"/>
        <v>2.8359486447931528</v>
      </c>
      <c r="I88">
        <v>16</v>
      </c>
      <c r="J88">
        <v>14.49</v>
      </c>
      <c r="K88">
        <v>53.5</v>
      </c>
      <c r="L88" s="2">
        <f t="shared" si="25"/>
        <v>1</v>
      </c>
      <c r="M88" s="2">
        <f t="shared" si="26"/>
        <v>0</v>
      </c>
      <c r="N88" s="2">
        <f t="shared" si="27"/>
        <v>0</v>
      </c>
      <c r="V88" t="s">
        <v>259</v>
      </c>
      <c r="W88" t="s">
        <v>698</v>
      </c>
      <c r="X88" t="s">
        <v>78</v>
      </c>
      <c r="Y88" t="s">
        <v>528</v>
      </c>
      <c r="Z88">
        <v>33.5</v>
      </c>
      <c r="AA88">
        <v>125.23</v>
      </c>
      <c r="AB88">
        <v>96.84</v>
      </c>
      <c r="AC88">
        <f t="shared" si="28"/>
        <v>1.2931639818256919</v>
      </c>
      <c r="AD88">
        <v>32.5</v>
      </c>
      <c r="AE88">
        <v>91.82</v>
      </c>
      <c r="AF88">
        <v>94.43</v>
      </c>
      <c r="AG88" s="2">
        <f t="shared" si="29"/>
        <v>0</v>
      </c>
      <c r="AH88" s="2">
        <f t="shared" si="30"/>
        <v>1</v>
      </c>
      <c r="AI88" s="2">
        <f t="shared" si="31"/>
        <v>0</v>
      </c>
      <c r="AR88" t="s">
        <v>593</v>
      </c>
      <c r="AS88" t="s">
        <v>699</v>
      </c>
      <c r="AT88" t="s">
        <v>78</v>
      </c>
      <c r="AU88" t="s">
        <v>659</v>
      </c>
      <c r="AV88">
        <v>24</v>
      </c>
      <c r="AW88">
        <v>103.43</v>
      </c>
      <c r="AX88">
        <v>73.7</v>
      </c>
      <c r="AY88">
        <f t="shared" si="32"/>
        <v>1.4033921302578019</v>
      </c>
      <c r="AZ88">
        <v>22.5</v>
      </c>
      <c r="BA88">
        <v>70.19</v>
      </c>
      <c r="BB88">
        <v>69.97</v>
      </c>
      <c r="BC88" s="2">
        <f t="shared" si="33"/>
        <v>0</v>
      </c>
      <c r="BD88" s="2">
        <f t="shared" si="34"/>
        <v>1</v>
      </c>
      <c r="BE88" s="2">
        <f t="shared" si="35"/>
        <v>0</v>
      </c>
    </row>
    <row r="89" spans="1:57" x14ac:dyDescent="0.35">
      <c r="A89" t="s">
        <v>190</v>
      </c>
      <c r="B89" t="s">
        <v>77</v>
      </c>
      <c r="C89" t="s">
        <v>43</v>
      </c>
      <c r="D89" t="s">
        <v>529</v>
      </c>
      <c r="E89">
        <v>17</v>
      </c>
      <c r="F89">
        <v>130.09</v>
      </c>
      <c r="G89">
        <v>56.08</v>
      </c>
      <c r="H89">
        <f t="shared" si="24"/>
        <v>2.3197218259629104</v>
      </c>
      <c r="I89">
        <v>25</v>
      </c>
      <c r="J89">
        <v>77.52</v>
      </c>
      <c r="K89">
        <v>76.17</v>
      </c>
      <c r="L89" s="2">
        <f t="shared" si="25"/>
        <v>1</v>
      </c>
      <c r="M89" s="2">
        <f t="shared" si="26"/>
        <v>0</v>
      </c>
      <c r="N89" s="2">
        <f t="shared" si="27"/>
        <v>0</v>
      </c>
      <c r="V89" t="s">
        <v>260</v>
      </c>
      <c r="W89" t="s">
        <v>698</v>
      </c>
      <c r="X89" t="s">
        <v>78</v>
      </c>
      <c r="Y89" t="s">
        <v>528</v>
      </c>
      <c r="Z89">
        <v>33.5</v>
      </c>
      <c r="AA89">
        <v>232.89</v>
      </c>
      <c r="AB89">
        <v>96.84</v>
      </c>
      <c r="AC89">
        <f t="shared" si="28"/>
        <v>2.4048946716232957</v>
      </c>
      <c r="AD89">
        <v>22.5</v>
      </c>
      <c r="AE89">
        <v>79.97</v>
      </c>
      <c r="AF89">
        <v>69.97</v>
      </c>
      <c r="AG89" s="2">
        <f t="shared" si="29"/>
        <v>1</v>
      </c>
      <c r="AH89" s="2">
        <f t="shared" si="30"/>
        <v>0</v>
      </c>
      <c r="AI89" s="2">
        <f t="shared" si="31"/>
        <v>0</v>
      </c>
      <c r="AR89" t="s">
        <v>594</v>
      </c>
      <c r="AS89" t="s">
        <v>699</v>
      </c>
      <c r="AT89" t="s">
        <v>78</v>
      </c>
      <c r="AU89" t="s">
        <v>659</v>
      </c>
      <c r="AV89">
        <v>24</v>
      </c>
      <c r="AW89">
        <v>131.03</v>
      </c>
      <c r="AX89">
        <v>73.7</v>
      </c>
      <c r="AY89">
        <f t="shared" si="32"/>
        <v>1.7778833107191316</v>
      </c>
      <c r="AZ89">
        <v>23</v>
      </c>
      <c r="BA89">
        <v>50.83</v>
      </c>
      <c r="BB89">
        <v>71.22</v>
      </c>
      <c r="BC89" s="2">
        <f t="shared" si="33"/>
        <v>1</v>
      </c>
      <c r="BD89" s="2">
        <f t="shared" si="34"/>
        <v>0</v>
      </c>
      <c r="BE89" s="2">
        <f t="shared" si="35"/>
        <v>0</v>
      </c>
    </row>
    <row r="90" spans="1:57" x14ac:dyDescent="0.35">
      <c r="A90" t="s">
        <v>45</v>
      </c>
      <c r="B90" t="s">
        <v>77</v>
      </c>
      <c r="C90" t="s">
        <v>43</v>
      </c>
      <c r="D90" t="s">
        <v>495</v>
      </c>
      <c r="E90">
        <v>23.5</v>
      </c>
      <c r="F90">
        <v>87.1</v>
      </c>
      <c r="G90">
        <v>72.459999999999994</v>
      </c>
      <c r="H90">
        <f t="shared" si="24"/>
        <v>1.202042506210323</v>
      </c>
      <c r="I90">
        <v>22</v>
      </c>
      <c r="J90">
        <v>47.75</v>
      </c>
      <c r="K90">
        <v>68.72</v>
      </c>
      <c r="L90" s="2">
        <f t="shared" si="25"/>
        <v>0</v>
      </c>
      <c r="M90" s="2">
        <f t="shared" si="26"/>
        <v>1</v>
      </c>
      <c r="N90" s="2">
        <f t="shared" si="27"/>
        <v>0</v>
      </c>
      <c r="V90" t="s">
        <v>266</v>
      </c>
      <c r="W90" t="s">
        <v>698</v>
      </c>
      <c r="X90" t="s">
        <v>78</v>
      </c>
      <c r="Y90" t="s">
        <v>528</v>
      </c>
      <c r="Z90">
        <v>33.5</v>
      </c>
      <c r="AA90">
        <v>173.21</v>
      </c>
      <c r="AB90">
        <v>96.84</v>
      </c>
      <c r="AC90">
        <f t="shared" si="28"/>
        <v>1.7886204047914085</v>
      </c>
      <c r="AD90">
        <v>31</v>
      </c>
      <c r="AE90">
        <v>85.76</v>
      </c>
      <c r="AF90">
        <v>90.81</v>
      </c>
      <c r="AG90" s="2">
        <f t="shared" si="29"/>
        <v>1</v>
      </c>
      <c r="AH90" s="2">
        <f t="shared" si="30"/>
        <v>0</v>
      </c>
      <c r="AI90" s="2">
        <f t="shared" si="31"/>
        <v>0</v>
      </c>
      <c r="AR90" t="s">
        <v>611</v>
      </c>
      <c r="AS90" t="s">
        <v>699</v>
      </c>
      <c r="AT90" t="s">
        <v>78</v>
      </c>
      <c r="AU90" t="s">
        <v>660</v>
      </c>
      <c r="AV90">
        <v>24</v>
      </c>
      <c r="AW90">
        <v>241.2</v>
      </c>
      <c r="AX90">
        <v>73.7</v>
      </c>
      <c r="AY90">
        <f t="shared" si="32"/>
        <v>3.2727272727272725</v>
      </c>
      <c r="AZ90">
        <v>22.5</v>
      </c>
      <c r="BA90">
        <v>48.35</v>
      </c>
      <c r="BB90">
        <v>69.97</v>
      </c>
      <c r="BC90" s="2">
        <f t="shared" si="33"/>
        <v>1</v>
      </c>
      <c r="BD90" s="2">
        <f t="shared" si="34"/>
        <v>0</v>
      </c>
      <c r="BE90" s="2">
        <f t="shared" si="35"/>
        <v>0</v>
      </c>
    </row>
    <row r="91" spans="1:57" x14ac:dyDescent="0.35">
      <c r="A91" t="s">
        <v>46</v>
      </c>
      <c r="B91" t="s">
        <v>77</v>
      </c>
      <c r="C91" t="s">
        <v>43</v>
      </c>
      <c r="D91" t="s">
        <v>495</v>
      </c>
      <c r="E91">
        <v>24</v>
      </c>
      <c r="F91">
        <v>97.57</v>
      </c>
      <c r="G91">
        <v>73.7</v>
      </c>
      <c r="H91">
        <f t="shared" si="24"/>
        <v>1.3238805970149252</v>
      </c>
      <c r="I91">
        <v>22.5</v>
      </c>
      <c r="J91">
        <v>73.38</v>
      </c>
      <c r="K91">
        <v>69.97</v>
      </c>
      <c r="L91" s="2">
        <f t="shared" si="25"/>
        <v>0</v>
      </c>
      <c r="M91" s="2">
        <f t="shared" si="26"/>
        <v>1</v>
      </c>
      <c r="N91" s="2">
        <f t="shared" si="27"/>
        <v>0</v>
      </c>
      <c r="V91" t="s">
        <v>267</v>
      </c>
      <c r="W91" t="s">
        <v>698</v>
      </c>
      <c r="X91" t="s">
        <v>78</v>
      </c>
      <c r="Y91" t="s">
        <v>528</v>
      </c>
      <c r="Z91">
        <v>34</v>
      </c>
      <c r="AA91">
        <v>156.27000000000001</v>
      </c>
      <c r="AB91">
        <v>98.04</v>
      </c>
      <c r="AC91">
        <f t="shared" si="28"/>
        <v>1.5939412484700122</v>
      </c>
      <c r="AD91">
        <v>31.5</v>
      </c>
      <c r="AE91">
        <v>68.16</v>
      </c>
      <c r="AF91">
        <v>92.02</v>
      </c>
      <c r="AG91" s="2">
        <f t="shared" si="29"/>
        <v>1</v>
      </c>
      <c r="AH91" s="2">
        <f t="shared" si="30"/>
        <v>0</v>
      </c>
      <c r="AI91" s="2">
        <f t="shared" si="31"/>
        <v>0</v>
      </c>
      <c r="AR91" t="s">
        <v>612</v>
      </c>
      <c r="AS91" t="s">
        <v>699</v>
      </c>
      <c r="AT91" t="s">
        <v>78</v>
      </c>
      <c r="AU91" t="s">
        <v>660</v>
      </c>
      <c r="AV91">
        <v>24</v>
      </c>
      <c r="AW91">
        <v>187.4</v>
      </c>
      <c r="AX91">
        <v>73.7</v>
      </c>
      <c r="AY91">
        <f t="shared" si="32"/>
        <v>2.5427408412483041</v>
      </c>
      <c r="AZ91">
        <v>22.5</v>
      </c>
      <c r="BA91">
        <v>52.07</v>
      </c>
      <c r="BB91">
        <v>69.97</v>
      </c>
      <c r="BC91" s="2">
        <f t="shared" si="33"/>
        <v>1</v>
      </c>
      <c r="BD91" s="2">
        <f t="shared" si="34"/>
        <v>0</v>
      </c>
      <c r="BE91" s="2">
        <f t="shared" si="35"/>
        <v>0</v>
      </c>
    </row>
    <row r="92" spans="1:57" x14ac:dyDescent="0.35">
      <c r="A92" t="s">
        <v>49</v>
      </c>
      <c r="B92" t="s">
        <v>77</v>
      </c>
      <c r="C92" t="s">
        <v>43</v>
      </c>
      <c r="D92" t="s">
        <v>495</v>
      </c>
      <c r="E92">
        <v>23.5</v>
      </c>
      <c r="F92">
        <v>73.34</v>
      </c>
      <c r="G92">
        <v>72.459999999999994</v>
      </c>
      <c r="H92">
        <f t="shared" si="24"/>
        <v>1.0121446315208391</v>
      </c>
      <c r="I92">
        <v>23</v>
      </c>
      <c r="J92">
        <v>69.42</v>
      </c>
      <c r="K92">
        <v>71.22</v>
      </c>
      <c r="L92" s="2">
        <f t="shared" si="25"/>
        <v>0</v>
      </c>
      <c r="M92" s="2">
        <f t="shared" si="26"/>
        <v>1</v>
      </c>
      <c r="N92" s="2">
        <f t="shared" si="27"/>
        <v>0</v>
      </c>
      <c r="V92" t="s">
        <v>268</v>
      </c>
      <c r="W92" t="s">
        <v>698</v>
      </c>
      <c r="X92" t="s">
        <v>78</v>
      </c>
      <c r="Y92" t="s">
        <v>528</v>
      </c>
      <c r="Z92">
        <v>33.5</v>
      </c>
      <c r="AA92">
        <v>175.7</v>
      </c>
      <c r="AB92">
        <v>96.84</v>
      </c>
      <c r="AC92">
        <f t="shared" si="28"/>
        <v>1.8143329202808756</v>
      </c>
      <c r="AD92">
        <v>32</v>
      </c>
      <c r="AE92">
        <v>76.260000000000005</v>
      </c>
      <c r="AF92">
        <v>93.23</v>
      </c>
      <c r="AG92" s="2">
        <f t="shared" si="29"/>
        <v>1</v>
      </c>
      <c r="AH92" s="2">
        <f t="shared" si="30"/>
        <v>0</v>
      </c>
      <c r="AI92" s="2">
        <f t="shared" si="31"/>
        <v>0</v>
      </c>
      <c r="AR92" t="s">
        <v>613</v>
      </c>
      <c r="AS92" t="s">
        <v>699</v>
      </c>
      <c r="AT92" t="s">
        <v>78</v>
      </c>
      <c r="AU92" t="s">
        <v>660</v>
      </c>
      <c r="AV92">
        <v>24</v>
      </c>
      <c r="AW92">
        <v>189.38</v>
      </c>
      <c r="AX92">
        <v>73.7</v>
      </c>
      <c r="AY92">
        <f t="shared" si="32"/>
        <v>2.5696065128900947</v>
      </c>
      <c r="AZ92">
        <v>23</v>
      </c>
      <c r="BA92">
        <v>49.12</v>
      </c>
      <c r="BB92">
        <v>71.22</v>
      </c>
      <c r="BC92" s="2">
        <f t="shared" si="33"/>
        <v>1</v>
      </c>
      <c r="BD92" s="2">
        <f t="shared" si="34"/>
        <v>0</v>
      </c>
      <c r="BE92" s="2">
        <f t="shared" si="35"/>
        <v>0</v>
      </c>
    </row>
    <row r="93" spans="1:57" x14ac:dyDescent="0.35">
      <c r="A93" t="s">
        <v>50</v>
      </c>
      <c r="B93" t="s">
        <v>77</v>
      </c>
      <c r="C93" t="s">
        <v>43</v>
      </c>
      <c r="D93" t="s">
        <v>495</v>
      </c>
      <c r="E93">
        <v>19.5</v>
      </c>
      <c r="F93">
        <v>77.94</v>
      </c>
      <c r="G93">
        <v>62.44</v>
      </c>
      <c r="H93">
        <f t="shared" si="24"/>
        <v>1.2482383087764253</v>
      </c>
      <c r="I93">
        <v>22.5</v>
      </c>
      <c r="J93">
        <v>81.319999999999993</v>
      </c>
      <c r="K93">
        <v>69.97</v>
      </c>
      <c r="L93" s="2">
        <f t="shared" si="25"/>
        <v>0</v>
      </c>
      <c r="M93" s="2">
        <f t="shared" si="26"/>
        <v>1</v>
      </c>
      <c r="N93" s="2">
        <f t="shared" si="27"/>
        <v>0</v>
      </c>
      <c r="V93" t="s">
        <v>287</v>
      </c>
      <c r="W93" t="s">
        <v>698</v>
      </c>
      <c r="X93" t="s">
        <v>78</v>
      </c>
      <c r="Y93" t="s">
        <v>530</v>
      </c>
      <c r="Z93">
        <v>33.5</v>
      </c>
      <c r="AA93">
        <v>160.33000000000001</v>
      </c>
      <c r="AB93">
        <v>96.84</v>
      </c>
      <c r="AC93">
        <f t="shared" si="28"/>
        <v>1.655617513424205</v>
      </c>
      <c r="AD93">
        <v>31.5</v>
      </c>
      <c r="AE93">
        <v>90.36</v>
      </c>
      <c r="AF93">
        <v>92.02</v>
      </c>
      <c r="AG93" s="2">
        <f t="shared" si="29"/>
        <v>1</v>
      </c>
      <c r="AH93" s="2">
        <f t="shared" si="30"/>
        <v>0</v>
      </c>
      <c r="AI93" s="2">
        <f t="shared" si="31"/>
        <v>0</v>
      </c>
      <c r="AR93" t="s">
        <v>614</v>
      </c>
      <c r="AS93" t="s">
        <v>699</v>
      </c>
      <c r="AT93" t="s">
        <v>78</v>
      </c>
      <c r="AU93" t="s">
        <v>660</v>
      </c>
      <c r="AV93">
        <v>24</v>
      </c>
      <c r="AW93">
        <v>249.94</v>
      </c>
      <c r="AX93">
        <v>73.7</v>
      </c>
      <c r="AY93">
        <f t="shared" si="32"/>
        <v>3.391316146540027</v>
      </c>
      <c r="AZ93">
        <v>22.5</v>
      </c>
      <c r="BA93">
        <v>42.53</v>
      </c>
      <c r="BB93">
        <v>69.97</v>
      </c>
      <c r="BC93" s="2">
        <f t="shared" si="33"/>
        <v>1</v>
      </c>
      <c r="BD93" s="2">
        <f t="shared" si="34"/>
        <v>0</v>
      </c>
      <c r="BE93" s="2">
        <f t="shared" si="35"/>
        <v>0</v>
      </c>
    </row>
    <row r="94" spans="1:57" x14ac:dyDescent="0.35">
      <c r="A94" t="s">
        <v>51</v>
      </c>
      <c r="B94" t="s">
        <v>77</v>
      </c>
      <c r="C94" t="s">
        <v>43</v>
      </c>
      <c r="D94" t="s">
        <v>495</v>
      </c>
      <c r="E94">
        <v>23.5</v>
      </c>
      <c r="F94">
        <v>78.599999999999994</v>
      </c>
      <c r="G94">
        <v>72.459999999999994</v>
      </c>
      <c r="H94">
        <f t="shared" si="24"/>
        <v>1.0847364062931273</v>
      </c>
      <c r="I94">
        <v>22.5</v>
      </c>
      <c r="J94">
        <v>61.53</v>
      </c>
      <c r="K94">
        <v>69.97</v>
      </c>
      <c r="L94" s="2">
        <f t="shared" si="25"/>
        <v>0</v>
      </c>
      <c r="M94" s="2">
        <f t="shared" si="26"/>
        <v>1</v>
      </c>
      <c r="N94" s="2">
        <f t="shared" si="27"/>
        <v>0</v>
      </c>
      <c r="V94" t="s">
        <v>289</v>
      </c>
      <c r="W94" t="s">
        <v>698</v>
      </c>
      <c r="X94" t="s">
        <v>78</v>
      </c>
      <c r="Y94" t="s">
        <v>530</v>
      </c>
      <c r="Z94">
        <v>33.5</v>
      </c>
      <c r="AA94">
        <v>132.9</v>
      </c>
      <c r="AB94">
        <v>96.84</v>
      </c>
      <c r="AC94">
        <f t="shared" si="28"/>
        <v>1.372366790582404</v>
      </c>
      <c r="AD94">
        <v>32.5</v>
      </c>
      <c r="AE94">
        <v>93.01</v>
      </c>
      <c r="AF94">
        <v>94.43</v>
      </c>
      <c r="AG94" s="2">
        <f t="shared" si="29"/>
        <v>0</v>
      </c>
      <c r="AH94" s="2">
        <f t="shared" si="30"/>
        <v>1</v>
      </c>
      <c r="AI94" s="2">
        <f t="shared" si="31"/>
        <v>0</v>
      </c>
      <c r="AR94" t="s">
        <v>615</v>
      </c>
      <c r="AS94" t="s">
        <v>699</v>
      </c>
      <c r="AT94" t="s">
        <v>78</v>
      </c>
      <c r="AU94" t="s">
        <v>660</v>
      </c>
      <c r="AV94">
        <v>24</v>
      </c>
      <c r="AW94">
        <v>236.66</v>
      </c>
      <c r="AX94">
        <v>73.7</v>
      </c>
      <c r="AY94">
        <f t="shared" si="32"/>
        <v>3.2111261872455898</v>
      </c>
      <c r="AZ94">
        <v>22.5</v>
      </c>
      <c r="BA94">
        <v>52.35</v>
      </c>
      <c r="BB94">
        <v>69.97</v>
      </c>
      <c r="BC94" s="2">
        <f t="shared" si="33"/>
        <v>1</v>
      </c>
      <c r="BD94" s="2">
        <f t="shared" si="34"/>
        <v>0</v>
      </c>
      <c r="BE94" s="2">
        <f t="shared" si="35"/>
        <v>0</v>
      </c>
    </row>
    <row r="95" spans="1:57" x14ac:dyDescent="0.35">
      <c r="A95" t="s">
        <v>53</v>
      </c>
      <c r="B95" t="s">
        <v>77</v>
      </c>
      <c r="C95" t="s">
        <v>43</v>
      </c>
      <c r="D95" t="s">
        <v>495</v>
      </c>
      <c r="E95">
        <v>20.5</v>
      </c>
      <c r="F95">
        <v>53.75</v>
      </c>
      <c r="G95">
        <v>64.97</v>
      </c>
      <c r="H95">
        <f t="shared" si="24"/>
        <v>0.82730490995844241</v>
      </c>
      <c r="I95">
        <v>20</v>
      </c>
      <c r="J95">
        <v>27.14</v>
      </c>
      <c r="K95">
        <v>63.71</v>
      </c>
      <c r="L95" s="2">
        <f t="shared" si="25"/>
        <v>0</v>
      </c>
      <c r="M95" s="2">
        <f t="shared" si="26"/>
        <v>0</v>
      </c>
      <c r="N95" s="2">
        <f t="shared" si="27"/>
        <v>1</v>
      </c>
      <c r="V95" t="s">
        <v>290</v>
      </c>
      <c r="W95" t="s">
        <v>698</v>
      </c>
      <c r="X95" t="s">
        <v>78</v>
      </c>
      <c r="Y95" t="s">
        <v>530</v>
      </c>
      <c r="Z95">
        <v>32.5</v>
      </c>
      <c r="AA95">
        <v>103.76</v>
      </c>
      <c r="AB95">
        <v>94.43</v>
      </c>
      <c r="AC95">
        <f t="shared" si="28"/>
        <v>1.0988033463941544</v>
      </c>
      <c r="AD95">
        <v>27.5</v>
      </c>
      <c r="AE95">
        <v>83.18</v>
      </c>
      <c r="AF95">
        <v>82.3</v>
      </c>
      <c r="AG95" s="2">
        <f t="shared" si="29"/>
        <v>0</v>
      </c>
      <c r="AH95" s="2">
        <f t="shared" si="30"/>
        <v>1</v>
      </c>
      <c r="AI95" s="2">
        <f t="shared" si="31"/>
        <v>0</v>
      </c>
      <c r="AR95" t="s">
        <v>616</v>
      </c>
      <c r="AS95" t="s">
        <v>699</v>
      </c>
      <c r="AT95" t="s">
        <v>78</v>
      </c>
      <c r="AU95" t="s">
        <v>660</v>
      </c>
      <c r="AV95">
        <v>24</v>
      </c>
      <c r="AW95">
        <v>161.57</v>
      </c>
      <c r="AX95">
        <v>73.7</v>
      </c>
      <c r="AY95">
        <f t="shared" si="32"/>
        <v>2.1922659430122113</v>
      </c>
      <c r="AZ95">
        <v>23</v>
      </c>
      <c r="BA95">
        <v>65.56</v>
      </c>
      <c r="BB95">
        <v>71.22</v>
      </c>
      <c r="BC95" s="2">
        <f t="shared" si="33"/>
        <v>1</v>
      </c>
      <c r="BD95" s="2">
        <f t="shared" si="34"/>
        <v>0</v>
      </c>
      <c r="BE95" s="2">
        <f t="shared" si="35"/>
        <v>0</v>
      </c>
    </row>
    <row r="96" spans="1:57" x14ac:dyDescent="0.35">
      <c r="A96" t="s">
        <v>54</v>
      </c>
      <c r="B96" t="s">
        <v>77</v>
      </c>
      <c r="C96" t="s">
        <v>43</v>
      </c>
      <c r="D96" t="s">
        <v>495</v>
      </c>
      <c r="E96">
        <v>24</v>
      </c>
      <c r="F96">
        <v>90.22</v>
      </c>
      <c r="G96">
        <v>73.7</v>
      </c>
      <c r="H96">
        <f t="shared" si="24"/>
        <v>1.2241519674355494</v>
      </c>
      <c r="I96">
        <v>17</v>
      </c>
      <c r="J96">
        <v>57.98</v>
      </c>
      <c r="K96">
        <v>56.08</v>
      </c>
      <c r="L96" s="2">
        <f t="shared" si="25"/>
        <v>0</v>
      </c>
      <c r="M96" s="2">
        <f t="shared" si="26"/>
        <v>1</v>
      </c>
      <c r="N96" s="2">
        <f t="shared" si="27"/>
        <v>0</v>
      </c>
      <c r="V96" t="s">
        <v>291</v>
      </c>
      <c r="W96" t="s">
        <v>698</v>
      </c>
      <c r="X96" t="s">
        <v>78</v>
      </c>
      <c r="Y96" t="s">
        <v>530</v>
      </c>
      <c r="Z96">
        <v>33.5</v>
      </c>
      <c r="AA96">
        <v>116.45</v>
      </c>
      <c r="AB96">
        <v>96.84</v>
      </c>
      <c r="AC96">
        <f t="shared" si="28"/>
        <v>1.2024989673688558</v>
      </c>
      <c r="AD96">
        <v>32.5</v>
      </c>
      <c r="AE96">
        <v>91.52</v>
      </c>
      <c r="AF96">
        <v>94.43</v>
      </c>
      <c r="AG96" s="2">
        <f t="shared" si="29"/>
        <v>0</v>
      </c>
      <c r="AH96" s="2">
        <f t="shared" si="30"/>
        <v>1</v>
      </c>
      <c r="AI96" s="2">
        <f t="shared" si="31"/>
        <v>0</v>
      </c>
      <c r="AR96" t="s">
        <v>617</v>
      </c>
      <c r="AS96" t="s">
        <v>699</v>
      </c>
      <c r="AT96" t="s">
        <v>78</v>
      </c>
      <c r="AU96" t="s">
        <v>660</v>
      </c>
      <c r="AV96">
        <v>24</v>
      </c>
      <c r="AW96">
        <v>125.81</v>
      </c>
      <c r="AX96">
        <v>73.7</v>
      </c>
      <c r="AY96">
        <f t="shared" si="32"/>
        <v>1.7070556309362279</v>
      </c>
      <c r="AZ96">
        <v>23</v>
      </c>
      <c r="BA96">
        <v>57.12</v>
      </c>
      <c r="BB96">
        <v>71.22</v>
      </c>
      <c r="BC96" s="2">
        <f t="shared" si="33"/>
        <v>1</v>
      </c>
      <c r="BD96" s="2">
        <f t="shared" si="34"/>
        <v>0</v>
      </c>
      <c r="BE96" s="2">
        <f t="shared" si="35"/>
        <v>0</v>
      </c>
    </row>
    <row r="97" spans="1:57" x14ac:dyDescent="0.35">
      <c r="A97" t="s">
        <v>55</v>
      </c>
      <c r="B97" t="s">
        <v>77</v>
      </c>
      <c r="C97" t="s">
        <v>43</v>
      </c>
      <c r="D97" t="s">
        <v>495</v>
      </c>
      <c r="E97">
        <v>17</v>
      </c>
      <c r="F97">
        <v>65.2</v>
      </c>
      <c r="G97">
        <v>56.08</v>
      </c>
      <c r="H97">
        <f t="shared" si="24"/>
        <v>1.1626248216833097</v>
      </c>
      <c r="I97">
        <v>22.5</v>
      </c>
      <c r="J97">
        <v>75.13</v>
      </c>
      <c r="K97">
        <v>69.97</v>
      </c>
      <c r="L97" s="2">
        <f t="shared" si="25"/>
        <v>0</v>
      </c>
      <c r="M97" s="2">
        <f t="shared" si="26"/>
        <v>1</v>
      </c>
      <c r="N97" s="2">
        <f t="shared" si="27"/>
        <v>0</v>
      </c>
      <c r="V97" t="s">
        <v>294</v>
      </c>
      <c r="W97" t="s">
        <v>698</v>
      </c>
      <c r="X97" t="s">
        <v>78</v>
      </c>
      <c r="Y97" t="s">
        <v>530</v>
      </c>
      <c r="Z97">
        <v>33.5</v>
      </c>
      <c r="AA97">
        <v>155.72999999999999</v>
      </c>
      <c r="AB97">
        <v>96.84</v>
      </c>
      <c r="AC97">
        <f t="shared" si="28"/>
        <v>1.6081164807930606</v>
      </c>
      <c r="AD97">
        <v>35</v>
      </c>
      <c r="AE97">
        <v>102.61</v>
      </c>
      <c r="AF97">
        <v>100.44</v>
      </c>
      <c r="AG97" s="2">
        <f t="shared" si="29"/>
        <v>1</v>
      </c>
      <c r="AH97" s="2">
        <f t="shared" si="30"/>
        <v>0</v>
      </c>
      <c r="AI97" s="2">
        <f t="shared" si="31"/>
        <v>0</v>
      </c>
      <c r="AR97" t="s">
        <v>618</v>
      </c>
      <c r="AS97" t="s">
        <v>699</v>
      </c>
      <c r="AT97" t="s">
        <v>78</v>
      </c>
      <c r="AU97" t="s">
        <v>660</v>
      </c>
      <c r="AV97">
        <v>24</v>
      </c>
      <c r="AW97">
        <v>162.19</v>
      </c>
      <c r="AX97">
        <v>73.7</v>
      </c>
      <c r="AY97">
        <f t="shared" si="32"/>
        <v>2.2006784260515602</v>
      </c>
      <c r="AZ97">
        <v>23</v>
      </c>
      <c r="BA97">
        <v>51.18</v>
      </c>
      <c r="BB97">
        <v>71.22</v>
      </c>
      <c r="BC97" s="2">
        <f t="shared" si="33"/>
        <v>1</v>
      </c>
      <c r="BD97" s="2">
        <f t="shared" si="34"/>
        <v>0</v>
      </c>
      <c r="BE97" s="2">
        <f t="shared" si="35"/>
        <v>0</v>
      </c>
    </row>
    <row r="98" spans="1:57" x14ac:dyDescent="0.35">
      <c r="A98" t="s">
        <v>56</v>
      </c>
      <c r="B98" t="s">
        <v>77</v>
      </c>
      <c r="C98" t="s">
        <v>43</v>
      </c>
      <c r="D98" t="s">
        <v>495</v>
      </c>
      <c r="E98">
        <v>17</v>
      </c>
      <c r="F98">
        <v>65.63</v>
      </c>
      <c r="G98">
        <v>56.08</v>
      </c>
      <c r="H98">
        <f t="shared" ref="H98:H129" si="36">F98/G98</f>
        <v>1.1702924393723253</v>
      </c>
      <c r="I98">
        <v>16.5</v>
      </c>
      <c r="J98">
        <v>50.83</v>
      </c>
      <c r="K98">
        <v>54.79</v>
      </c>
      <c r="L98" s="2">
        <f t="shared" ref="L98:L129" si="37">IF(H98&gt;1.5,1,0)</f>
        <v>0</v>
      </c>
      <c r="M98" s="2">
        <f t="shared" ref="M98:M129" si="38">IF((AND(H98&gt;1,H98&lt;1.5)),1,0)</f>
        <v>1</v>
      </c>
      <c r="N98" s="2">
        <f t="shared" ref="N98:N129" si="39">IF(H98&lt;1,1,0)</f>
        <v>0</v>
      </c>
      <c r="V98" t="s">
        <v>295</v>
      </c>
      <c r="W98" t="s">
        <v>698</v>
      </c>
      <c r="X98" t="s">
        <v>78</v>
      </c>
      <c r="Y98" t="s">
        <v>530</v>
      </c>
      <c r="Z98">
        <v>33</v>
      </c>
      <c r="AA98">
        <v>89.43</v>
      </c>
      <c r="AB98">
        <v>95.64</v>
      </c>
      <c r="AC98">
        <f t="shared" ref="AC98:AC129" si="40">AA98/AB98</f>
        <v>0.93506900878293608</v>
      </c>
      <c r="AD98">
        <v>32.5</v>
      </c>
      <c r="AE98">
        <v>64.64</v>
      </c>
      <c r="AF98">
        <v>94.43</v>
      </c>
      <c r="AG98" s="2">
        <f t="shared" ref="AG98:AG129" si="41">IF(AC98&gt;1.5,1,0)</f>
        <v>0</v>
      </c>
      <c r="AH98" s="2">
        <f t="shared" ref="AH98:AH129" si="42">IF((AND(AC98&gt;1,AC98&lt;1.5)),1,0)</f>
        <v>0</v>
      </c>
      <c r="AI98" s="2">
        <f t="shared" ref="AI98:AI129" si="43">IF(AC98&lt;1,1,0)</f>
        <v>1</v>
      </c>
      <c r="AR98" t="s">
        <v>619</v>
      </c>
      <c r="AS98" t="s">
        <v>699</v>
      </c>
      <c r="AT98" t="s">
        <v>78</v>
      </c>
      <c r="AU98" t="s">
        <v>660</v>
      </c>
      <c r="AV98">
        <v>24</v>
      </c>
      <c r="AW98">
        <v>220.09</v>
      </c>
      <c r="AX98">
        <v>73.7</v>
      </c>
      <c r="AY98">
        <f t="shared" ref="AY98:AY120" si="44">AW98/AX98</f>
        <v>2.9862957937584804</v>
      </c>
      <c r="AZ98">
        <v>16</v>
      </c>
      <c r="BA98">
        <v>62.99</v>
      </c>
      <c r="BB98">
        <v>53.5</v>
      </c>
      <c r="BC98" s="2">
        <f t="shared" ref="BC98:BC120" si="45">IF(AY98&gt;1.5,1,0)</f>
        <v>1</v>
      </c>
      <c r="BD98" s="2">
        <f t="shared" ref="BD98:BD120" si="46">IF((AND(AY98&gt;1,AY98&lt;1.5)),1,0)</f>
        <v>0</v>
      </c>
      <c r="BE98" s="2">
        <f t="shared" ref="BE98:BE120" si="47">IF(AY98&lt;1,1,0)</f>
        <v>0</v>
      </c>
    </row>
    <row r="99" spans="1:57" x14ac:dyDescent="0.35">
      <c r="A99" t="s">
        <v>57</v>
      </c>
      <c r="B99" t="s">
        <v>77</v>
      </c>
      <c r="C99" t="s">
        <v>43</v>
      </c>
      <c r="D99" t="s">
        <v>495</v>
      </c>
      <c r="E99">
        <v>17</v>
      </c>
      <c r="F99">
        <v>65.41</v>
      </c>
      <c r="G99">
        <v>56.08</v>
      </c>
      <c r="H99">
        <f t="shared" si="36"/>
        <v>1.1663694721825963</v>
      </c>
      <c r="I99">
        <v>16</v>
      </c>
      <c r="J99">
        <v>24.83</v>
      </c>
      <c r="K99">
        <v>53.5</v>
      </c>
      <c r="L99" s="2">
        <f t="shared" si="37"/>
        <v>0</v>
      </c>
      <c r="M99" s="2">
        <f t="shared" si="38"/>
        <v>1</v>
      </c>
      <c r="N99" s="2">
        <f t="shared" si="39"/>
        <v>0</v>
      </c>
      <c r="V99" t="s">
        <v>296</v>
      </c>
      <c r="W99" t="s">
        <v>698</v>
      </c>
      <c r="X99" t="s">
        <v>78</v>
      </c>
      <c r="Y99" t="s">
        <v>530</v>
      </c>
      <c r="Z99">
        <v>33</v>
      </c>
      <c r="AA99">
        <v>140.46</v>
      </c>
      <c r="AB99">
        <v>95.64</v>
      </c>
      <c r="AC99">
        <f t="shared" si="40"/>
        <v>1.4686323713927227</v>
      </c>
      <c r="AD99">
        <v>23.5</v>
      </c>
      <c r="AE99">
        <v>81.5</v>
      </c>
      <c r="AF99">
        <v>72.459999999999994</v>
      </c>
      <c r="AG99" s="2">
        <f t="shared" si="41"/>
        <v>0</v>
      </c>
      <c r="AH99" s="2">
        <f t="shared" si="42"/>
        <v>1</v>
      </c>
      <c r="AI99" s="2">
        <f t="shared" si="43"/>
        <v>0</v>
      </c>
      <c r="AR99" t="s">
        <v>620</v>
      </c>
      <c r="AS99" t="s">
        <v>699</v>
      </c>
      <c r="AT99" t="s">
        <v>78</v>
      </c>
      <c r="AU99" t="s">
        <v>660</v>
      </c>
      <c r="AV99">
        <v>24</v>
      </c>
      <c r="AW99">
        <v>218.35</v>
      </c>
      <c r="AX99">
        <v>73.7</v>
      </c>
      <c r="AY99">
        <f t="shared" si="44"/>
        <v>2.9626865671641789</v>
      </c>
      <c r="AZ99">
        <v>22.5</v>
      </c>
      <c r="BA99">
        <v>60.16</v>
      </c>
      <c r="BB99">
        <v>69.97</v>
      </c>
      <c r="BC99" s="2">
        <f t="shared" si="45"/>
        <v>1</v>
      </c>
      <c r="BD99" s="2">
        <f t="shared" si="46"/>
        <v>0</v>
      </c>
      <c r="BE99" s="2">
        <f t="shared" si="47"/>
        <v>0</v>
      </c>
    </row>
    <row r="100" spans="1:57" x14ac:dyDescent="0.35">
      <c r="A100" t="s">
        <v>58</v>
      </c>
      <c r="B100" t="s">
        <v>77</v>
      </c>
      <c r="C100" t="s">
        <v>43</v>
      </c>
      <c r="D100" t="s">
        <v>495</v>
      </c>
      <c r="E100">
        <v>17</v>
      </c>
      <c r="F100">
        <v>58.5</v>
      </c>
      <c r="G100">
        <v>56.08</v>
      </c>
      <c r="H100">
        <f t="shared" si="36"/>
        <v>1.0431526390870185</v>
      </c>
      <c r="I100">
        <v>16.5</v>
      </c>
      <c r="J100">
        <v>38.46</v>
      </c>
      <c r="K100">
        <v>54.79</v>
      </c>
      <c r="L100" s="2">
        <f t="shared" si="37"/>
        <v>0</v>
      </c>
      <c r="M100" s="2">
        <f t="shared" si="38"/>
        <v>1</v>
      </c>
      <c r="N100" s="2">
        <f t="shared" si="39"/>
        <v>0</v>
      </c>
      <c r="V100" t="s">
        <v>297</v>
      </c>
      <c r="W100" t="s">
        <v>698</v>
      </c>
      <c r="X100" t="s">
        <v>78</v>
      </c>
      <c r="Y100" t="s">
        <v>530</v>
      </c>
      <c r="Z100">
        <v>30.5</v>
      </c>
      <c r="AA100">
        <v>91.67</v>
      </c>
      <c r="AB100">
        <v>89.6</v>
      </c>
      <c r="AC100">
        <f t="shared" si="40"/>
        <v>1.0231026785714286</v>
      </c>
      <c r="AD100">
        <v>30</v>
      </c>
      <c r="AE100">
        <v>62.68</v>
      </c>
      <c r="AF100">
        <v>88.39</v>
      </c>
      <c r="AG100" s="2">
        <f t="shared" si="41"/>
        <v>0</v>
      </c>
      <c r="AH100" s="2">
        <f t="shared" si="42"/>
        <v>1</v>
      </c>
      <c r="AI100" s="2">
        <f t="shared" si="43"/>
        <v>0</v>
      </c>
      <c r="AR100" t="s">
        <v>621</v>
      </c>
      <c r="AS100" t="s">
        <v>699</v>
      </c>
      <c r="AT100" t="s">
        <v>78</v>
      </c>
      <c r="AU100" t="s">
        <v>660</v>
      </c>
      <c r="AV100">
        <v>24</v>
      </c>
      <c r="AW100">
        <v>215.33</v>
      </c>
      <c r="AX100">
        <v>73.7</v>
      </c>
      <c r="AY100">
        <f t="shared" si="44"/>
        <v>2.9217096336499324</v>
      </c>
      <c r="AZ100">
        <v>22.5</v>
      </c>
      <c r="BA100">
        <v>57.9</v>
      </c>
      <c r="BB100">
        <v>69.97</v>
      </c>
      <c r="BC100" s="2">
        <f t="shared" si="45"/>
        <v>1</v>
      </c>
      <c r="BD100" s="2">
        <f t="shared" si="46"/>
        <v>0</v>
      </c>
      <c r="BE100" s="2">
        <f t="shared" si="47"/>
        <v>0</v>
      </c>
    </row>
    <row r="101" spans="1:57" x14ac:dyDescent="0.35">
      <c r="A101" t="s">
        <v>59</v>
      </c>
      <c r="B101" t="s">
        <v>77</v>
      </c>
      <c r="C101" t="s">
        <v>43</v>
      </c>
      <c r="D101" t="s">
        <v>495</v>
      </c>
      <c r="E101">
        <v>22.5</v>
      </c>
      <c r="F101">
        <v>78.760000000000005</v>
      </c>
      <c r="G101">
        <v>69.97</v>
      </c>
      <c r="H101">
        <f t="shared" si="36"/>
        <v>1.125625267971988</v>
      </c>
      <c r="I101">
        <v>22</v>
      </c>
      <c r="J101">
        <v>56.52</v>
      </c>
      <c r="K101">
        <v>68.72</v>
      </c>
      <c r="L101" s="2">
        <f t="shared" si="37"/>
        <v>0</v>
      </c>
      <c r="M101" s="2">
        <f t="shared" si="38"/>
        <v>1</v>
      </c>
      <c r="N101" s="2">
        <f t="shared" si="39"/>
        <v>0</v>
      </c>
      <c r="V101" t="s">
        <v>299</v>
      </c>
      <c r="W101" t="s">
        <v>698</v>
      </c>
      <c r="X101" t="s">
        <v>78</v>
      </c>
      <c r="Y101" t="s">
        <v>530</v>
      </c>
      <c r="Z101">
        <v>33.5</v>
      </c>
      <c r="AA101">
        <v>142.25</v>
      </c>
      <c r="AB101">
        <v>96.84</v>
      </c>
      <c r="AC101">
        <f t="shared" si="40"/>
        <v>1.4689178025609251</v>
      </c>
      <c r="AD101">
        <v>35</v>
      </c>
      <c r="AE101">
        <v>107.89</v>
      </c>
      <c r="AF101">
        <v>100.44</v>
      </c>
      <c r="AG101" s="2">
        <f t="shared" si="41"/>
        <v>0</v>
      </c>
      <c r="AH101" s="2">
        <f t="shared" si="42"/>
        <v>1</v>
      </c>
      <c r="AI101" s="2">
        <f t="shared" si="43"/>
        <v>0</v>
      </c>
      <c r="AR101" t="s">
        <v>622</v>
      </c>
      <c r="AS101" t="s">
        <v>699</v>
      </c>
      <c r="AT101" t="s">
        <v>78</v>
      </c>
      <c r="AU101" t="s">
        <v>660</v>
      </c>
      <c r="AV101">
        <v>24</v>
      </c>
      <c r="AW101">
        <v>228.46</v>
      </c>
      <c r="AX101">
        <v>73.7</v>
      </c>
      <c r="AY101">
        <f t="shared" si="44"/>
        <v>3.0998643147896878</v>
      </c>
      <c r="AZ101">
        <v>23</v>
      </c>
      <c r="BA101">
        <v>68.569999999999993</v>
      </c>
      <c r="BB101">
        <v>71.22</v>
      </c>
      <c r="BC101" s="2">
        <f t="shared" si="45"/>
        <v>1</v>
      </c>
      <c r="BD101" s="2">
        <f t="shared" si="46"/>
        <v>0</v>
      </c>
      <c r="BE101" s="2">
        <f t="shared" si="47"/>
        <v>0</v>
      </c>
    </row>
    <row r="102" spans="1:57" x14ac:dyDescent="0.35">
      <c r="A102" t="s">
        <v>60</v>
      </c>
      <c r="B102" t="s">
        <v>77</v>
      </c>
      <c r="C102" t="s">
        <v>43</v>
      </c>
      <c r="D102" t="s">
        <v>495</v>
      </c>
      <c r="E102">
        <v>16.5</v>
      </c>
      <c r="F102">
        <v>59.27</v>
      </c>
      <c r="G102">
        <v>54.79</v>
      </c>
      <c r="H102">
        <f t="shared" si="36"/>
        <v>1.081766745756525</v>
      </c>
      <c r="I102">
        <v>16</v>
      </c>
      <c r="J102">
        <v>30.7</v>
      </c>
      <c r="K102">
        <v>53.5</v>
      </c>
      <c r="L102" s="2">
        <f t="shared" si="37"/>
        <v>0</v>
      </c>
      <c r="M102" s="2">
        <f t="shared" si="38"/>
        <v>1</v>
      </c>
      <c r="N102" s="2">
        <f t="shared" si="39"/>
        <v>0</v>
      </c>
      <c r="V102" t="s">
        <v>301</v>
      </c>
      <c r="W102" t="s">
        <v>698</v>
      </c>
      <c r="X102" t="s">
        <v>78</v>
      </c>
      <c r="Y102" t="s">
        <v>530</v>
      </c>
      <c r="Z102">
        <v>33.5</v>
      </c>
      <c r="AA102">
        <v>220.38</v>
      </c>
      <c r="AB102">
        <v>96.84</v>
      </c>
      <c r="AC102">
        <f t="shared" si="40"/>
        <v>2.2757125154894671</v>
      </c>
      <c r="AD102">
        <v>31</v>
      </c>
      <c r="AE102">
        <v>90.01</v>
      </c>
      <c r="AF102">
        <v>90.81</v>
      </c>
      <c r="AG102" s="2">
        <f t="shared" si="41"/>
        <v>1</v>
      </c>
      <c r="AH102" s="2">
        <f t="shared" si="42"/>
        <v>0</v>
      </c>
      <c r="AI102" s="2">
        <f t="shared" si="43"/>
        <v>0</v>
      </c>
      <c r="AR102" t="s">
        <v>623</v>
      </c>
      <c r="AS102" t="s">
        <v>699</v>
      </c>
      <c r="AT102" t="s">
        <v>78</v>
      </c>
      <c r="AU102" t="s">
        <v>660</v>
      </c>
      <c r="AV102">
        <v>24</v>
      </c>
      <c r="AW102">
        <v>168.91</v>
      </c>
      <c r="AX102">
        <v>73.7</v>
      </c>
      <c r="AY102">
        <f t="shared" si="44"/>
        <v>2.2918588873812755</v>
      </c>
      <c r="AZ102">
        <v>23</v>
      </c>
      <c r="BA102">
        <v>41.26</v>
      </c>
      <c r="BB102">
        <v>71.22</v>
      </c>
      <c r="BC102" s="2">
        <f t="shared" si="45"/>
        <v>1</v>
      </c>
      <c r="BD102" s="2">
        <f t="shared" si="46"/>
        <v>0</v>
      </c>
      <c r="BE102" s="2">
        <f t="shared" si="47"/>
        <v>0</v>
      </c>
    </row>
    <row r="103" spans="1:57" x14ac:dyDescent="0.35">
      <c r="A103" t="s">
        <v>62</v>
      </c>
      <c r="B103" t="s">
        <v>77</v>
      </c>
      <c r="C103" t="s">
        <v>43</v>
      </c>
      <c r="D103" t="s">
        <v>495</v>
      </c>
      <c r="E103">
        <v>19.5</v>
      </c>
      <c r="F103">
        <v>56.88</v>
      </c>
      <c r="G103">
        <v>62.44</v>
      </c>
      <c r="H103">
        <f t="shared" si="36"/>
        <v>0.91095451633568236</v>
      </c>
      <c r="I103">
        <v>19</v>
      </c>
      <c r="J103">
        <v>38.33</v>
      </c>
      <c r="K103">
        <v>61.18</v>
      </c>
      <c r="L103" s="2">
        <f t="shared" si="37"/>
        <v>0</v>
      </c>
      <c r="M103" s="2">
        <f t="shared" si="38"/>
        <v>0</v>
      </c>
      <c r="N103" s="2">
        <f t="shared" si="39"/>
        <v>1</v>
      </c>
      <c r="V103" t="s">
        <v>302</v>
      </c>
      <c r="W103" t="s">
        <v>698</v>
      </c>
      <c r="X103" t="s">
        <v>78</v>
      </c>
      <c r="Y103" t="s">
        <v>530</v>
      </c>
      <c r="Z103">
        <v>31</v>
      </c>
      <c r="AA103">
        <v>104.59</v>
      </c>
      <c r="AB103">
        <v>90.81</v>
      </c>
      <c r="AC103">
        <f t="shared" si="40"/>
        <v>1.1517454024887126</v>
      </c>
      <c r="AD103">
        <v>33</v>
      </c>
      <c r="AE103">
        <v>97.21</v>
      </c>
      <c r="AF103">
        <v>95.64</v>
      </c>
      <c r="AG103" s="2">
        <f t="shared" si="41"/>
        <v>0</v>
      </c>
      <c r="AH103" s="2">
        <f t="shared" si="42"/>
        <v>1</v>
      </c>
      <c r="AI103" s="2">
        <f t="shared" si="43"/>
        <v>0</v>
      </c>
      <c r="AR103" t="s">
        <v>624</v>
      </c>
      <c r="AS103" t="s">
        <v>699</v>
      </c>
      <c r="AT103" t="s">
        <v>78</v>
      </c>
      <c r="AU103" t="s">
        <v>660</v>
      </c>
      <c r="AV103">
        <v>24</v>
      </c>
      <c r="AW103">
        <v>101.15</v>
      </c>
      <c r="AX103">
        <v>73.7</v>
      </c>
      <c r="AY103">
        <f t="shared" si="44"/>
        <v>1.3724559023066485</v>
      </c>
      <c r="AZ103">
        <v>23.5</v>
      </c>
      <c r="BA103">
        <v>51.14</v>
      </c>
      <c r="BB103">
        <v>72.459999999999994</v>
      </c>
      <c r="BC103" s="2">
        <f t="shared" si="45"/>
        <v>0</v>
      </c>
      <c r="BD103" s="2">
        <f t="shared" si="46"/>
        <v>1</v>
      </c>
      <c r="BE103" s="2">
        <f t="shared" si="47"/>
        <v>0</v>
      </c>
    </row>
    <row r="104" spans="1:57" x14ac:dyDescent="0.35">
      <c r="A104" t="s">
        <v>63</v>
      </c>
      <c r="B104" t="s">
        <v>77</v>
      </c>
      <c r="C104" t="s">
        <v>43</v>
      </c>
      <c r="D104" t="s">
        <v>495</v>
      </c>
      <c r="E104">
        <v>24</v>
      </c>
      <c r="F104">
        <v>78.540000000000006</v>
      </c>
      <c r="G104">
        <v>73.7</v>
      </c>
      <c r="H104">
        <f t="shared" si="36"/>
        <v>1.0656716417910448</v>
      </c>
      <c r="I104">
        <v>23.5</v>
      </c>
      <c r="J104">
        <v>68.23</v>
      </c>
      <c r="K104">
        <v>72.459999999999994</v>
      </c>
      <c r="L104" s="2">
        <f t="shared" si="37"/>
        <v>0</v>
      </c>
      <c r="M104" s="2">
        <f t="shared" si="38"/>
        <v>1</v>
      </c>
      <c r="N104" s="2">
        <f t="shared" si="39"/>
        <v>0</v>
      </c>
      <c r="V104" t="s">
        <v>320</v>
      </c>
      <c r="W104" t="s">
        <v>698</v>
      </c>
      <c r="X104" t="s">
        <v>78</v>
      </c>
      <c r="Y104" t="s">
        <v>530</v>
      </c>
      <c r="Z104">
        <v>33.5</v>
      </c>
      <c r="AA104">
        <v>93.6</v>
      </c>
      <c r="AB104">
        <v>96.84</v>
      </c>
      <c r="AC104">
        <f t="shared" si="40"/>
        <v>0.96654275092936792</v>
      </c>
      <c r="AD104">
        <v>33</v>
      </c>
      <c r="AE104">
        <v>82.8</v>
      </c>
      <c r="AF104">
        <v>95.64</v>
      </c>
      <c r="AG104" s="2">
        <f t="shared" si="41"/>
        <v>0</v>
      </c>
      <c r="AH104" s="2">
        <f t="shared" si="42"/>
        <v>0</v>
      </c>
      <c r="AI104" s="2">
        <f t="shared" si="43"/>
        <v>1</v>
      </c>
      <c r="AR104" t="s">
        <v>625</v>
      </c>
      <c r="AS104" t="s">
        <v>699</v>
      </c>
      <c r="AT104" t="s">
        <v>78</v>
      </c>
      <c r="AU104" t="s">
        <v>660</v>
      </c>
      <c r="AV104">
        <v>25</v>
      </c>
      <c r="AW104">
        <v>83.48</v>
      </c>
      <c r="AX104">
        <v>76.17</v>
      </c>
      <c r="AY104">
        <f t="shared" si="44"/>
        <v>1.0959695418143627</v>
      </c>
      <c r="AZ104">
        <v>24.5</v>
      </c>
      <c r="BA104">
        <v>64.11</v>
      </c>
      <c r="BB104">
        <v>74.930000000000007</v>
      </c>
      <c r="BC104" s="2">
        <f t="shared" si="45"/>
        <v>0</v>
      </c>
      <c r="BD104" s="2">
        <f t="shared" si="46"/>
        <v>1</v>
      </c>
      <c r="BE104" s="2">
        <f t="shared" si="47"/>
        <v>0</v>
      </c>
    </row>
    <row r="105" spans="1:57" x14ac:dyDescent="0.35">
      <c r="A105" t="s">
        <v>64</v>
      </c>
      <c r="B105" t="s">
        <v>77</v>
      </c>
      <c r="C105" t="s">
        <v>43</v>
      </c>
      <c r="D105" t="s">
        <v>495</v>
      </c>
      <c r="E105">
        <v>17.5</v>
      </c>
      <c r="F105">
        <v>54</v>
      </c>
      <c r="G105">
        <v>57.36</v>
      </c>
      <c r="H105">
        <f t="shared" si="36"/>
        <v>0.94142259414225937</v>
      </c>
      <c r="I105">
        <v>17</v>
      </c>
      <c r="J105">
        <v>47.16</v>
      </c>
      <c r="K105">
        <v>56.08</v>
      </c>
      <c r="L105" s="2">
        <f t="shared" si="37"/>
        <v>0</v>
      </c>
      <c r="M105" s="2">
        <f t="shared" si="38"/>
        <v>0</v>
      </c>
      <c r="N105" s="2">
        <f t="shared" si="39"/>
        <v>1</v>
      </c>
      <c r="V105" t="s">
        <v>321</v>
      </c>
      <c r="W105" t="s">
        <v>698</v>
      </c>
      <c r="X105" t="s">
        <v>78</v>
      </c>
      <c r="Y105" t="s">
        <v>530</v>
      </c>
      <c r="Z105">
        <v>33.5</v>
      </c>
      <c r="AA105">
        <v>166.71</v>
      </c>
      <c r="AB105">
        <v>96.84</v>
      </c>
      <c r="AC105">
        <f t="shared" si="40"/>
        <v>1.7214993804213135</v>
      </c>
      <c r="AD105">
        <v>31.5</v>
      </c>
      <c r="AE105">
        <v>81.099999999999994</v>
      </c>
      <c r="AF105">
        <v>92.02</v>
      </c>
      <c r="AG105" s="2">
        <f t="shared" si="41"/>
        <v>1</v>
      </c>
      <c r="AH105" s="2">
        <f t="shared" si="42"/>
        <v>0</v>
      </c>
      <c r="AI105" s="2">
        <f t="shared" si="43"/>
        <v>0</v>
      </c>
      <c r="AR105" t="s">
        <v>626</v>
      </c>
      <c r="AS105" t="s">
        <v>699</v>
      </c>
      <c r="AT105" t="s">
        <v>78</v>
      </c>
      <c r="AU105" t="s">
        <v>660</v>
      </c>
      <c r="AV105">
        <v>24</v>
      </c>
      <c r="AW105">
        <v>166.27</v>
      </c>
      <c r="AX105">
        <v>73.7</v>
      </c>
      <c r="AY105">
        <f t="shared" si="44"/>
        <v>2.2560379918588875</v>
      </c>
      <c r="AZ105">
        <v>22.5</v>
      </c>
      <c r="BA105">
        <v>37.770000000000003</v>
      </c>
      <c r="BB105">
        <v>69.97</v>
      </c>
      <c r="BC105" s="2">
        <f t="shared" si="45"/>
        <v>1</v>
      </c>
      <c r="BD105" s="2">
        <f t="shared" si="46"/>
        <v>0</v>
      </c>
      <c r="BE105" s="2">
        <f t="shared" si="47"/>
        <v>0</v>
      </c>
    </row>
    <row r="106" spans="1:57" x14ac:dyDescent="0.35">
      <c r="A106" t="s">
        <v>66</v>
      </c>
      <c r="B106" t="s">
        <v>77</v>
      </c>
      <c r="C106" t="s">
        <v>43</v>
      </c>
      <c r="D106" t="s">
        <v>495</v>
      </c>
      <c r="E106">
        <v>17</v>
      </c>
      <c r="F106">
        <v>113.99</v>
      </c>
      <c r="G106">
        <v>56.08</v>
      </c>
      <c r="H106">
        <f t="shared" si="36"/>
        <v>2.032631954350927</v>
      </c>
      <c r="I106">
        <v>16.5</v>
      </c>
      <c r="J106">
        <v>41.68</v>
      </c>
      <c r="K106">
        <v>54.79</v>
      </c>
      <c r="L106" s="2">
        <f t="shared" si="37"/>
        <v>1</v>
      </c>
      <c r="M106" s="2">
        <f t="shared" si="38"/>
        <v>0</v>
      </c>
      <c r="N106" s="2">
        <f t="shared" si="39"/>
        <v>0</v>
      </c>
      <c r="V106" t="s">
        <v>322</v>
      </c>
      <c r="W106" t="s">
        <v>698</v>
      </c>
      <c r="X106" t="s">
        <v>78</v>
      </c>
      <c r="Y106" t="s">
        <v>530</v>
      </c>
      <c r="Z106">
        <v>33.5</v>
      </c>
      <c r="AA106">
        <v>113.06</v>
      </c>
      <c r="AB106">
        <v>96.84</v>
      </c>
      <c r="AC106">
        <f t="shared" si="40"/>
        <v>1.1674927715819909</v>
      </c>
      <c r="AD106">
        <v>32.5</v>
      </c>
      <c r="AE106">
        <v>76.13</v>
      </c>
      <c r="AF106">
        <v>94.43</v>
      </c>
      <c r="AG106" s="2">
        <f t="shared" si="41"/>
        <v>0</v>
      </c>
      <c r="AH106" s="2">
        <f t="shared" si="42"/>
        <v>1</v>
      </c>
      <c r="AI106" s="2">
        <f t="shared" si="43"/>
        <v>0</v>
      </c>
      <c r="AR106" t="s">
        <v>643</v>
      </c>
      <c r="AS106" t="s">
        <v>699</v>
      </c>
      <c r="AT106" t="s">
        <v>78</v>
      </c>
      <c r="AU106" t="s">
        <v>660</v>
      </c>
      <c r="AV106">
        <v>24</v>
      </c>
      <c r="AW106">
        <v>119.66</v>
      </c>
      <c r="AX106">
        <v>73.7</v>
      </c>
      <c r="AY106">
        <f t="shared" si="44"/>
        <v>1.6236092265943012</v>
      </c>
      <c r="AZ106">
        <v>23.5</v>
      </c>
      <c r="BA106">
        <v>45.31</v>
      </c>
      <c r="BB106">
        <v>72.459999999999994</v>
      </c>
      <c r="BC106" s="2">
        <f t="shared" si="45"/>
        <v>1</v>
      </c>
      <c r="BD106" s="2">
        <f t="shared" si="46"/>
        <v>0</v>
      </c>
      <c r="BE106" s="2">
        <f t="shared" si="47"/>
        <v>0</v>
      </c>
    </row>
    <row r="107" spans="1:57" x14ac:dyDescent="0.35">
      <c r="A107" t="s">
        <v>67</v>
      </c>
      <c r="B107" t="s">
        <v>77</v>
      </c>
      <c r="C107" t="s">
        <v>43</v>
      </c>
      <c r="D107" t="s">
        <v>495</v>
      </c>
      <c r="E107">
        <v>23.5</v>
      </c>
      <c r="F107">
        <v>107.03</v>
      </c>
      <c r="G107">
        <v>72.459999999999994</v>
      </c>
      <c r="H107">
        <f t="shared" si="36"/>
        <v>1.4770908087220538</v>
      </c>
      <c r="I107">
        <v>22.5</v>
      </c>
      <c r="J107">
        <v>69.790000000000006</v>
      </c>
      <c r="K107">
        <v>69.97</v>
      </c>
      <c r="L107" s="2">
        <f t="shared" si="37"/>
        <v>0</v>
      </c>
      <c r="M107" s="2">
        <f t="shared" si="38"/>
        <v>1</v>
      </c>
      <c r="N107" s="2">
        <f t="shared" si="39"/>
        <v>0</v>
      </c>
      <c r="V107" t="s">
        <v>323</v>
      </c>
      <c r="W107" t="s">
        <v>698</v>
      </c>
      <c r="X107" t="s">
        <v>78</v>
      </c>
      <c r="Y107" t="s">
        <v>530</v>
      </c>
      <c r="Z107">
        <v>33.5</v>
      </c>
      <c r="AA107">
        <v>110.09</v>
      </c>
      <c r="AB107">
        <v>96.84</v>
      </c>
      <c r="AC107">
        <f t="shared" si="40"/>
        <v>1.1368236266005782</v>
      </c>
      <c r="AD107">
        <v>32.5</v>
      </c>
      <c r="AE107">
        <v>90.86</v>
      </c>
      <c r="AF107">
        <v>94.43</v>
      </c>
      <c r="AG107" s="2">
        <f t="shared" si="41"/>
        <v>0</v>
      </c>
      <c r="AH107" s="2">
        <f t="shared" si="42"/>
        <v>1</v>
      </c>
      <c r="AI107" s="2">
        <f t="shared" si="43"/>
        <v>0</v>
      </c>
      <c r="AR107" t="s">
        <v>644</v>
      </c>
      <c r="AS107" t="s">
        <v>699</v>
      </c>
      <c r="AT107" t="s">
        <v>78</v>
      </c>
      <c r="AU107" t="s">
        <v>660</v>
      </c>
      <c r="AV107">
        <v>24</v>
      </c>
      <c r="AW107">
        <v>146.75</v>
      </c>
      <c r="AX107">
        <v>73.7</v>
      </c>
      <c r="AY107">
        <f t="shared" si="44"/>
        <v>1.991180461329715</v>
      </c>
      <c r="AZ107">
        <v>23</v>
      </c>
      <c r="BA107">
        <v>49.5</v>
      </c>
      <c r="BB107">
        <v>71.22</v>
      </c>
      <c r="BC107" s="2">
        <f t="shared" si="45"/>
        <v>1</v>
      </c>
      <c r="BD107" s="2">
        <f t="shared" si="46"/>
        <v>0</v>
      </c>
      <c r="BE107" s="2">
        <f t="shared" si="47"/>
        <v>0</v>
      </c>
    </row>
    <row r="108" spans="1:57" x14ac:dyDescent="0.35">
      <c r="A108" t="s">
        <v>68</v>
      </c>
      <c r="B108" t="s">
        <v>77</v>
      </c>
      <c r="C108" t="s">
        <v>43</v>
      </c>
      <c r="D108" t="s">
        <v>495</v>
      </c>
      <c r="E108">
        <v>23.5</v>
      </c>
      <c r="F108">
        <v>133.47999999999999</v>
      </c>
      <c r="G108">
        <v>72.459999999999994</v>
      </c>
      <c r="H108">
        <f t="shared" si="36"/>
        <v>1.842119790229092</v>
      </c>
      <c r="I108">
        <v>22</v>
      </c>
      <c r="J108">
        <v>61.6</v>
      </c>
      <c r="K108">
        <v>68.72</v>
      </c>
      <c r="L108" s="2">
        <f t="shared" si="37"/>
        <v>1</v>
      </c>
      <c r="M108" s="2">
        <f t="shared" si="38"/>
        <v>0</v>
      </c>
      <c r="N108" s="2">
        <f t="shared" si="39"/>
        <v>0</v>
      </c>
      <c r="V108" t="s">
        <v>324</v>
      </c>
      <c r="W108" t="s">
        <v>698</v>
      </c>
      <c r="X108" t="s">
        <v>78</v>
      </c>
      <c r="Y108" t="s">
        <v>530</v>
      </c>
      <c r="Z108">
        <v>33.5</v>
      </c>
      <c r="AA108">
        <v>159.13</v>
      </c>
      <c r="AB108">
        <v>96.84</v>
      </c>
      <c r="AC108">
        <f t="shared" si="40"/>
        <v>1.6432259396943412</v>
      </c>
      <c r="AD108">
        <v>24</v>
      </c>
      <c r="AE108">
        <v>78.42</v>
      </c>
      <c r="AF108">
        <v>73.7</v>
      </c>
      <c r="AG108" s="2">
        <f t="shared" si="41"/>
        <v>1</v>
      </c>
      <c r="AH108" s="2">
        <f t="shared" si="42"/>
        <v>0</v>
      </c>
      <c r="AI108" s="2">
        <f t="shared" si="43"/>
        <v>0</v>
      </c>
      <c r="AR108" t="s">
        <v>645</v>
      </c>
      <c r="AS108" t="s">
        <v>699</v>
      </c>
      <c r="AT108" t="s">
        <v>78</v>
      </c>
      <c r="AU108" t="s">
        <v>660</v>
      </c>
      <c r="AV108">
        <v>24</v>
      </c>
      <c r="AW108">
        <v>242.44</v>
      </c>
      <c r="AX108">
        <v>73.7</v>
      </c>
      <c r="AY108">
        <f t="shared" si="44"/>
        <v>3.2895522388059701</v>
      </c>
      <c r="AZ108">
        <v>16</v>
      </c>
      <c r="BA108">
        <v>55.87</v>
      </c>
      <c r="BB108">
        <v>53.5</v>
      </c>
      <c r="BC108" s="2">
        <f t="shared" si="45"/>
        <v>1</v>
      </c>
      <c r="BD108" s="2">
        <f t="shared" si="46"/>
        <v>0</v>
      </c>
      <c r="BE108" s="2">
        <f t="shared" si="47"/>
        <v>0</v>
      </c>
    </row>
    <row r="109" spans="1:57" x14ac:dyDescent="0.35">
      <c r="A109" t="s">
        <v>69</v>
      </c>
      <c r="B109" t="s">
        <v>77</v>
      </c>
      <c r="C109" t="s">
        <v>43</v>
      </c>
      <c r="D109" t="s">
        <v>495</v>
      </c>
      <c r="E109">
        <v>23.5</v>
      </c>
      <c r="F109">
        <v>122.16</v>
      </c>
      <c r="G109">
        <v>72.459999999999994</v>
      </c>
      <c r="H109">
        <f t="shared" si="36"/>
        <v>1.6858956665746621</v>
      </c>
      <c r="I109">
        <v>22</v>
      </c>
      <c r="J109">
        <v>40.68</v>
      </c>
      <c r="K109">
        <v>68.72</v>
      </c>
      <c r="L109" s="2">
        <f t="shared" si="37"/>
        <v>1</v>
      </c>
      <c r="M109" s="2">
        <f t="shared" si="38"/>
        <v>0</v>
      </c>
      <c r="N109" s="2">
        <f t="shared" si="39"/>
        <v>0</v>
      </c>
      <c r="V109" t="s">
        <v>325</v>
      </c>
      <c r="W109" t="s">
        <v>698</v>
      </c>
      <c r="X109" t="s">
        <v>78</v>
      </c>
      <c r="Y109" t="s">
        <v>530</v>
      </c>
      <c r="Z109">
        <v>33.5</v>
      </c>
      <c r="AA109">
        <v>96.36</v>
      </c>
      <c r="AB109">
        <v>96.84</v>
      </c>
      <c r="AC109">
        <f t="shared" si="40"/>
        <v>0.99504337050805447</v>
      </c>
      <c r="AD109">
        <v>33</v>
      </c>
      <c r="AE109">
        <v>95.14</v>
      </c>
      <c r="AF109">
        <v>95.64</v>
      </c>
      <c r="AG109" s="2">
        <f t="shared" si="41"/>
        <v>0</v>
      </c>
      <c r="AH109" s="2">
        <f t="shared" si="42"/>
        <v>0</v>
      </c>
      <c r="AI109" s="2">
        <f t="shared" si="43"/>
        <v>1</v>
      </c>
      <c r="AR109" t="s">
        <v>646</v>
      </c>
      <c r="AS109" t="s">
        <v>699</v>
      </c>
      <c r="AT109" t="s">
        <v>78</v>
      </c>
      <c r="AU109" t="s">
        <v>660</v>
      </c>
      <c r="AV109">
        <v>24</v>
      </c>
      <c r="AW109">
        <v>197.28</v>
      </c>
      <c r="AX109">
        <v>73.7</v>
      </c>
      <c r="AY109">
        <f t="shared" si="44"/>
        <v>2.676797829036635</v>
      </c>
      <c r="AZ109">
        <v>23</v>
      </c>
      <c r="BA109">
        <v>61.57</v>
      </c>
      <c r="BB109">
        <v>71.22</v>
      </c>
      <c r="BC109" s="2">
        <f t="shared" si="45"/>
        <v>1</v>
      </c>
      <c r="BD109" s="2">
        <f t="shared" si="46"/>
        <v>0</v>
      </c>
      <c r="BE109" s="2">
        <f t="shared" si="47"/>
        <v>0</v>
      </c>
    </row>
    <row r="110" spans="1:57" x14ac:dyDescent="0.35">
      <c r="A110" t="s">
        <v>70</v>
      </c>
      <c r="B110" t="s">
        <v>77</v>
      </c>
      <c r="C110" t="s">
        <v>43</v>
      </c>
      <c r="D110" t="s">
        <v>495</v>
      </c>
      <c r="E110">
        <v>23.5</v>
      </c>
      <c r="F110">
        <v>99.23</v>
      </c>
      <c r="G110">
        <v>72.459999999999994</v>
      </c>
      <c r="H110">
        <f t="shared" si="36"/>
        <v>1.3694452111509801</v>
      </c>
      <c r="I110">
        <v>17</v>
      </c>
      <c r="J110">
        <v>57.44</v>
      </c>
      <c r="K110">
        <v>56.08</v>
      </c>
      <c r="L110" s="2">
        <f t="shared" si="37"/>
        <v>0</v>
      </c>
      <c r="M110" s="2">
        <f t="shared" si="38"/>
        <v>1</v>
      </c>
      <c r="N110" s="2">
        <f t="shared" si="39"/>
        <v>0</v>
      </c>
      <c r="V110" t="s">
        <v>326</v>
      </c>
      <c r="W110" t="s">
        <v>698</v>
      </c>
      <c r="X110" t="s">
        <v>78</v>
      </c>
      <c r="Y110" t="s">
        <v>530</v>
      </c>
      <c r="Z110">
        <v>33</v>
      </c>
      <c r="AA110">
        <v>94.56</v>
      </c>
      <c r="AB110">
        <v>95.64</v>
      </c>
      <c r="AC110">
        <f t="shared" si="40"/>
        <v>0.98870765370138014</v>
      </c>
      <c r="AD110">
        <v>32.5</v>
      </c>
      <c r="AE110">
        <v>86.5</v>
      </c>
      <c r="AF110">
        <v>94.43</v>
      </c>
      <c r="AG110" s="2">
        <f t="shared" si="41"/>
        <v>0</v>
      </c>
      <c r="AH110" s="2">
        <f t="shared" si="42"/>
        <v>0</v>
      </c>
      <c r="AI110" s="2">
        <f t="shared" si="43"/>
        <v>1</v>
      </c>
      <c r="AR110" t="s">
        <v>647</v>
      </c>
      <c r="AS110" t="s">
        <v>699</v>
      </c>
      <c r="AT110" t="s">
        <v>78</v>
      </c>
      <c r="AU110" t="s">
        <v>660</v>
      </c>
      <c r="AV110">
        <v>24</v>
      </c>
      <c r="AW110">
        <v>68.75</v>
      </c>
      <c r="AX110">
        <v>73.7</v>
      </c>
      <c r="AY110">
        <f t="shared" si="44"/>
        <v>0.93283582089552231</v>
      </c>
      <c r="AZ110">
        <v>23.5</v>
      </c>
      <c r="BA110">
        <v>28.84</v>
      </c>
      <c r="BB110">
        <v>72.459999999999994</v>
      </c>
      <c r="BC110" s="2">
        <f t="shared" si="45"/>
        <v>0</v>
      </c>
      <c r="BD110" s="2">
        <f t="shared" si="46"/>
        <v>0</v>
      </c>
      <c r="BE110" s="2">
        <f t="shared" si="47"/>
        <v>1</v>
      </c>
    </row>
    <row r="111" spans="1:57" x14ac:dyDescent="0.35">
      <c r="A111" t="s">
        <v>71</v>
      </c>
      <c r="B111" t="s">
        <v>77</v>
      </c>
      <c r="C111" t="s">
        <v>43</v>
      </c>
      <c r="D111" t="s">
        <v>495</v>
      </c>
      <c r="E111">
        <v>23.5</v>
      </c>
      <c r="F111">
        <v>99.86</v>
      </c>
      <c r="G111">
        <v>72.459999999999994</v>
      </c>
      <c r="H111">
        <f t="shared" si="36"/>
        <v>1.3781396632624898</v>
      </c>
      <c r="I111">
        <v>17</v>
      </c>
      <c r="J111">
        <v>70.56</v>
      </c>
      <c r="K111">
        <v>56.08</v>
      </c>
      <c r="L111" s="2">
        <f t="shared" si="37"/>
        <v>0</v>
      </c>
      <c r="M111" s="2">
        <f t="shared" si="38"/>
        <v>1</v>
      </c>
      <c r="N111" s="2">
        <f t="shared" si="39"/>
        <v>0</v>
      </c>
      <c r="V111" t="s">
        <v>327</v>
      </c>
      <c r="W111" t="s">
        <v>698</v>
      </c>
      <c r="X111" t="s">
        <v>78</v>
      </c>
      <c r="Y111" t="s">
        <v>530</v>
      </c>
      <c r="Z111">
        <v>28</v>
      </c>
      <c r="AA111">
        <v>72.900000000000006</v>
      </c>
      <c r="AB111">
        <v>83.53</v>
      </c>
      <c r="AC111">
        <f t="shared" si="40"/>
        <v>0.87274033281455765</v>
      </c>
      <c r="AD111">
        <v>27.5</v>
      </c>
      <c r="AE111">
        <v>64.13</v>
      </c>
      <c r="AF111">
        <v>82.3</v>
      </c>
      <c r="AG111" s="2">
        <f t="shared" si="41"/>
        <v>0</v>
      </c>
      <c r="AH111" s="2">
        <f t="shared" si="42"/>
        <v>0</v>
      </c>
      <c r="AI111" s="2">
        <f t="shared" si="43"/>
        <v>1</v>
      </c>
      <c r="AR111" t="s">
        <v>648</v>
      </c>
      <c r="AS111" t="s">
        <v>699</v>
      </c>
      <c r="AT111" t="s">
        <v>78</v>
      </c>
      <c r="AU111" t="s">
        <v>660</v>
      </c>
      <c r="AV111">
        <v>21.5</v>
      </c>
      <c r="AW111">
        <v>59.71</v>
      </c>
      <c r="AX111">
        <v>67.47</v>
      </c>
      <c r="AY111">
        <f t="shared" si="44"/>
        <v>0.88498591966800066</v>
      </c>
      <c r="AZ111">
        <v>21</v>
      </c>
      <c r="BA111">
        <v>41.85</v>
      </c>
      <c r="BB111">
        <v>66.22</v>
      </c>
      <c r="BC111" s="2">
        <f t="shared" si="45"/>
        <v>0</v>
      </c>
      <c r="BD111" s="2">
        <f t="shared" si="46"/>
        <v>0</v>
      </c>
      <c r="BE111" s="2">
        <f t="shared" si="47"/>
        <v>1</v>
      </c>
    </row>
    <row r="112" spans="1:57" x14ac:dyDescent="0.35">
      <c r="A112" t="s">
        <v>72</v>
      </c>
      <c r="B112" t="s">
        <v>77</v>
      </c>
      <c r="C112" t="s">
        <v>43</v>
      </c>
      <c r="D112" t="s">
        <v>495</v>
      </c>
      <c r="E112">
        <v>17</v>
      </c>
      <c r="F112">
        <v>42.44</v>
      </c>
      <c r="G112">
        <v>56.08</v>
      </c>
      <c r="H112">
        <f t="shared" si="36"/>
        <v>0.75677603423680451</v>
      </c>
      <c r="I112">
        <v>16.5</v>
      </c>
      <c r="J112">
        <v>32.83</v>
      </c>
      <c r="K112">
        <v>54.79</v>
      </c>
      <c r="L112" s="2">
        <f t="shared" si="37"/>
        <v>0</v>
      </c>
      <c r="M112" s="2">
        <f t="shared" si="38"/>
        <v>0</v>
      </c>
      <c r="N112" s="2">
        <f t="shared" si="39"/>
        <v>1</v>
      </c>
      <c r="V112" t="s">
        <v>328</v>
      </c>
      <c r="W112" t="s">
        <v>698</v>
      </c>
      <c r="X112" t="s">
        <v>78</v>
      </c>
      <c r="Y112" t="s">
        <v>530</v>
      </c>
      <c r="Z112">
        <v>33.5</v>
      </c>
      <c r="AA112">
        <v>129.88999999999999</v>
      </c>
      <c r="AB112">
        <v>96.84</v>
      </c>
      <c r="AC112">
        <f t="shared" si="40"/>
        <v>1.341284593143329</v>
      </c>
      <c r="AD112">
        <v>32.5</v>
      </c>
      <c r="AE112">
        <v>101.12</v>
      </c>
      <c r="AF112">
        <v>94.43</v>
      </c>
      <c r="AG112" s="2">
        <f t="shared" si="41"/>
        <v>0</v>
      </c>
      <c r="AH112" s="2">
        <f t="shared" si="42"/>
        <v>1</v>
      </c>
      <c r="AI112" s="2">
        <f t="shared" si="43"/>
        <v>0</v>
      </c>
      <c r="AR112" t="s">
        <v>650</v>
      </c>
      <c r="AS112" t="s">
        <v>699</v>
      </c>
      <c r="AT112" t="s">
        <v>78</v>
      </c>
      <c r="AU112" t="s">
        <v>660</v>
      </c>
      <c r="AV112">
        <v>24</v>
      </c>
      <c r="AW112">
        <v>181.48</v>
      </c>
      <c r="AX112">
        <v>73.7</v>
      </c>
      <c r="AY112">
        <f t="shared" si="44"/>
        <v>2.4624151967435548</v>
      </c>
      <c r="AZ112">
        <v>16</v>
      </c>
      <c r="BA112">
        <v>54.98</v>
      </c>
      <c r="BB112">
        <v>53.5</v>
      </c>
      <c r="BC112" s="2">
        <f t="shared" si="45"/>
        <v>1</v>
      </c>
      <c r="BD112" s="2">
        <f t="shared" si="46"/>
        <v>0</v>
      </c>
      <c r="BE112" s="2">
        <f t="shared" si="47"/>
        <v>0</v>
      </c>
    </row>
    <row r="113" spans="1:57" x14ac:dyDescent="0.35">
      <c r="A113" t="s">
        <v>73</v>
      </c>
      <c r="B113" t="s">
        <v>77</v>
      </c>
      <c r="C113" t="s">
        <v>43</v>
      </c>
      <c r="D113" t="s">
        <v>495</v>
      </c>
      <c r="E113">
        <v>23</v>
      </c>
      <c r="F113">
        <v>92.75</v>
      </c>
      <c r="G113">
        <v>71.22</v>
      </c>
      <c r="H113">
        <f t="shared" si="36"/>
        <v>1.3023027239539455</v>
      </c>
      <c r="I113">
        <v>17</v>
      </c>
      <c r="J113">
        <v>60.54</v>
      </c>
      <c r="K113">
        <v>56.08</v>
      </c>
      <c r="L113" s="2">
        <f t="shared" si="37"/>
        <v>0</v>
      </c>
      <c r="M113" s="2">
        <f t="shared" si="38"/>
        <v>1</v>
      </c>
      <c r="N113" s="2">
        <f t="shared" si="39"/>
        <v>0</v>
      </c>
      <c r="V113" t="s">
        <v>329</v>
      </c>
      <c r="W113" t="s">
        <v>698</v>
      </c>
      <c r="X113" t="s">
        <v>78</v>
      </c>
      <c r="Y113" t="s">
        <v>530</v>
      </c>
      <c r="Z113">
        <v>33</v>
      </c>
      <c r="AA113">
        <v>95.92</v>
      </c>
      <c r="AB113">
        <v>95.64</v>
      </c>
      <c r="AC113">
        <f t="shared" si="40"/>
        <v>1.0029276453366793</v>
      </c>
      <c r="AD113">
        <v>32.5</v>
      </c>
      <c r="AE113">
        <v>81.73</v>
      </c>
      <c r="AF113">
        <v>94.43</v>
      </c>
      <c r="AG113" s="2">
        <f t="shared" si="41"/>
        <v>0</v>
      </c>
      <c r="AH113" s="2">
        <f t="shared" si="42"/>
        <v>1</v>
      </c>
      <c r="AI113" s="2">
        <f t="shared" si="43"/>
        <v>0</v>
      </c>
      <c r="AR113" t="s">
        <v>651</v>
      </c>
      <c r="AS113" t="s">
        <v>699</v>
      </c>
      <c r="AT113" t="s">
        <v>78</v>
      </c>
      <c r="AU113" t="s">
        <v>660</v>
      </c>
      <c r="AV113">
        <v>24</v>
      </c>
      <c r="AW113">
        <v>152.22999999999999</v>
      </c>
      <c r="AX113">
        <v>73.7</v>
      </c>
      <c r="AY113">
        <f t="shared" si="44"/>
        <v>2.0655359565807325</v>
      </c>
      <c r="AZ113">
        <v>23</v>
      </c>
      <c r="BA113">
        <v>62.01</v>
      </c>
      <c r="BB113">
        <v>71.22</v>
      </c>
      <c r="BC113" s="2">
        <f t="shared" si="45"/>
        <v>1</v>
      </c>
      <c r="BD113" s="2">
        <f t="shared" si="46"/>
        <v>0</v>
      </c>
      <c r="BE113" s="2">
        <f t="shared" si="47"/>
        <v>0</v>
      </c>
    </row>
    <row r="114" spans="1:57" x14ac:dyDescent="0.35">
      <c r="A114" t="s">
        <v>75</v>
      </c>
      <c r="B114" t="s">
        <v>77</v>
      </c>
      <c r="C114" t="s">
        <v>43</v>
      </c>
      <c r="D114" t="s">
        <v>495</v>
      </c>
      <c r="E114">
        <v>23</v>
      </c>
      <c r="F114">
        <v>74.66</v>
      </c>
      <c r="G114">
        <v>71.22</v>
      </c>
      <c r="H114">
        <f t="shared" si="36"/>
        <v>1.0483010390339791</v>
      </c>
      <c r="I114">
        <v>16.5</v>
      </c>
      <c r="J114">
        <v>54.92</v>
      </c>
      <c r="K114">
        <v>54.79</v>
      </c>
      <c r="L114" s="2">
        <f t="shared" si="37"/>
        <v>0</v>
      </c>
      <c r="M114" s="2">
        <f t="shared" si="38"/>
        <v>1</v>
      </c>
      <c r="N114" s="2">
        <f t="shared" si="39"/>
        <v>0</v>
      </c>
      <c r="V114" t="s">
        <v>330</v>
      </c>
      <c r="W114" t="s">
        <v>698</v>
      </c>
      <c r="X114" t="s">
        <v>78</v>
      </c>
      <c r="Y114" t="s">
        <v>530</v>
      </c>
      <c r="Z114">
        <v>33</v>
      </c>
      <c r="AA114">
        <v>98.92</v>
      </c>
      <c r="AB114">
        <v>95.64</v>
      </c>
      <c r="AC114">
        <f t="shared" si="40"/>
        <v>1.0342952739439566</v>
      </c>
      <c r="AD114">
        <v>32.5</v>
      </c>
      <c r="AE114">
        <v>91.05</v>
      </c>
      <c r="AF114">
        <v>94.43</v>
      </c>
      <c r="AG114" s="2">
        <f t="shared" si="41"/>
        <v>0</v>
      </c>
      <c r="AH114" s="2">
        <f t="shared" si="42"/>
        <v>1</v>
      </c>
      <c r="AI114" s="2">
        <f t="shared" si="43"/>
        <v>0</v>
      </c>
      <c r="AR114" t="s">
        <v>652</v>
      </c>
      <c r="AS114" t="s">
        <v>699</v>
      </c>
      <c r="AT114" t="s">
        <v>78</v>
      </c>
      <c r="AU114" t="s">
        <v>660</v>
      </c>
      <c r="AV114">
        <v>24</v>
      </c>
      <c r="AW114">
        <v>191.86</v>
      </c>
      <c r="AX114">
        <v>73.7</v>
      </c>
      <c r="AY114">
        <f t="shared" si="44"/>
        <v>2.60325644504749</v>
      </c>
      <c r="AZ114">
        <v>22.5</v>
      </c>
      <c r="BA114">
        <v>45.53</v>
      </c>
      <c r="BB114">
        <v>69.97</v>
      </c>
      <c r="BC114" s="2">
        <f t="shared" si="45"/>
        <v>1</v>
      </c>
      <c r="BD114" s="2">
        <f t="shared" si="46"/>
        <v>0</v>
      </c>
      <c r="BE114" s="2">
        <f t="shared" si="47"/>
        <v>0</v>
      </c>
    </row>
    <row r="115" spans="1:57" x14ac:dyDescent="0.35">
      <c r="A115" t="s">
        <v>496</v>
      </c>
      <c r="B115" t="s">
        <v>77</v>
      </c>
      <c r="C115" t="s">
        <v>43</v>
      </c>
      <c r="D115" t="s">
        <v>495</v>
      </c>
      <c r="E115">
        <v>23</v>
      </c>
      <c r="F115">
        <v>87.81</v>
      </c>
      <c r="G115">
        <v>71.22</v>
      </c>
      <c r="H115">
        <f t="shared" si="36"/>
        <v>1.2329401853411963</v>
      </c>
      <c r="I115">
        <v>22</v>
      </c>
      <c r="J115">
        <v>62.92</v>
      </c>
      <c r="K115">
        <v>68.72</v>
      </c>
      <c r="L115" s="2">
        <f t="shared" si="37"/>
        <v>0</v>
      </c>
      <c r="M115" s="2">
        <f t="shared" si="38"/>
        <v>1</v>
      </c>
      <c r="N115" s="2">
        <f t="shared" si="39"/>
        <v>0</v>
      </c>
      <c r="V115" t="s">
        <v>331</v>
      </c>
      <c r="W115" t="s">
        <v>698</v>
      </c>
      <c r="X115" t="s">
        <v>78</v>
      </c>
      <c r="Y115" t="s">
        <v>530</v>
      </c>
      <c r="Z115">
        <v>33.5</v>
      </c>
      <c r="AA115">
        <v>109.05</v>
      </c>
      <c r="AB115">
        <v>96.84</v>
      </c>
      <c r="AC115">
        <f t="shared" si="40"/>
        <v>1.126084262701363</v>
      </c>
      <c r="AD115">
        <v>32</v>
      </c>
      <c r="AE115">
        <v>102.34</v>
      </c>
      <c r="AF115">
        <v>93.23</v>
      </c>
      <c r="AG115" s="2">
        <f t="shared" si="41"/>
        <v>0</v>
      </c>
      <c r="AH115" s="2">
        <f t="shared" si="42"/>
        <v>1</v>
      </c>
      <c r="AI115" s="2">
        <f t="shared" si="43"/>
        <v>0</v>
      </c>
      <c r="AR115" t="s">
        <v>653</v>
      </c>
      <c r="AS115" t="s">
        <v>699</v>
      </c>
      <c r="AT115" t="s">
        <v>78</v>
      </c>
      <c r="AU115" t="s">
        <v>660</v>
      </c>
      <c r="AV115">
        <v>24</v>
      </c>
      <c r="AW115">
        <v>127.38</v>
      </c>
      <c r="AX115">
        <v>73.7</v>
      </c>
      <c r="AY115">
        <f t="shared" si="44"/>
        <v>1.7283582089552239</v>
      </c>
      <c r="AZ115">
        <v>23</v>
      </c>
      <c r="BA115">
        <v>61.41</v>
      </c>
      <c r="BB115">
        <v>71.22</v>
      </c>
      <c r="BC115" s="2">
        <f t="shared" si="45"/>
        <v>1</v>
      </c>
      <c r="BD115" s="2">
        <f t="shared" si="46"/>
        <v>0</v>
      </c>
      <c r="BE115" s="2">
        <f t="shared" si="47"/>
        <v>0</v>
      </c>
    </row>
    <row r="116" spans="1:57" x14ac:dyDescent="0.35">
      <c r="A116" t="s">
        <v>497</v>
      </c>
      <c r="B116" t="s">
        <v>77</v>
      </c>
      <c r="C116" t="s">
        <v>43</v>
      </c>
      <c r="D116" t="s">
        <v>495</v>
      </c>
      <c r="E116">
        <v>17</v>
      </c>
      <c r="F116">
        <v>73.89</v>
      </c>
      <c r="G116">
        <v>56.08</v>
      </c>
      <c r="H116">
        <f t="shared" si="36"/>
        <v>1.3175820256776034</v>
      </c>
      <c r="I116">
        <v>23</v>
      </c>
      <c r="J116">
        <v>74.27</v>
      </c>
      <c r="K116">
        <v>71.22</v>
      </c>
      <c r="L116" s="2">
        <f t="shared" si="37"/>
        <v>0</v>
      </c>
      <c r="M116" s="2">
        <f t="shared" si="38"/>
        <v>1</v>
      </c>
      <c r="N116" s="2">
        <f t="shared" si="39"/>
        <v>0</v>
      </c>
      <c r="V116" t="s">
        <v>332</v>
      </c>
      <c r="W116" t="s">
        <v>698</v>
      </c>
      <c r="X116" t="s">
        <v>78</v>
      </c>
      <c r="Y116" t="s">
        <v>530</v>
      </c>
      <c r="Z116">
        <v>26</v>
      </c>
      <c r="AA116">
        <v>80.84</v>
      </c>
      <c r="AB116">
        <v>78.63</v>
      </c>
      <c r="AC116">
        <f t="shared" si="40"/>
        <v>1.0281063207427192</v>
      </c>
      <c r="AD116">
        <v>25.5</v>
      </c>
      <c r="AE116">
        <v>54.37</v>
      </c>
      <c r="AF116">
        <v>77.400000000000006</v>
      </c>
      <c r="AG116" s="2">
        <f t="shared" si="41"/>
        <v>0</v>
      </c>
      <c r="AH116" s="2">
        <f t="shared" si="42"/>
        <v>1</v>
      </c>
      <c r="AI116" s="2">
        <f t="shared" si="43"/>
        <v>0</v>
      </c>
      <c r="AR116" t="s">
        <v>654</v>
      </c>
      <c r="AS116" t="s">
        <v>699</v>
      </c>
      <c r="AT116" t="s">
        <v>78</v>
      </c>
      <c r="AU116" t="s">
        <v>660</v>
      </c>
      <c r="AV116">
        <v>24</v>
      </c>
      <c r="AW116">
        <v>259.36</v>
      </c>
      <c r="AX116">
        <v>73.7</v>
      </c>
      <c r="AY116">
        <f t="shared" si="44"/>
        <v>3.5191316146540026</v>
      </c>
      <c r="AZ116">
        <v>22.5</v>
      </c>
      <c r="BA116">
        <v>34.270000000000003</v>
      </c>
      <c r="BB116">
        <v>69.97</v>
      </c>
      <c r="BC116" s="2">
        <f t="shared" si="45"/>
        <v>1</v>
      </c>
      <c r="BD116" s="2">
        <f t="shared" si="46"/>
        <v>0</v>
      </c>
      <c r="BE116" s="2">
        <f t="shared" si="47"/>
        <v>0</v>
      </c>
    </row>
    <row r="117" spans="1:57" x14ac:dyDescent="0.35">
      <c r="A117" t="s">
        <v>498</v>
      </c>
      <c r="B117" t="s">
        <v>77</v>
      </c>
      <c r="C117" t="s">
        <v>43</v>
      </c>
      <c r="D117" t="s">
        <v>495</v>
      </c>
      <c r="E117">
        <v>18</v>
      </c>
      <c r="F117">
        <v>49.96</v>
      </c>
      <c r="G117">
        <v>58.64</v>
      </c>
      <c r="H117">
        <f t="shared" si="36"/>
        <v>0.85197817189631653</v>
      </c>
      <c r="I117">
        <v>17.5</v>
      </c>
      <c r="J117">
        <v>29.6</v>
      </c>
      <c r="K117">
        <v>57.36</v>
      </c>
      <c r="L117" s="2">
        <f t="shared" si="37"/>
        <v>0</v>
      </c>
      <c r="M117" s="2">
        <f t="shared" si="38"/>
        <v>0</v>
      </c>
      <c r="N117" s="2">
        <f t="shared" si="39"/>
        <v>1</v>
      </c>
      <c r="V117" t="s">
        <v>333</v>
      </c>
      <c r="W117" t="s">
        <v>698</v>
      </c>
      <c r="X117" t="s">
        <v>78</v>
      </c>
      <c r="Y117" t="s">
        <v>530</v>
      </c>
      <c r="Z117">
        <v>33.5</v>
      </c>
      <c r="AA117">
        <v>118.04</v>
      </c>
      <c r="AB117">
        <v>96.84</v>
      </c>
      <c r="AC117">
        <f t="shared" si="40"/>
        <v>1.2189178025609253</v>
      </c>
      <c r="AD117">
        <v>28</v>
      </c>
      <c r="AE117">
        <v>92.33</v>
      </c>
      <c r="AF117">
        <v>83.53</v>
      </c>
      <c r="AG117" s="2">
        <f t="shared" si="41"/>
        <v>0</v>
      </c>
      <c r="AH117" s="2">
        <f t="shared" si="42"/>
        <v>1</v>
      </c>
      <c r="AI117" s="2">
        <f t="shared" si="43"/>
        <v>0</v>
      </c>
      <c r="AR117" t="s">
        <v>655</v>
      </c>
      <c r="AS117" t="s">
        <v>699</v>
      </c>
      <c r="AT117" t="s">
        <v>78</v>
      </c>
      <c r="AU117" t="s">
        <v>660</v>
      </c>
      <c r="AV117">
        <v>24</v>
      </c>
      <c r="AW117">
        <v>202.46</v>
      </c>
      <c r="AX117">
        <v>73.7</v>
      </c>
      <c r="AY117">
        <f t="shared" si="44"/>
        <v>2.7470827679782905</v>
      </c>
      <c r="AZ117">
        <v>22.5</v>
      </c>
      <c r="BA117">
        <v>51.43</v>
      </c>
      <c r="BB117">
        <v>69.97</v>
      </c>
      <c r="BC117" s="2">
        <f t="shared" si="45"/>
        <v>1</v>
      </c>
      <c r="BD117" s="2">
        <f t="shared" si="46"/>
        <v>0</v>
      </c>
      <c r="BE117" s="2">
        <f t="shared" si="47"/>
        <v>0</v>
      </c>
    </row>
    <row r="118" spans="1:57" x14ac:dyDescent="0.35">
      <c r="A118" t="s">
        <v>499</v>
      </c>
      <c r="B118" t="s">
        <v>77</v>
      </c>
      <c r="C118" t="s">
        <v>43</v>
      </c>
      <c r="D118" t="s">
        <v>495</v>
      </c>
      <c r="E118">
        <v>16.5</v>
      </c>
      <c r="F118">
        <v>58.56</v>
      </c>
      <c r="G118">
        <v>54.79</v>
      </c>
      <c r="H118">
        <f t="shared" si="36"/>
        <v>1.0688081766745756</v>
      </c>
      <c r="I118">
        <v>16</v>
      </c>
      <c r="J118">
        <v>13.3</v>
      </c>
      <c r="K118">
        <v>53.5</v>
      </c>
      <c r="L118" s="2">
        <f t="shared" si="37"/>
        <v>0</v>
      </c>
      <c r="M118" s="2">
        <f t="shared" si="38"/>
        <v>1</v>
      </c>
      <c r="N118" s="2">
        <f t="shared" si="39"/>
        <v>0</v>
      </c>
      <c r="V118" t="s">
        <v>334</v>
      </c>
      <c r="W118" t="s">
        <v>698</v>
      </c>
      <c r="X118" t="s">
        <v>78</v>
      </c>
      <c r="Y118" t="s">
        <v>530</v>
      </c>
      <c r="Z118">
        <v>33</v>
      </c>
      <c r="AA118">
        <v>112.17</v>
      </c>
      <c r="AB118">
        <v>95.64</v>
      </c>
      <c r="AC118">
        <f t="shared" si="40"/>
        <v>1.1728356336260979</v>
      </c>
      <c r="AD118">
        <v>27.5</v>
      </c>
      <c r="AE118">
        <v>88.27</v>
      </c>
      <c r="AF118">
        <v>82.3</v>
      </c>
      <c r="AG118" s="2">
        <f t="shared" si="41"/>
        <v>0</v>
      </c>
      <c r="AH118" s="2">
        <f t="shared" si="42"/>
        <v>1</v>
      </c>
      <c r="AI118" s="2">
        <f t="shared" si="43"/>
        <v>0</v>
      </c>
      <c r="AR118" t="s">
        <v>656</v>
      </c>
      <c r="AS118" t="s">
        <v>699</v>
      </c>
      <c r="AT118" t="s">
        <v>78</v>
      </c>
      <c r="AU118" t="s">
        <v>660</v>
      </c>
      <c r="AV118">
        <v>24</v>
      </c>
      <c r="AW118">
        <v>264.76</v>
      </c>
      <c r="AX118">
        <v>73.7</v>
      </c>
      <c r="AY118">
        <f t="shared" si="44"/>
        <v>3.5924016282225235</v>
      </c>
      <c r="AZ118">
        <v>16</v>
      </c>
      <c r="BA118">
        <v>59.07</v>
      </c>
      <c r="BB118">
        <v>53.5</v>
      </c>
      <c r="BC118" s="2">
        <f t="shared" si="45"/>
        <v>1</v>
      </c>
      <c r="BD118" s="2">
        <f t="shared" si="46"/>
        <v>0</v>
      </c>
      <c r="BE118" s="2">
        <f t="shared" si="47"/>
        <v>0</v>
      </c>
    </row>
    <row r="119" spans="1:57" x14ac:dyDescent="0.35">
      <c r="A119" t="s">
        <v>500</v>
      </c>
      <c r="B119" t="s">
        <v>77</v>
      </c>
      <c r="C119" t="s">
        <v>43</v>
      </c>
      <c r="D119" t="s">
        <v>495</v>
      </c>
      <c r="E119">
        <v>19.5</v>
      </c>
      <c r="F119">
        <v>71.91</v>
      </c>
      <c r="G119">
        <v>62.44</v>
      </c>
      <c r="H119">
        <f t="shared" si="36"/>
        <v>1.151665598975016</v>
      </c>
      <c r="I119">
        <v>25</v>
      </c>
      <c r="J119">
        <v>81.010000000000005</v>
      </c>
      <c r="K119">
        <v>76.17</v>
      </c>
      <c r="L119" s="2">
        <f t="shared" si="37"/>
        <v>0</v>
      </c>
      <c r="M119" s="2">
        <f t="shared" si="38"/>
        <v>1</v>
      </c>
      <c r="N119" s="2">
        <f t="shared" si="39"/>
        <v>0</v>
      </c>
      <c r="V119" t="s">
        <v>356</v>
      </c>
      <c r="W119" t="s">
        <v>699</v>
      </c>
      <c r="X119" t="s">
        <v>78</v>
      </c>
      <c r="Y119" t="s">
        <v>528</v>
      </c>
      <c r="Z119">
        <v>32.5</v>
      </c>
      <c r="AA119">
        <v>111.27</v>
      </c>
      <c r="AB119">
        <v>94.43</v>
      </c>
      <c r="AC119">
        <f t="shared" si="40"/>
        <v>1.1783331568357511</v>
      </c>
      <c r="AD119">
        <v>31</v>
      </c>
      <c r="AE119">
        <v>106.71</v>
      </c>
      <c r="AF119">
        <v>90.81</v>
      </c>
      <c r="AG119" s="2">
        <f t="shared" si="41"/>
        <v>0</v>
      </c>
      <c r="AH119" s="2">
        <f t="shared" si="42"/>
        <v>1</v>
      </c>
      <c r="AI119" s="2">
        <f t="shared" si="43"/>
        <v>0</v>
      </c>
      <c r="AR119" t="s">
        <v>657</v>
      </c>
      <c r="AS119" t="s">
        <v>699</v>
      </c>
      <c r="AT119" t="s">
        <v>78</v>
      </c>
      <c r="AU119" t="s">
        <v>660</v>
      </c>
      <c r="AV119">
        <v>24</v>
      </c>
      <c r="AW119">
        <v>263.14</v>
      </c>
      <c r="AX119">
        <v>73.7</v>
      </c>
      <c r="AY119">
        <f t="shared" si="44"/>
        <v>3.5704206241519669</v>
      </c>
      <c r="AZ119">
        <v>16</v>
      </c>
      <c r="BA119">
        <v>63.6</v>
      </c>
      <c r="BB119">
        <v>53.5</v>
      </c>
      <c r="BC119" s="2">
        <f t="shared" si="45"/>
        <v>1</v>
      </c>
      <c r="BD119" s="2">
        <f t="shared" si="46"/>
        <v>0</v>
      </c>
      <c r="BE119" s="2">
        <f t="shared" si="47"/>
        <v>0</v>
      </c>
    </row>
    <row r="120" spans="1:57" x14ac:dyDescent="0.35">
      <c r="A120" t="s">
        <v>501</v>
      </c>
      <c r="B120" t="s">
        <v>77</v>
      </c>
      <c r="C120" t="s">
        <v>43</v>
      </c>
      <c r="D120" t="s">
        <v>495</v>
      </c>
      <c r="E120">
        <v>19.5</v>
      </c>
      <c r="F120">
        <v>85.94</v>
      </c>
      <c r="G120">
        <v>62.44</v>
      </c>
      <c r="H120">
        <f t="shared" si="36"/>
        <v>1.3763613068545804</v>
      </c>
      <c r="I120">
        <v>19</v>
      </c>
      <c r="J120">
        <v>37.78</v>
      </c>
      <c r="K120">
        <v>61.18</v>
      </c>
      <c r="L120" s="2">
        <f t="shared" si="37"/>
        <v>0</v>
      </c>
      <c r="M120" s="2">
        <f t="shared" si="38"/>
        <v>1</v>
      </c>
      <c r="N120" s="2">
        <f t="shared" si="39"/>
        <v>0</v>
      </c>
      <c r="V120" t="s">
        <v>359</v>
      </c>
      <c r="W120" t="s">
        <v>699</v>
      </c>
      <c r="X120" t="s">
        <v>78</v>
      </c>
      <c r="Y120" t="s">
        <v>528</v>
      </c>
      <c r="Z120">
        <v>34</v>
      </c>
      <c r="AA120">
        <v>161.88</v>
      </c>
      <c r="AB120">
        <v>98.04</v>
      </c>
      <c r="AC120">
        <f t="shared" si="40"/>
        <v>1.6511627906976742</v>
      </c>
      <c r="AD120">
        <v>32</v>
      </c>
      <c r="AE120">
        <v>81.14</v>
      </c>
      <c r="AF120">
        <v>93.23</v>
      </c>
      <c r="AG120" s="2">
        <f t="shared" si="41"/>
        <v>1</v>
      </c>
      <c r="AH120" s="2">
        <f t="shared" si="42"/>
        <v>0</v>
      </c>
      <c r="AI120" s="2">
        <f t="shared" si="43"/>
        <v>0</v>
      </c>
      <c r="AR120" t="s">
        <v>658</v>
      </c>
      <c r="AS120" t="s">
        <v>699</v>
      </c>
      <c r="AT120" t="s">
        <v>78</v>
      </c>
      <c r="AU120" t="s">
        <v>660</v>
      </c>
      <c r="AV120">
        <v>24</v>
      </c>
      <c r="AW120">
        <v>204.89</v>
      </c>
      <c r="AX120">
        <v>73.7</v>
      </c>
      <c r="AY120">
        <f t="shared" si="44"/>
        <v>2.7800542740841245</v>
      </c>
      <c r="AZ120">
        <v>16</v>
      </c>
      <c r="BA120">
        <v>66.400000000000006</v>
      </c>
      <c r="BB120">
        <v>53.5</v>
      </c>
      <c r="BC120" s="2">
        <f t="shared" si="45"/>
        <v>1</v>
      </c>
      <c r="BD120" s="2">
        <f t="shared" si="46"/>
        <v>0</v>
      </c>
      <c r="BE120" s="2">
        <f t="shared" si="47"/>
        <v>0</v>
      </c>
    </row>
    <row r="121" spans="1:57" x14ac:dyDescent="0.35">
      <c r="A121" t="s">
        <v>503</v>
      </c>
      <c r="B121" t="s">
        <v>77</v>
      </c>
      <c r="C121" t="s">
        <v>43</v>
      </c>
      <c r="D121" t="s">
        <v>495</v>
      </c>
      <c r="E121">
        <v>22.5</v>
      </c>
      <c r="F121">
        <v>93.67</v>
      </c>
      <c r="G121">
        <v>69.97</v>
      </c>
      <c r="H121">
        <f t="shared" si="36"/>
        <v>1.3387165928254967</v>
      </c>
      <c r="I121">
        <v>22</v>
      </c>
      <c r="J121">
        <v>55.77</v>
      </c>
      <c r="K121">
        <v>68.72</v>
      </c>
      <c r="L121" s="2">
        <f t="shared" si="37"/>
        <v>0</v>
      </c>
      <c r="M121" s="2">
        <f t="shared" si="38"/>
        <v>1</v>
      </c>
      <c r="N121" s="2">
        <f t="shared" si="39"/>
        <v>0</v>
      </c>
      <c r="V121" t="s">
        <v>362</v>
      </c>
      <c r="W121" t="s">
        <v>699</v>
      </c>
      <c r="X121" t="s">
        <v>78</v>
      </c>
      <c r="Y121" t="s">
        <v>528</v>
      </c>
      <c r="Z121">
        <v>34</v>
      </c>
      <c r="AA121">
        <v>202.67</v>
      </c>
      <c r="AB121">
        <v>98.04</v>
      </c>
      <c r="AC121">
        <f t="shared" si="40"/>
        <v>2.0672174622603015</v>
      </c>
      <c r="AD121">
        <v>30.5</v>
      </c>
      <c r="AE121">
        <v>83.99</v>
      </c>
      <c r="AF121">
        <v>89.6</v>
      </c>
      <c r="AG121" s="2">
        <f t="shared" si="41"/>
        <v>1</v>
      </c>
      <c r="AH121" s="2">
        <f t="shared" si="42"/>
        <v>0</v>
      </c>
      <c r="AI121" s="2">
        <f t="shared" si="43"/>
        <v>0</v>
      </c>
      <c r="AR121" t="s">
        <v>702</v>
      </c>
      <c r="AS121" t="s">
        <v>44</v>
      </c>
      <c r="AT121" t="s">
        <v>43</v>
      </c>
      <c r="AU121" t="s">
        <v>659</v>
      </c>
      <c r="AV121">
        <v>20.5</v>
      </c>
      <c r="AW121">
        <v>52.67</v>
      </c>
      <c r="AX121">
        <v>64.97</v>
      </c>
      <c r="AY121">
        <f t="shared" ref="AY121:AY152" si="48">AW121/AX121</f>
        <v>0.81068185316299834</v>
      </c>
      <c r="AZ121">
        <v>20</v>
      </c>
      <c r="BA121">
        <v>42.22</v>
      </c>
      <c r="BB121">
        <v>63.71</v>
      </c>
      <c r="BC121" s="2">
        <f t="shared" ref="BC121:BC152" si="49">IF(AY121&gt;1.5,1,0)</f>
        <v>0</v>
      </c>
      <c r="BD121" s="2">
        <f t="shared" ref="BD121:BD152" si="50">IF((AND(AY121&gt;1,AY121&lt;1.5)),1,0)</f>
        <v>0</v>
      </c>
      <c r="BE121" s="2">
        <f t="shared" ref="BE121:BE152" si="51">IF(AY121&lt;1,1,0)</f>
        <v>1</v>
      </c>
    </row>
    <row r="122" spans="1:57" x14ac:dyDescent="0.35">
      <c r="A122" t="s">
        <v>504</v>
      </c>
      <c r="B122" t="s">
        <v>77</v>
      </c>
      <c r="C122" t="s">
        <v>43</v>
      </c>
      <c r="D122" t="s">
        <v>495</v>
      </c>
      <c r="E122">
        <v>16.5</v>
      </c>
      <c r="F122">
        <v>56.82</v>
      </c>
      <c r="G122">
        <v>54.79</v>
      </c>
      <c r="H122">
        <f t="shared" si="36"/>
        <v>1.0370505566709254</v>
      </c>
      <c r="I122">
        <v>16</v>
      </c>
      <c r="J122">
        <v>28.44</v>
      </c>
      <c r="K122">
        <v>53.5</v>
      </c>
      <c r="L122" s="2">
        <f t="shared" si="37"/>
        <v>0</v>
      </c>
      <c r="M122" s="2">
        <f t="shared" si="38"/>
        <v>1</v>
      </c>
      <c r="N122" s="2">
        <f t="shared" si="39"/>
        <v>0</v>
      </c>
      <c r="V122" t="s">
        <v>363</v>
      </c>
      <c r="W122" t="s">
        <v>699</v>
      </c>
      <c r="X122" t="s">
        <v>78</v>
      </c>
      <c r="Y122" t="s">
        <v>528</v>
      </c>
      <c r="Z122">
        <v>33.5</v>
      </c>
      <c r="AA122">
        <v>209.71</v>
      </c>
      <c r="AB122">
        <v>96.84</v>
      </c>
      <c r="AC122">
        <f t="shared" si="40"/>
        <v>2.1655307724080957</v>
      </c>
      <c r="AD122">
        <v>31</v>
      </c>
      <c r="AE122">
        <v>82.16</v>
      </c>
      <c r="AF122">
        <v>90.81</v>
      </c>
      <c r="AG122" s="2">
        <f t="shared" si="41"/>
        <v>1</v>
      </c>
      <c r="AH122" s="2">
        <f t="shared" si="42"/>
        <v>0</v>
      </c>
      <c r="AI122" s="2">
        <f t="shared" si="43"/>
        <v>0</v>
      </c>
      <c r="AR122" t="s">
        <v>704</v>
      </c>
      <c r="AS122" t="s">
        <v>44</v>
      </c>
      <c r="AT122" t="s">
        <v>43</v>
      </c>
      <c r="AU122" t="s">
        <v>659</v>
      </c>
      <c r="AV122">
        <v>24</v>
      </c>
      <c r="AW122">
        <v>124.6</v>
      </c>
      <c r="AX122">
        <v>73.7</v>
      </c>
      <c r="AY122">
        <f t="shared" si="48"/>
        <v>1.6906377204884666</v>
      </c>
      <c r="AZ122">
        <v>23</v>
      </c>
      <c r="BA122">
        <v>67.86</v>
      </c>
      <c r="BB122">
        <v>71.22</v>
      </c>
      <c r="BC122" s="2">
        <f t="shared" si="49"/>
        <v>1</v>
      </c>
      <c r="BD122" s="2">
        <f t="shared" si="50"/>
        <v>0</v>
      </c>
      <c r="BE122" s="2">
        <f t="shared" si="51"/>
        <v>0</v>
      </c>
    </row>
    <row r="123" spans="1:57" x14ac:dyDescent="0.35">
      <c r="A123" t="s">
        <v>505</v>
      </c>
      <c r="B123" t="s">
        <v>77</v>
      </c>
      <c r="C123" t="s">
        <v>43</v>
      </c>
      <c r="D123" t="s">
        <v>495</v>
      </c>
      <c r="E123">
        <v>23</v>
      </c>
      <c r="F123">
        <v>94.42</v>
      </c>
      <c r="G123">
        <v>71.22</v>
      </c>
      <c r="H123">
        <f t="shared" si="36"/>
        <v>1.3257511934849762</v>
      </c>
      <c r="I123">
        <v>22</v>
      </c>
      <c r="J123">
        <v>53.62</v>
      </c>
      <c r="K123">
        <v>68.72</v>
      </c>
      <c r="L123" s="2">
        <f t="shared" si="37"/>
        <v>0</v>
      </c>
      <c r="M123" s="2">
        <f t="shared" si="38"/>
        <v>1</v>
      </c>
      <c r="N123" s="2">
        <f t="shared" si="39"/>
        <v>0</v>
      </c>
      <c r="V123" t="s">
        <v>364</v>
      </c>
      <c r="W123" t="s">
        <v>699</v>
      </c>
      <c r="X123" t="s">
        <v>78</v>
      </c>
      <c r="Y123" t="s">
        <v>528</v>
      </c>
      <c r="Z123">
        <v>34</v>
      </c>
      <c r="AA123">
        <v>208.24</v>
      </c>
      <c r="AB123">
        <v>98.04</v>
      </c>
      <c r="AC123">
        <f t="shared" si="40"/>
        <v>2.1240310077519378</v>
      </c>
      <c r="AD123">
        <v>31.5</v>
      </c>
      <c r="AE123">
        <v>79.84</v>
      </c>
      <c r="AF123">
        <v>92.02</v>
      </c>
      <c r="AG123" s="2">
        <f t="shared" si="41"/>
        <v>1</v>
      </c>
      <c r="AH123" s="2">
        <f t="shared" si="42"/>
        <v>0</v>
      </c>
      <c r="AI123" s="2">
        <f t="shared" si="43"/>
        <v>0</v>
      </c>
      <c r="AR123" t="s">
        <v>706</v>
      </c>
      <c r="AS123" t="s">
        <v>44</v>
      </c>
      <c r="AT123" t="s">
        <v>43</v>
      </c>
      <c r="AU123" t="s">
        <v>659</v>
      </c>
      <c r="AV123">
        <v>24</v>
      </c>
      <c r="AW123">
        <v>106.3</v>
      </c>
      <c r="AX123">
        <v>73.7</v>
      </c>
      <c r="AY123">
        <f t="shared" si="48"/>
        <v>1.4423337856173677</v>
      </c>
      <c r="AZ123">
        <v>23.5</v>
      </c>
      <c r="BA123">
        <v>52.4</v>
      </c>
      <c r="BB123">
        <v>72.459999999999994</v>
      </c>
      <c r="BC123" s="2">
        <f t="shared" si="49"/>
        <v>0</v>
      </c>
      <c r="BD123" s="2">
        <f t="shared" si="50"/>
        <v>1</v>
      </c>
      <c r="BE123" s="2">
        <f t="shared" si="51"/>
        <v>0</v>
      </c>
    </row>
    <row r="124" spans="1:57" x14ac:dyDescent="0.35">
      <c r="A124" t="s">
        <v>506</v>
      </c>
      <c r="B124" t="s">
        <v>77</v>
      </c>
      <c r="C124" t="s">
        <v>43</v>
      </c>
      <c r="D124" t="s">
        <v>495</v>
      </c>
      <c r="E124">
        <v>16.5</v>
      </c>
      <c r="F124">
        <v>56.83</v>
      </c>
      <c r="G124">
        <v>54.79</v>
      </c>
      <c r="H124">
        <f t="shared" si="36"/>
        <v>1.0372330717284175</v>
      </c>
      <c r="I124">
        <v>16</v>
      </c>
      <c r="J124">
        <v>18.66</v>
      </c>
      <c r="K124">
        <v>53.5</v>
      </c>
      <c r="L124" s="2">
        <f t="shared" si="37"/>
        <v>0</v>
      </c>
      <c r="M124" s="2">
        <f t="shared" si="38"/>
        <v>1</v>
      </c>
      <c r="N124" s="2">
        <f t="shared" si="39"/>
        <v>0</v>
      </c>
      <c r="V124" t="s">
        <v>365</v>
      </c>
      <c r="W124" t="s">
        <v>699</v>
      </c>
      <c r="X124" t="s">
        <v>78</v>
      </c>
      <c r="Y124" t="s">
        <v>528</v>
      </c>
      <c r="Z124">
        <v>34</v>
      </c>
      <c r="AA124">
        <v>162.75</v>
      </c>
      <c r="AB124">
        <v>98.04</v>
      </c>
      <c r="AC124">
        <f t="shared" si="40"/>
        <v>1.6600367197062422</v>
      </c>
      <c r="AD124">
        <v>32</v>
      </c>
      <c r="AE124">
        <v>88.04</v>
      </c>
      <c r="AF124">
        <v>93.23</v>
      </c>
      <c r="AG124" s="2">
        <f t="shared" si="41"/>
        <v>1</v>
      </c>
      <c r="AH124" s="2">
        <f t="shared" si="42"/>
        <v>0</v>
      </c>
      <c r="AI124" s="2">
        <f t="shared" si="43"/>
        <v>0</v>
      </c>
      <c r="AR124" t="s">
        <v>708</v>
      </c>
      <c r="AS124" t="s">
        <v>44</v>
      </c>
      <c r="AT124" t="s">
        <v>43</v>
      </c>
      <c r="AU124" t="s">
        <v>659</v>
      </c>
      <c r="AV124">
        <v>24</v>
      </c>
      <c r="AW124">
        <v>127.08</v>
      </c>
      <c r="AX124">
        <v>73.7</v>
      </c>
      <c r="AY124">
        <f t="shared" si="48"/>
        <v>1.7242876526458615</v>
      </c>
      <c r="AZ124">
        <v>23</v>
      </c>
      <c r="BA124">
        <v>59.45</v>
      </c>
      <c r="BB124">
        <v>71.22</v>
      </c>
      <c r="BC124" s="2">
        <f t="shared" si="49"/>
        <v>1</v>
      </c>
      <c r="BD124" s="2">
        <f t="shared" si="50"/>
        <v>0</v>
      </c>
      <c r="BE124" s="2">
        <f t="shared" si="51"/>
        <v>0</v>
      </c>
    </row>
    <row r="125" spans="1:57" x14ac:dyDescent="0.35">
      <c r="A125" t="s">
        <v>507</v>
      </c>
      <c r="B125" t="s">
        <v>77</v>
      </c>
      <c r="C125" t="s">
        <v>43</v>
      </c>
      <c r="D125" t="s">
        <v>495</v>
      </c>
      <c r="E125">
        <v>16.5</v>
      </c>
      <c r="F125">
        <v>74.09</v>
      </c>
      <c r="G125">
        <v>54.79</v>
      </c>
      <c r="H125">
        <f t="shared" si="36"/>
        <v>1.3522540609600293</v>
      </c>
      <c r="I125">
        <v>16</v>
      </c>
      <c r="J125">
        <v>28.43</v>
      </c>
      <c r="K125">
        <v>53.5</v>
      </c>
      <c r="L125" s="2">
        <f t="shared" si="37"/>
        <v>0</v>
      </c>
      <c r="M125" s="2">
        <f t="shared" si="38"/>
        <v>1</v>
      </c>
      <c r="N125" s="2">
        <f t="shared" si="39"/>
        <v>0</v>
      </c>
      <c r="V125" t="s">
        <v>366</v>
      </c>
      <c r="W125" t="s">
        <v>699</v>
      </c>
      <c r="X125" t="s">
        <v>78</v>
      </c>
      <c r="Y125" t="s">
        <v>528</v>
      </c>
      <c r="Z125">
        <v>34</v>
      </c>
      <c r="AA125">
        <v>223.64</v>
      </c>
      <c r="AB125">
        <v>98.04</v>
      </c>
      <c r="AC125">
        <f t="shared" si="40"/>
        <v>2.2811097511219907</v>
      </c>
      <c r="AD125">
        <v>31</v>
      </c>
      <c r="AE125">
        <v>73.209999999999994</v>
      </c>
      <c r="AF125">
        <v>90.81</v>
      </c>
      <c r="AG125" s="2">
        <f t="shared" si="41"/>
        <v>1</v>
      </c>
      <c r="AH125" s="2">
        <f t="shared" si="42"/>
        <v>0</v>
      </c>
      <c r="AI125" s="2">
        <f t="shared" si="43"/>
        <v>0</v>
      </c>
      <c r="AR125" t="s">
        <v>710</v>
      </c>
      <c r="AS125" t="s">
        <v>44</v>
      </c>
      <c r="AT125" t="s">
        <v>43</v>
      </c>
      <c r="AU125" t="s">
        <v>659</v>
      </c>
      <c r="AV125">
        <v>24</v>
      </c>
      <c r="AW125">
        <v>108.27</v>
      </c>
      <c r="AX125">
        <v>73.7</v>
      </c>
      <c r="AY125">
        <f t="shared" si="48"/>
        <v>1.4690637720488466</v>
      </c>
      <c r="AZ125">
        <v>23</v>
      </c>
      <c r="BA125">
        <v>45.68</v>
      </c>
      <c r="BB125">
        <v>71.22</v>
      </c>
      <c r="BC125" s="2">
        <f t="shared" si="49"/>
        <v>0</v>
      </c>
      <c r="BD125" s="2">
        <f t="shared" si="50"/>
        <v>1</v>
      </c>
      <c r="BE125" s="2">
        <f t="shared" si="51"/>
        <v>0</v>
      </c>
    </row>
    <row r="126" spans="1:57" x14ac:dyDescent="0.35">
      <c r="A126" t="s">
        <v>508</v>
      </c>
      <c r="B126" t="s">
        <v>77</v>
      </c>
      <c r="C126" t="s">
        <v>43</v>
      </c>
      <c r="D126" t="s">
        <v>495</v>
      </c>
      <c r="E126">
        <v>17</v>
      </c>
      <c r="F126">
        <v>109.64</v>
      </c>
      <c r="G126">
        <v>56.08</v>
      </c>
      <c r="H126">
        <f t="shared" si="36"/>
        <v>1.9550641940085594</v>
      </c>
      <c r="I126">
        <v>16.5</v>
      </c>
      <c r="J126">
        <v>51.93</v>
      </c>
      <c r="K126">
        <v>54.79</v>
      </c>
      <c r="L126" s="2">
        <f t="shared" si="37"/>
        <v>1</v>
      </c>
      <c r="M126" s="2">
        <f t="shared" si="38"/>
        <v>0</v>
      </c>
      <c r="N126" s="2">
        <f t="shared" si="39"/>
        <v>0</v>
      </c>
      <c r="V126" t="s">
        <v>387</v>
      </c>
      <c r="W126" t="s">
        <v>699</v>
      </c>
      <c r="X126" t="s">
        <v>78</v>
      </c>
      <c r="Y126" t="s">
        <v>528</v>
      </c>
      <c r="Z126">
        <v>33.5</v>
      </c>
      <c r="AA126">
        <v>209.54</v>
      </c>
      <c r="AB126">
        <v>96.84</v>
      </c>
      <c r="AC126">
        <f t="shared" si="40"/>
        <v>2.1637752994630315</v>
      </c>
      <c r="AD126">
        <v>31</v>
      </c>
      <c r="AE126">
        <v>78.489999999999995</v>
      </c>
      <c r="AF126">
        <v>90.81</v>
      </c>
      <c r="AG126" s="2">
        <f t="shared" si="41"/>
        <v>1</v>
      </c>
      <c r="AH126" s="2">
        <f t="shared" si="42"/>
        <v>0</v>
      </c>
      <c r="AI126" s="2">
        <f t="shared" si="43"/>
        <v>0</v>
      </c>
      <c r="AR126" t="s">
        <v>711</v>
      </c>
      <c r="AS126" t="s">
        <v>44</v>
      </c>
      <c r="AT126" t="s">
        <v>43</v>
      </c>
      <c r="AU126" t="s">
        <v>659</v>
      </c>
      <c r="AV126">
        <v>24</v>
      </c>
      <c r="AW126">
        <v>105.69</v>
      </c>
      <c r="AX126">
        <v>73.7</v>
      </c>
      <c r="AY126">
        <f t="shared" si="48"/>
        <v>1.4340569877883309</v>
      </c>
      <c r="AZ126">
        <v>23.5</v>
      </c>
      <c r="BA126">
        <v>63.15</v>
      </c>
      <c r="BB126">
        <v>72.459999999999994</v>
      </c>
      <c r="BC126" s="2">
        <f t="shared" si="49"/>
        <v>0</v>
      </c>
      <c r="BD126" s="2">
        <f t="shared" si="50"/>
        <v>1</v>
      </c>
      <c r="BE126" s="2">
        <f t="shared" si="51"/>
        <v>0</v>
      </c>
    </row>
    <row r="127" spans="1:57" x14ac:dyDescent="0.35">
      <c r="A127" t="s">
        <v>95</v>
      </c>
      <c r="B127" t="s">
        <v>44</v>
      </c>
      <c r="C127" t="s">
        <v>78</v>
      </c>
      <c r="D127" t="s">
        <v>529</v>
      </c>
      <c r="E127">
        <v>25</v>
      </c>
      <c r="F127">
        <v>75.650000000000006</v>
      </c>
      <c r="G127">
        <v>76.17</v>
      </c>
      <c r="H127">
        <f t="shared" si="36"/>
        <v>0.99317316528817123</v>
      </c>
      <c r="I127">
        <v>24.5</v>
      </c>
      <c r="J127">
        <v>30.56</v>
      </c>
      <c r="K127">
        <v>74.930000000000007</v>
      </c>
      <c r="L127" s="2">
        <f t="shared" si="37"/>
        <v>0</v>
      </c>
      <c r="M127" s="2">
        <f t="shared" si="38"/>
        <v>0</v>
      </c>
      <c r="N127" s="2">
        <f t="shared" si="39"/>
        <v>1</v>
      </c>
      <c r="V127" t="s">
        <v>388</v>
      </c>
      <c r="W127" t="s">
        <v>699</v>
      </c>
      <c r="X127" t="s">
        <v>78</v>
      </c>
      <c r="Y127" t="s">
        <v>528</v>
      </c>
      <c r="Z127">
        <v>33.5</v>
      </c>
      <c r="AA127">
        <v>233.02</v>
      </c>
      <c r="AB127">
        <v>96.84</v>
      </c>
      <c r="AC127">
        <f t="shared" si="40"/>
        <v>2.4062370921106981</v>
      </c>
      <c r="AD127">
        <v>31</v>
      </c>
      <c r="AE127">
        <v>82.71</v>
      </c>
      <c r="AF127">
        <v>90.81</v>
      </c>
      <c r="AG127" s="2">
        <f t="shared" si="41"/>
        <v>1</v>
      </c>
      <c r="AH127" s="2">
        <f t="shared" si="42"/>
        <v>0</v>
      </c>
      <c r="AI127" s="2">
        <f t="shared" si="43"/>
        <v>0</v>
      </c>
      <c r="AR127" t="s">
        <v>712</v>
      </c>
      <c r="AS127" t="s">
        <v>44</v>
      </c>
      <c r="AT127" t="s">
        <v>43</v>
      </c>
      <c r="AU127" t="s">
        <v>659</v>
      </c>
      <c r="AV127">
        <v>24</v>
      </c>
      <c r="AW127">
        <v>121.01</v>
      </c>
      <c r="AX127">
        <v>73.7</v>
      </c>
      <c r="AY127">
        <f t="shared" si="48"/>
        <v>1.6419267299864315</v>
      </c>
      <c r="AZ127">
        <v>23</v>
      </c>
      <c r="BA127">
        <v>48.72</v>
      </c>
      <c r="BB127">
        <v>71.22</v>
      </c>
      <c r="BC127" s="2">
        <f t="shared" si="49"/>
        <v>1</v>
      </c>
      <c r="BD127" s="2">
        <f t="shared" si="50"/>
        <v>0</v>
      </c>
      <c r="BE127" s="2">
        <f t="shared" si="51"/>
        <v>0</v>
      </c>
    </row>
    <row r="128" spans="1:57" x14ac:dyDescent="0.35">
      <c r="A128" t="s">
        <v>96</v>
      </c>
      <c r="B128" t="s">
        <v>44</v>
      </c>
      <c r="C128" t="s">
        <v>78</v>
      </c>
      <c r="D128" t="s">
        <v>529</v>
      </c>
      <c r="E128">
        <v>17</v>
      </c>
      <c r="F128">
        <v>128.33000000000001</v>
      </c>
      <c r="G128">
        <v>56.08</v>
      </c>
      <c r="H128">
        <f t="shared" si="36"/>
        <v>2.2883380884450788</v>
      </c>
      <c r="I128">
        <v>16</v>
      </c>
      <c r="J128">
        <v>44.33</v>
      </c>
      <c r="K128">
        <v>53.5</v>
      </c>
      <c r="L128" s="2">
        <f t="shared" si="37"/>
        <v>1</v>
      </c>
      <c r="M128" s="2">
        <f t="shared" si="38"/>
        <v>0</v>
      </c>
      <c r="N128" s="2">
        <f t="shared" si="39"/>
        <v>0</v>
      </c>
      <c r="V128" t="s">
        <v>393</v>
      </c>
      <c r="W128" t="s">
        <v>699</v>
      </c>
      <c r="X128" t="s">
        <v>78</v>
      </c>
      <c r="Y128" t="s">
        <v>528</v>
      </c>
      <c r="Z128">
        <v>34</v>
      </c>
      <c r="AA128">
        <v>209.18</v>
      </c>
      <c r="AB128">
        <v>98.04</v>
      </c>
      <c r="AC128">
        <f t="shared" si="40"/>
        <v>2.1336189310485514</v>
      </c>
      <c r="AD128">
        <v>32</v>
      </c>
      <c r="AE128">
        <v>86.69</v>
      </c>
      <c r="AF128">
        <v>93.23</v>
      </c>
      <c r="AG128" s="2">
        <f t="shared" si="41"/>
        <v>1</v>
      </c>
      <c r="AH128" s="2">
        <f t="shared" si="42"/>
        <v>0</v>
      </c>
      <c r="AI128" s="2">
        <f t="shared" si="43"/>
        <v>0</v>
      </c>
      <c r="AR128" t="s">
        <v>713</v>
      </c>
      <c r="AS128" t="s">
        <v>44</v>
      </c>
      <c r="AT128" t="s">
        <v>43</v>
      </c>
      <c r="AU128" t="s">
        <v>659</v>
      </c>
      <c r="AV128">
        <v>24</v>
      </c>
      <c r="AW128">
        <v>102.08</v>
      </c>
      <c r="AX128">
        <v>73.7</v>
      </c>
      <c r="AY128">
        <f t="shared" si="48"/>
        <v>1.3850746268656715</v>
      </c>
      <c r="AZ128">
        <v>23</v>
      </c>
      <c r="BA128">
        <v>60.97</v>
      </c>
      <c r="BB128">
        <v>71.22</v>
      </c>
      <c r="BC128" s="2">
        <f t="shared" si="49"/>
        <v>0</v>
      </c>
      <c r="BD128" s="2">
        <f t="shared" si="50"/>
        <v>1</v>
      </c>
      <c r="BE128" s="2">
        <f t="shared" si="51"/>
        <v>0</v>
      </c>
    </row>
    <row r="129" spans="1:57" x14ac:dyDescent="0.35">
      <c r="A129" t="s">
        <v>98</v>
      </c>
      <c r="B129" t="s">
        <v>44</v>
      </c>
      <c r="C129" t="s">
        <v>78</v>
      </c>
      <c r="D129" t="s">
        <v>529</v>
      </c>
      <c r="E129">
        <v>16.5</v>
      </c>
      <c r="F129">
        <v>83.57</v>
      </c>
      <c r="G129">
        <v>54.79</v>
      </c>
      <c r="H129">
        <f t="shared" si="36"/>
        <v>1.5252783354626755</v>
      </c>
      <c r="I129">
        <v>16</v>
      </c>
      <c r="J129">
        <v>35.56</v>
      </c>
      <c r="K129">
        <v>53.5</v>
      </c>
      <c r="L129" s="2">
        <f t="shared" si="37"/>
        <v>1</v>
      </c>
      <c r="M129" s="2">
        <f t="shared" si="38"/>
        <v>0</v>
      </c>
      <c r="N129" s="2">
        <f t="shared" si="39"/>
        <v>0</v>
      </c>
      <c r="V129" t="s">
        <v>394</v>
      </c>
      <c r="W129" t="s">
        <v>699</v>
      </c>
      <c r="X129" t="s">
        <v>78</v>
      </c>
      <c r="Y129" t="s">
        <v>528</v>
      </c>
      <c r="Z129">
        <v>34</v>
      </c>
      <c r="AA129">
        <v>170.6</v>
      </c>
      <c r="AB129">
        <v>98.04</v>
      </c>
      <c r="AC129">
        <f t="shared" si="40"/>
        <v>1.7401060791513667</v>
      </c>
      <c r="AD129">
        <v>32.5</v>
      </c>
      <c r="AE129">
        <v>92.68</v>
      </c>
      <c r="AF129">
        <v>94.43</v>
      </c>
      <c r="AG129" s="2">
        <f t="shared" si="41"/>
        <v>1</v>
      </c>
      <c r="AH129" s="2">
        <f t="shared" si="42"/>
        <v>0</v>
      </c>
      <c r="AI129" s="2">
        <f t="shared" si="43"/>
        <v>0</v>
      </c>
      <c r="AR129" t="s">
        <v>733</v>
      </c>
      <c r="AS129" t="s">
        <v>44</v>
      </c>
      <c r="AT129" t="s">
        <v>43</v>
      </c>
      <c r="AU129" t="s">
        <v>660</v>
      </c>
      <c r="AV129">
        <v>24</v>
      </c>
      <c r="AW129">
        <v>151.32</v>
      </c>
      <c r="AX129">
        <v>73.7</v>
      </c>
      <c r="AY129">
        <f t="shared" si="48"/>
        <v>2.0531886024423338</v>
      </c>
      <c r="AZ129">
        <v>16</v>
      </c>
      <c r="BA129">
        <v>62.12</v>
      </c>
      <c r="BB129">
        <v>53.5</v>
      </c>
      <c r="BC129" s="2">
        <f t="shared" si="49"/>
        <v>1</v>
      </c>
      <c r="BD129" s="2">
        <f t="shared" si="50"/>
        <v>0</v>
      </c>
      <c r="BE129" s="2">
        <f t="shared" si="51"/>
        <v>0</v>
      </c>
    </row>
    <row r="130" spans="1:57" x14ac:dyDescent="0.35">
      <c r="A130" t="s">
        <v>99</v>
      </c>
      <c r="B130" t="s">
        <v>44</v>
      </c>
      <c r="C130" t="s">
        <v>78</v>
      </c>
      <c r="D130" t="s">
        <v>529</v>
      </c>
      <c r="E130">
        <v>17</v>
      </c>
      <c r="F130">
        <v>104.1</v>
      </c>
      <c r="G130">
        <v>56.08</v>
      </c>
      <c r="H130">
        <f t="shared" ref="H130:H161" si="52">F130/G130</f>
        <v>1.8562767475035662</v>
      </c>
      <c r="I130">
        <v>25.5</v>
      </c>
      <c r="J130">
        <v>99.13</v>
      </c>
      <c r="K130">
        <v>77.400000000000006</v>
      </c>
      <c r="L130" s="2">
        <f t="shared" ref="L130:L161" si="53">IF(H130&gt;1.5,1,0)</f>
        <v>1</v>
      </c>
      <c r="M130" s="2">
        <f t="shared" ref="M130:M161" si="54">IF((AND(H130&gt;1,H130&lt;1.5)),1,0)</f>
        <v>0</v>
      </c>
      <c r="N130" s="2">
        <f t="shared" ref="N130:N161" si="55">IF(H130&lt;1,1,0)</f>
        <v>0</v>
      </c>
      <c r="V130" t="s">
        <v>395</v>
      </c>
      <c r="W130" t="s">
        <v>699</v>
      </c>
      <c r="X130" t="s">
        <v>78</v>
      </c>
      <c r="Y130" t="s">
        <v>528</v>
      </c>
      <c r="Z130">
        <v>34</v>
      </c>
      <c r="AA130">
        <v>327.36</v>
      </c>
      <c r="AB130">
        <v>98.04</v>
      </c>
      <c r="AC130">
        <f t="shared" ref="AC130:AC161" si="56">AA130/AB130</f>
        <v>3.339045287637699</v>
      </c>
      <c r="AD130">
        <v>30.5</v>
      </c>
      <c r="AE130">
        <v>72.52</v>
      </c>
      <c r="AF130">
        <v>89.6</v>
      </c>
      <c r="AG130" s="2">
        <f t="shared" ref="AG130:AG193" si="57">IF(AC130&gt;1.5,1,0)</f>
        <v>1</v>
      </c>
      <c r="AH130" s="2">
        <f t="shared" ref="AH130:AH193" si="58">IF((AND(AC130&gt;1,AC130&lt;1.5)),1,0)</f>
        <v>0</v>
      </c>
      <c r="AI130" s="2">
        <f t="shared" ref="AI130:AI193" si="59">IF(AC130&lt;1,1,0)</f>
        <v>0</v>
      </c>
      <c r="AR130" t="s">
        <v>734</v>
      </c>
      <c r="AS130" t="s">
        <v>44</v>
      </c>
      <c r="AT130" t="s">
        <v>43</v>
      </c>
      <c r="AU130" t="s">
        <v>660</v>
      </c>
      <c r="AV130">
        <v>24</v>
      </c>
      <c r="AW130">
        <v>190.8</v>
      </c>
      <c r="AX130">
        <v>73.7</v>
      </c>
      <c r="AY130">
        <f t="shared" si="48"/>
        <v>2.58887381275441</v>
      </c>
      <c r="AZ130">
        <v>16</v>
      </c>
      <c r="BA130">
        <v>61.2</v>
      </c>
      <c r="BB130">
        <v>53.5</v>
      </c>
      <c r="BC130" s="2">
        <f t="shared" si="49"/>
        <v>1</v>
      </c>
      <c r="BD130" s="2">
        <f t="shared" si="50"/>
        <v>0</v>
      </c>
      <c r="BE130" s="2">
        <f t="shared" si="51"/>
        <v>0</v>
      </c>
    </row>
    <row r="131" spans="1:57" x14ac:dyDescent="0.35">
      <c r="A131" t="s">
        <v>100</v>
      </c>
      <c r="B131" t="s">
        <v>44</v>
      </c>
      <c r="C131" t="s">
        <v>78</v>
      </c>
      <c r="D131" t="s">
        <v>529</v>
      </c>
      <c r="E131">
        <v>20.5</v>
      </c>
      <c r="F131">
        <v>54.82</v>
      </c>
      <c r="G131">
        <v>64.97</v>
      </c>
      <c r="H131">
        <f t="shared" si="52"/>
        <v>0.84377404956133606</v>
      </c>
      <c r="I131">
        <v>20</v>
      </c>
      <c r="J131">
        <v>44.51</v>
      </c>
      <c r="K131">
        <v>63.71</v>
      </c>
      <c r="L131" s="2">
        <f t="shared" si="53"/>
        <v>0</v>
      </c>
      <c r="M131" s="2">
        <f t="shared" si="54"/>
        <v>0</v>
      </c>
      <c r="N131" s="2">
        <f t="shared" si="55"/>
        <v>1</v>
      </c>
      <c r="V131" t="s">
        <v>396</v>
      </c>
      <c r="W131" t="s">
        <v>699</v>
      </c>
      <c r="X131" t="s">
        <v>78</v>
      </c>
      <c r="Y131" t="s">
        <v>528</v>
      </c>
      <c r="Z131">
        <v>34</v>
      </c>
      <c r="AA131">
        <v>236.91</v>
      </c>
      <c r="AB131">
        <v>98.04</v>
      </c>
      <c r="AC131">
        <f t="shared" si="56"/>
        <v>2.4164626682986534</v>
      </c>
      <c r="AD131">
        <v>32</v>
      </c>
      <c r="AE131">
        <v>86.56</v>
      </c>
      <c r="AF131">
        <v>93.23</v>
      </c>
      <c r="AG131" s="2">
        <f t="shared" si="57"/>
        <v>1</v>
      </c>
      <c r="AH131" s="2">
        <f t="shared" si="58"/>
        <v>0</v>
      </c>
      <c r="AI131" s="2">
        <f t="shared" si="59"/>
        <v>0</v>
      </c>
      <c r="AR131" t="s">
        <v>735</v>
      </c>
      <c r="AS131" t="s">
        <v>44</v>
      </c>
      <c r="AT131" t="s">
        <v>43</v>
      </c>
      <c r="AU131" t="s">
        <v>660</v>
      </c>
      <c r="AV131">
        <v>24</v>
      </c>
      <c r="AW131">
        <v>141.02000000000001</v>
      </c>
      <c r="AX131">
        <v>73.7</v>
      </c>
      <c r="AY131">
        <f t="shared" si="48"/>
        <v>1.9134328358208956</v>
      </c>
      <c r="AZ131">
        <v>22.5</v>
      </c>
      <c r="BA131">
        <v>50.55</v>
      </c>
      <c r="BB131">
        <v>69.97</v>
      </c>
      <c r="BC131" s="2">
        <f t="shared" si="49"/>
        <v>1</v>
      </c>
      <c r="BD131" s="2">
        <f t="shared" si="50"/>
        <v>0</v>
      </c>
      <c r="BE131" s="2">
        <f t="shared" si="51"/>
        <v>0</v>
      </c>
    </row>
    <row r="132" spans="1:57" x14ac:dyDescent="0.35">
      <c r="A132" t="s">
        <v>101</v>
      </c>
      <c r="B132" t="s">
        <v>44</v>
      </c>
      <c r="C132" t="s">
        <v>78</v>
      </c>
      <c r="D132" t="s">
        <v>529</v>
      </c>
      <c r="E132">
        <v>17</v>
      </c>
      <c r="F132">
        <v>69.319999999999993</v>
      </c>
      <c r="G132">
        <v>56.08</v>
      </c>
      <c r="H132">
        <f t="shared" si="52"/>
        <v>1.2360912981455063</v>
      </c>
      <c r="I132">
        <v>16.5</v>
      </c>
      <c r="J132">
        <v>51.42</v>
      </c>
      <c r="K132">
        <v>54.79</v>
      </c>
      <c r="L132" s="2">
        <f t="shared" si="53"/>
        <v>0</v>
      </c>
      <c r="M132" s="2">
        <f t="shared" si="54"/>
        <v>1</v>
      </c>
      <c r="N132" s="2">
        <f t="shared" si="55"/>
        <v>0</v>
      </c>
      <c r="V132" t="s">
        <v>397</v>
      </c>
      <c r="W132" t="s">
        <v>699</v>
      </c>
      <c r="X132" t="s">
        <v>78</v>
      </c>
      <c r="Y132" t="s">
        <v>528</v>
      </c>
      <c r="Z132">
        <v>33.5</v>
      </c>
      <c r="AA132">
        <v>314.70999999999998</v>
      </c>
      <c r="AB132">
        <v>96.84</v>
      </c>
      <c r="AC132">
        <f t="shared" si="56"/>
        <v>3.2497934737711685</v>
      </c>
      <c r="AD132">
        <v>31</v>
      </c>
      <c r="AE132">
        <v>71.7</v>
      </c>
      <c r="AF132">
        <v>90.81</v>
      </c>
      <c r="AG132" s="2">
        <f t="shared" si="57"/>
        <v>1</v>
      </c>
      <c r="AH132" s="2">
        <f t="shared" si="58"/>
        <v>0</v>
      </c>
      <c r="AI132" s="2">
        <f t="shared" si="59"/>
        <v>0</v>
      </c>
      <c r="AR132" t="s">
        <v>736</v>
      </c>
      <c r="AS132" t="s">
        <v>44</v>
      </c>
      <c r="AT132" t="s">
        <v>43</v>
      </c>
      <c r="AU132" t="s">
        <v>660</v>
      </c>
      <c r="AV132">
        <v>24</v>
      </c>
      <c r="AW132">
        <v>91.03</v>
      </c>
      <c r="AX132">
        <v>73.7</v>
      </c>
      <c r="AY132">
        <f t="shared" si="48"/>
        <v>1.2351424694708277</v>
      </c>
      <c r="AZ132">
        <v>23.5</v>
      </c>
      <c r="BA132">
        <v>62.92</v>
      </c>
      <c r="BB132">
        <v>72.459999999999994</v>
      </c>
      <c r="BC132" s="2">
        <f t="shared" si="49"/>
        <v>0</v>
      </c>
      <c r="BD132" s="2">
        <f t="shared" si="50"/>
        <v>1</v>
      </c>
      <c r="BE132" s="2">
        <f t="shared" si="51"/>
        <v>0</v>
      </c>
    </row>
    <row r="133" spans="1:57" x14ac:dyDescent="0.35">
      <c r="A133" t="s">
        <v>102</v>
      </c>
      <c r="B133" t="s">
        <v>44</v>
      </c>
      <c r="C133" t="s">
        <v>78</v>
      </c>
      <c r="D133" t="s">
        <v>529</v>
      </c>
      <c r="E133">
        <v>16.5</v>
      </c>
      <c r="F133">
        <v>74.87</v>
      </c>
      <c r="G133">
        <v>54.79</v>
      </c>
      <c r="H133">
        <f t="shared" si="52"/>
        <v>1.3664902354444242</v>
      </c>
      <c r="I133">
        <v>16</v>
      </c>
      <c r="J133">
        <v>39.58</v>
      </c>
      <c r="K133">
        <v>53.5</v>
      </c>
      <c r="L133" s="2">
        <f t="shared" si="53"/>
        <v>0</v>
      </c>
      <c r="M133" s="2">
        <f t="shared" si="54"/>
        <v>1</v>
      </c>
      <c r="N133" s="2">
        <f t="shared" si="55"/>
        <v>0</v>
      </c>
      <c r="V133" t="s">
        <v>398</v>
      </c>
      <c r="W133" t="s">
        <v>699</v>
      </c>
      <c r="X133" t="s">
        <v>78</v>
      </c>
      <c r="Y133" t="s">
        <v>528</v>
      </c>
      <c r="Z133">
        <v>33.5</v>
      </c>
      <c r="AA133">
        <v>151.62</v>
      </c>
      <c r="AB133">
        <v>96.84</v>
      </c>
      <c r="AC133">
        <f t="shared" si="56"/>
        <v>1.5656753407682775</v>
      </c>
      <c r="AD133">
        <v>32.5</v>
      </c>
      <c r="AE133">
        <v>91.86</v>
      </c>
      <c r="AF133">
        <v>94.43</v>
      </c>
      <c r="AG133" s="2">
        <f t="shared" si="57"/>
        <v>1</v>
      </c>
      <c r="AH133" s="2">
        <f t="shared" si="58"/>
        <v>0</v>
      </c>
      <c r="AI133" s="2">
        <f t="shared" si="59"/>
        <v>0</v>
      </c>
      <c r="AR133" t="s">
        <v>739</v>
      </c>
      <c r="AS133" t="s">
        <v>44</v>
      </c>
      <c r="AT133" t="s">
        <v>43</v>
      </c>
      <c r="AU133" t="s">
        <v>660</v>
      </c>
      <c r="AV133">
        <v>24</v>
      </c>
      <c r="AW133">
        <v>152.35</v>
      </c>
      <c r="AX133">
        <v>73.7</v>
      </c>
      <c r="AY133">
        <f t="shared" si="48"/>
        <v>2.0671641791044775</v>
      </c>
      <c r="AZ133">
        <v>18</v>
      </c>
      <c r="BA133">
        <v>76.72</v>
      </c>
      <c r="BB133">
        <v>58.64</v>
      </c>
      <c r="BC133" s="2">
        <f t="shared" si="49"/>
        <v>1</v>
      </c>
      <c r="BD133" s="2">
        <f t="shared" si="50"/>
        <v>0</v>
      </c>
      <c r="BE133" s="2">
        <f t="shared" si="51"/>
        <v>0</v>
      </c>
    </row>
    <row r="134" spans="1:57" x14ac:dyDescent="0.35">
      <c r="A134" t="s">
        <v>103</v>
      </c>
      <c r="B134" t="s">
        <v>44</v>
      </c>
      <c r="C134" t="s">
        <v>78</v>
      </c>
      <c r="D134" t="s">
        <v>529</v>
      </c>
      <c r="E134">
        <v>17</v>
      </c>
      <c r="F134">
        <v>126.86</v>
      </c>
      <c r="G134">
        <v>56.08</v>
      </c>
      <c r="H134">
        <f t="shared" si="52"/>
        <v>2.2621255349500715</v>
      </c>
      <c r="I134">
        <v>16</v>
      </c>
      <c r="J134">
        <v>51.63</v>
      </c>
      <c r="K134">
        <v>53.5</v>
      </c>
      <c r="L134" s="2">
        <f t="shared" si="53"/>
        <v>1</v>
      </c>
      <c r="M134" s="2">
        <f t="shared" si="54"/>
        <v>0</v>
      </c>
      <c r="N134" s="2">
        <f t="shared" si="55"/>
        <v>0</v>
      </c>
      <c r="V134" t="s">
        <v>415</v>
      </c>
      <c r="W134" t="s">
        <v>699</v>
      </c>
      <c r="X134" t="s">
        <v>78</v>
      </c>
      <c r="Y134" t="s">
        <v>530</v>
      </c>
      <c r="Z134">
        <v>33.5</v>
      </c>
      <c r="AA134">
        <v>139.5</v>
      </c>
      <c r="AB134">
        <v>96.84</v>
      </c>
      <c r="AC134">
        <f t="shared" si="56"/>
        <v>1.4405204460966543</v>
      </c>
      <c r="AD134">
        <v>32</v>
      </c>
      <c r="AE134">
        <v>84.56</v>
      </c>
      <c r="AF134">
        <v>93.23</v>
      </c>
      <c r="AG134" s="2">
        <f t="shared" si="57"/>
        <v>0</v>
      </c>
      <c r="AH134" s="2">
        <f t="shared" si="58"/>
        <v>1</v>
      </c>
      <c r="AI134" s="2">
        <f t="shared" si="59"/>
        <v>0</v>
      </c>
      <c r="AR134" t="s">
        <v>740</v>
      </c>
      <c r="AS134" t="s">
        <v>44</v>
      </c>
      <c r="AT134" t="s">
        <v>43</v>
      </c>
      <c r="AU134" t="s">
        <v>660</v>
      </c>
      <c r="AV134">
        <v>24</v>
      </c>
      <c r="AW134">
        <v>81.77</v>
      </c>
      <c r="AX134">
        <v>73.7</v>
      </c>
      <c r="AY134">
        <f t="shared" si="48"/>
        <v>1.1094979647218453</v>
      </c>
      <c r="AZ134">
        <v>23.5</v>
      </c>
      <c r="BA134">
        <v>35.24</v>
      </c>
      <c r="BB134">
        <v>72.459999999999994</v>
      </c>
      <c r="BC134" s="2">
        <f t="shared" si="49"/>
        <v>0</v>
      </c>
      <c r="BD134" s="2">
        <f t="shared" si="50"/>
        <v>1</v>
      </c>
      <c r="BE134" s="2">
        <f t="shared" si="51"/>
        <v>0</v>
      </c>
    </row>
    <row r="135" spans="1:57" x14ac:dyDescent="0.35">
      <c r="A135" t="s">
        <v>104</v>
      </c>
      <c r="B135" t="s">
        <v>44</v>
      </c>
      <c r="C135" t="s">
        <v>78</v>
      </c>
      <c r="D135" t="s">
        <v>529</v>
      </c>
      <c r="E135">
        <v>17</v>
      </c>
      <c r="F135">
        <v>113.86</v>
      </c>
      <c r="G135">
        <v>56.08</v>
      </c>
      <c r="H135">
        <f t="shared" si="52"/>
        <v>2.0303138373751786</v>
      </c>
      <c r="I135">
        <v>16</v>
      </c>
      <c r="J135">
        <v>45.18</v>
      </c>
      <c r="K135">
        <v>53.5</v>
      </c>
      <c r="L135" s="2">
        <f t="shared" si="53"/>
        <v>1</v>
      </c>
      <c r="M135" s="2">
        <f t="shared" si="54"/>
        <v>0</v>
      </c>
      <c r="N135" s="2">
        <f t="shared" si="55"/>
        <v>0</v>
      </c>
      <c r="V135" t="s">
        <v>416</v>
      </c>
      <c r="W135" t="s">
        <v>699</v>
      </c>
      <c r="X135" t="s">
        <v>78</v>
      </c>
      <c r="Y135" t="s">
        <v>530</v>
      </c>
      <c r="Z135">
        <v>33.5</v>
      </c>
      <c r="AA135">
        <v>109.38</v>
      </c>
      <c r="AB135">
        <v>96.84</v>
      </c>
      <c r="AC135">
        <f t="shared" si="56"/>
        <v>1.1294919454770755</v>
      </c>
      <c r="AD135">
        <v>33</v>
      </c>
      <c r="AE135">
        <v>93.22</v>
      </c>
      <c r="AF135">
        <v>95.64</v>
      </c>
      <c r="AG135" s="2">
        <f t="shared" si="57"/>
        <v>0</v>
      </c>
      <c r="AH135" s="2">
        <f t="shared" si="58"/>
        <v>1</v>
      </c>
      <c r="AI135" s="2">
        <f t="shared" si="59"/>
        <v>0</v>
      </c>
      <c r="AR135" t="s">
        <v>741</v>
      </c>
      <c r="AS135" t="s">
        <v>44</v>
      </c>
      <c r="AT135" t="s">
        <v>43</v>
      </c>
      <c r="AU135" t="s">
        <v>660</v>
      </c>
      <c r="AV135">
        <v>24</v>
      </c>
      <c r="AW135">
        <v>105.96</v>
      </c>
      <c r="AX135">
        <v>73.7</v>
      </c>
      <c r="AY135">
        <f t="shared" si="48"/>
        <v>1.4377204884667569</v>
      </c>
      <c r="AZ135">
        <v>23.5</v>
      </c>
      <c r="BA135">
        <v>70.63</v>
      </c>
      <c r="BB135">
        <v>72.459999999999994</v>
      </c>
      <c r="BC135" s="2">
        <f t="shared" si="49"/>
        <v>0</v>
      </c>
      <c r="BD135" s="2">
        <f t="shared" si="50"/>
        <v>1</v>
      </c>
      <c r="BE135" s="2">
        <f t="shared" si="51"/>
        <v>0</v>
      </c>
    </row>
    <row r="136" spans="1:57" x14ac:dyDescent="0.35">
      <c r="A136" t="s">
        <v>105</v>
      </c>
      <c r="B136" t="s">
        <v>44</v>
      </c>
      <c r="C136" t="s">
        <v>78</v>
      </c>
      <c r="D136" t="s">
        <v>529</v>
      </c>
      <c r="E136">
        <v>17</v>
      </c>
      <c r="F136">
        <v>93.29</v>
      </c>
      <c r="G136">
        <v>56.08</v>
      </c>
      <c r="H136">
        <f t="shared" si="52"/>
        <v>1.6635164051355209</v>
      </c>
      <c r="I136">
        <v>16</v>
      </c>
      <c r="J136">
        <v>30.1</v>
      </c>
      <c r="K136">
        <v>53.5</v>
      </c>
      <c r="L136" s="2">
        <f t="shared" si="53"/>
        <v>1</v>
      </c>
      <c r="M136" s="2">
        <f t="shared" si="54"/>
        <v>0</v>
      </c>
      <c r="N136" s="2">
        <f t="shared" si="55"/>
        <v>0</v>
      </c>
      <c r="V136" t="s">
        <v>417</v>
      </c>
      <c r="W136" t="s">
        <v>699</v>
      </c>
      <c r="X136" t="s">
        <v>78</v>
      </c>
      <c r="Y136" t="s">
        <v>530</v>
      </c>
      <c r="Z136">
        <v>33.5</v>
      </c>
      <c r="AA136">
        <v>112.96</v>
      </c>
      <c r="AB136">
        <v>96.84</v>
      </c>
      <c r="AC136">
        <f t="shared" si="56"/>
        <v>1.1664601404378354</v>
      </c>
      <c r="AD136">
        <v>32</v>
      </c>
      <c r="AE136">
        <v>79.209999999999994</v>
      </c>
      <c r="AF136">
        <v>93.23</v>
      </c>
      <c r="AG136" s="2">
        <f t="shared" si="57"/>
        <v>0</v>
      </c>
      <c r="AH136" s="2">
        <f t="shared" si="58"/>
        <v>1</v>
      </c>
      <c r="AI136" s="2">
        <f t="shared" si="59"/>
        <v>0</v>
      </c>
      <c r="AR136" t="s">
        <v>742</v>
      </c>
      <c r="AS136" t="s">
        <v>44</v>
      </c>
      <c r="AT136" t="s">
        <v>43</v>
      </c>
      <c r="AU136" t="s">
        <v>660</v>
      </c>
      <c r="AV136">
        <v>24</v>
      </c>
      <c r="AW136">
        <v>134.52000000000001</v>
      </c>
      <c r="AX136">
        <v>73.7</v>
      </c>
      <c r="AY136">
        <f t="shared" si="48"/>
        <v>1.8252374491180463</v>
      </c>
      <c r="AZ136">
        <v>18</v>
      </c>
      <c r="BA136">
        <v>59.72</v>
      </c>
      <c r="BB136">
        <v>58.64</v>
      </c>
      <c r="BC136" s="2">
        <f t="shared" si="49"/>
        <v>1</v>
      </c>
      <c r="BD136" s="2">
        <f t="shared" si="50"/>
        <v>0</v>
      </c>
      <c r="BE136" s="2">
        <f t="shared" si="51"/>
        <v>0</v>
      </c>
    </row>
    <row r="137" spans="1:57" x14ac:dyDescent="0.35">
      <c r="A137" t="s">
        <v>106</v>
      </c>
      <c r="B137" t="s">
        <v>44</v>
      </c>
      <c r="C137" t="s">
        <v>78</v>
      </c>
      <c r="D137" t="s">
        <v>529</v>
      </c>
      <c r="E137">
        <v>17</v>
      </c>
      <c r="F137">
        <v>213.42</v>
      </c>
      <c r="G137">
        <v>56.08</v>
      </c>
      <c r="H137">
        <f t="shared" si="52"/>
        <v>3.8056348074179742</v>
      </c>
      <c r="I137">
        <v>25</v>
      </c>
      <c r="J137">
        <v>112.81</v>
      </c>
      <c r="K137">
        <v>76.17</v>
      </c>
      <c r="L137" s="2">
        <f t="shared" si="53"/>
        <v>1</v>
      </c>
      <c r="M137" s="2">
        <f t="shared" si="54"/>
        <v>0</v>
      </c>
      <c r="N137" s="2">
        <f t="shared" si="55"/>
        <v>0</v>
      </c>
      <c r="V137" t="s">
        <v>418</v>
      </c>
      <c r="W137" t="s">
        <v>699</v>
      </c>
      <c r="X137" t="s">
        <v>78</v>
      </c>
      <c r="Y137" t="s">
        <v>530</v>
      </c>
      <c r="Z137">
        <v>33.5</v>
      </c>
      <c r="AA137">
        <v>73.86</v>
      </c>
      <c r="AB137">
        <v>96.84</v>
      </c>
      <c r="AC137">
        <f t="shared" si="56"/>
        <v>0.76270136307311021</v>
      </c>
      <c r="AD137">
        <v>33</v>
      </c>
      <c r="AE137">
        <v>64.790000000000006</v>
      </c>
      <c r="AF137">
        <v>95.64</v>
      </c>
      <c r="AG137" s="2">
        <f t="shared" si="57"/>
        <v>0</v>
      </c>
      <c r="AH137" s="2">
        <f t="shared" si="58"/>
        <v>0</v>
      </c>
      <c r="AI137" s="2">
        <f t="shared" si="59"/>
        <v>1</v>
      </c>
      <c r="AR137" t="s">
        <v>743</v>
      </c>
      <c r="AS137" t="s">
        <v>44</v>
      </c>
      <c r="AT137" t="s">
        <v>43</v>
      </c>
      <c r="AU137" t="s">
        <v>660</v>
      </c>
      <c r="AV137">
        <v>24</v>
      </c>
      <c r="AW137">
        <v>106.09</v>
      </c>
      <c r="AX137">
        <v>73.7</v>
      </c>
      <c r="AY137">
        <f t="shared" si="48"/>
        <v>1.4394843962008141</v>
      </c>
      <c r="AZ137">
        <v>16</v>
      </c>
      <c r="BA137">
        <v>59.7</v>
      </c>
      <c r="BB137">
        <v>53.5</v>
      </c>
      <c r="BC137" s="2">
        <f t="shared" si="49"/>
        <v>0</v>
      </c>
      <c r="BD137" s="2">
        <f t="shared" si="50"/>
        <v>1</v>
      </c>
      <c r="BE137" s="2">
        <f t="shared" si="51"/>
        <v>0</v>
      </c>
    </row>
    <row r="138" spans="1:57" x14ac:dyDescent="0.35">
      <c r="A138" t="s">
        <v>107</v>
      </c>
      <c r="B138" t="s">
        <v>44</v>
      </c>
      <c r="C138" t="s">
        <v>78</v>
      </c>
      <c r="D138" t="s">
        <v>529</v>
      </c>
      <c r="E138">
        <v>17</v>
      </c>
      <c r="F138">
        <v>73.260000000000005</v>
      </c>
      <c r="G138">
        <v>56.08</v>
      </c>
      <c r="H138">
        <f t="shared" si="52"/>
        <v>1.3063480741797433</v>
      </c>
      <c r="I138">
        <v>16.5</v>
      </c>
      <c r="J138">
        <v>50.67</v>
      </c>
      <c r="K138">
        <v>54.79</v>
      </c>
      <c r="L138" s="2">
        <f t="shared" si="53"/>
        <v>0</v>
      </c>
      <c r="M138" s="2">
        <f t="shared" si="54"/>
        <v>1</v>
      </c>
      <c r="N138" s="2">
        <f t="shared" si="55"/>
        <v>0</v>
      </c>
      <c r="V138" t="s">
        <v>419</v>
      </c>
      <c r="W138" t="s">
        <v>699</v>
      </c>
      <c r="X138" t="s">
        <v>78</v>
      </c>
      <c r="Y138" t="s">
        <v>530</v>
      </c>
      <c r="Z138">
        <v>33.5</v>
      </c>
      <c r="AA138">
        <v>128.91</v>
      </c>
      <c r="AB138">
        <v>96.84</v>
      </c>
      <c r="AC138">
        <f t="shared" si="56"/>
        <v>1.3311648079306071</v>
      </c>
      <c r="AD138">
        <v>32</v>
      </c>
      <c r="AE138">
        <v>79.040000000000006</v>
      </c>
      <c r="AF138">
        <v>93.23</v>
      </c>
      <c r="AG138" s="2">
        <f t="shared" si="57"/>
        <v>0</v>
      </c>
      <c r="AH138" s="2">
        <f t="shared" si="58"/>
        <v>1</v>
      </c>
      <c r="AI138" s="2">
        <f t="shared" si="59"/>
        <v>0</v>
      </c>
      <c r="AR138" t="s">
        <v>744</v>
      </c>
      <c r="AS138" t="s">
        <v>44</v>
      </c>
      <c r="AT138" t="s">
        <v>43</v>
      </c>
      <c r="AU138" t="s">
        <v>660</v>
      </c>
      <c r="AV138">
        <v>27</v>
      </c>
      <c r="AW138">
        <v>86.33</v>
      </c>
      <c r="AX138">
        <v>81.08</v>
      </c>
      <c r="AY138">
        <f t="shared" si="48"/>
        <v>1.0647508633448446</v>
      </c>
      <c r="AZ138">
        <v>24</v>
      </c>
      <c r="BA138">
        <v>77.37</v>
      </c>
      <c r="BB138">
        <v>73.7</v>
      </c>
      <c r="BC138" s="2">
        <f t="shared" si="49"/>
        <v>0</v>
      </c>
      <c r="BD138" s="2">
        <f t="shared" si="50"/>
        <v>1</v>
      </c>
      <c r="BE138" s="2">
        <f t="shared" si="51"/>
        <v>0</v>
      </c>
    </row>
    <row r="139" spans="1:57" x14ac:dyDescent="0.35">
      <c r="A139" t="s">
        <v>109</v>
      </c>
      <c r="B139" t="s">
        <v>44</v>
      </c>
      <c r="C139" t="s">
        <v>78</v>
      </c>
      <c r="D139" t="s">
        <v>529</v>
      </c>
      <c r="E139">
        <v>16.5</v>
      </c>
      <c r="F139">
        <v>99.18</v>
      </c>
      <c r="G139">
        <v>54.79</v>
      </c>
      <c r="H139">
        <f t="shared" si="52"/>
        <v>1.8101843402080673</v>
      </c>
      <c r="I139">
        <v>16</v>
      </c>
      <c r="J139">
        <v>51.61</v>
      </c>
      <c r="K139">
        <v>53.5</v>
      </c>
      <c r="L139" s="2">
        <f t="shared" si="53"/>
        <v>1</v>
      </c>
      <c r="M139" s="2">
        <f t="shared" si="54"/>
        <v>0</v>
      </c>
      <c r="N139" s="2">
        <f t="shared" si="55"/>
        <v>0</v>
      </c>
      <c r="V139" t="s">
        <v>420</v>
      </c>
      <c r="W139" t="s">
        <v>699</v>
      </c>
      <c r="X139" t="s">
        <v>78</v>
      </c>
      <c r="Y139" t="s">
        <v>530</v>
      </c>
      <c r="Z139">
        <v>24</v>
      </c>
      <c r="AA139">
        <v>88.9</v>
      </c>
      <c r="AB139">
        <v>73.7</v>
      </c>
      <c r="AC139">
        <f t="shared" si="56"/>
        <v>1.2062415196743554</v>
      </c>
      <c r="AD139">
        <v>23</v>
      </c>
      <c r="AE139">
        <v>53.34</v>
      </c>
      <c r="AF139">
        <v>71.22</v>
      </c>
      <c r="AG139" s="2">
        <f t="shared" si="57"/>
        <v>0</v>
      </c>
      <c r="AH139" s="2">
        <f t="shared" si="58"/>
        <v>1</v>
      </c>
      <c r="AI139" s="2">
        <f t="shared" si="59"/>
        <v>0</v>
      </c>
      <c r="AR139" t="s">
        <v>746</v>
      </c>
      <c r="AS139" t="s">
        <v>44</v>
      </c>
      <c r="AT139" t="s">
        <v>43</v>
      </c>
      <c r="AU139" t="s">
        <v>660</v>
      </c>
      <c r="AV139">
        <v>24</v>
      </c>
      <c r="AW139">
        <v>199.39</v>
      </c>
      <c r="AX139">
        <v>73.7</v>
      </c>
      <c r="AY139">
        <f t="shared" si="48"/>
        <v>2.7054274084124827</v>
      </c>
      <c r="AZ139">
        <v>23</v>
      </c>
      <c r="BA139">
        <v>67.16</v>
      </c>
      <c r="BB139">
        <v>71.22</v>
      </c>
      <c r="BC139" s="2">
        <f t="shared" si="49"/>
        <v>1</v>
      </c>
      <c r="BD139" s="2">
        <f t="shared" si="50"/>
        <v>0</v>
      </c>
      <c r="BE139" s="2">
        <f t="shared" si="51"/>
        <v>0</v>
      </c>
    </row>
    <row r="140" spans="1:57" x14ac:dyDescent="0.35">
      <c r="A140" t="s">
        <v>110</v>
      </c>
      <c r="B140" t="s">
        <v>44</v>
      </c>
      <c r="C140" t="s">
        <v>78</v>
      </c>
      <c r="D140" t="s">
        <v>529</v>
      </c>
      <c r="E140">
        <v>16.5</v>
      </c>
      <c r="F140">
        <v>76.7</v>
      </c>
      <c r="G140">
        <v>54.79</v>
      </c>
      <c r="H140">
        <f t="shared" si="52"/>
        <v>1.3998904909655048</v>
      </c>
      <c r="I140">
        <v>16</v>
      </c>
      <c r="J140">
        <v>41.01</v>
      </c>
      <c r="K140">
        <v>53.5</v>
      </c>
      <c r="L140" s="2">
        <f t="shared" si="53"/>
        <v>0</v>
      </c>
      <c r="M140" s="2">
        <f t="shared" si="54"/>
        <v>1</v>
      </c>
      <c r="N140" s="2">
        <f t="shared" si="55"/>
        <v>0</v>
      </c>
      <c r="V140" t="s">
        <v>421</v>
      </c>
      <c r="W140" t="s">
        <v>699</v>
      </c>
      <c r="X140" t="s">
        <v>78</v>
      </c>
      <c r="Y140" t="s">
        <v>530</v>
      </c>
      <c r="Z140">
        <v>26</v>
      </c>
      <c r="AA140">
        <v>72.05</v>
      </c>
      <c r="AB140">
        <v>78.63</v>
      </c>
      <c r="AC140">
        <f t="shared" si="56"/>
        <v>0.91631692738140658</v>
      </c>
      <c r="AD140">
        <v>25.5</v>
      </c>
      <c r="AE140">
        <v>44.37</v>
      </c>
      <c r="AF140">
        <v>77.400000000000006</v>
      </c>
      <c r="AG140" s="2">
        <f t="shared" si="57"/>
        <v>0</v>
      </c>
      <c r="AH140" s="2">
        <f t="shared" si="58"/>
        <v>0</v>
      </c>
      <c r="AI140" s="2">
        <f t="shared" si="59"/>
        <v>1</v>
      </c>
      <c r="AR140" t="s">
        <v>747</v>
      </c>
      <c r="AS140" t="s">
        <v>44</v>
      </c>
      <c r="AT140" t="s">
        <v>43</v>
      </c>
      <c r="AU140" t="s">
        <v>660</v>
      </c>
      <c r="AV140">
        <v>24</v>
      </c>
      <c r="AW140">
        <v>100.99</v>
      </c>
      <c r="AX140">
        <v>73.7</v>
      </c>
      <c r="AY140">
        <f t="shared" si="48"/>
        <v>1.3702849389416552</v>
      </c>
      <c r="AZ140">
        <v>23.5</v>
      </c>
      <c r="BA140">
        <v>62.61</v>
      </c>
      <c r="BB140">
        <v>72.459999999999994</v>
      </c>
      <c r="BC140" s="2">
        <f t="shared" si="49"/>
        <v>0</v>
      </c>
      <c r="BD140" s="2">
        <f t="shared" si="50"/>
        <v>1</v>
      </c>
      <c r="BE140" s="2">
        <f t="shared" si="51"/>
        <v>0</v>
      </c>
    </row>
    <row r="141" spans="1:57" x14ac:dyDescent="0.35">
      <c r="A141" t="s">
        <v>127</v>
      </c>
      <c r="B141" t="s">
        <v>44</v>
      </c>
      <c r="C141" t="s">
        <v>78</v>
      </c>
      <c r="D141" t="s">
        <v>529</v>
      </c>
      <c r="E141">
        <v>17</v>
      </c>
      <c r="F141">
        <v>65.08</v>
      </c>
      <c r="G141">
        <v>56.08</v>
      </c>
      <c r="H141">
        <f t="shared" si="52"/>
        <v>1.1604850213980029</v>
      </c>
      <c r="I141">
        <v>16</v>
      </c>
      <c r="J141">
        <v>31.75</v>
      </c>
      <c r="K141">
        <v>53.5</v>
      </c>
      <c r="L141" s="2">
        <f t="shared" si="53"/>
        <v>0</v>
      </c>
      <c r="M141" s="2">
        <f t="shared" si="54"/>
        <v>1</v>
      </c>
      <c r="N141" s="2">
        <f t="shared" si="55"/>
        <v>0</v>
      </c>
      <c r="V141" t="s">
        <v>422</v>
      </c>
      <c r="W141" t="s">
        <v>699</v>
      </c>
      <c r="X141" t="s">
        <v>78</v>
      </c>
      <c r="Y141" t="s">
        <v>530</v>
      </c>
      <c r="Z141">
        <v>33.5</v>
      </c>
      <c r="AA141">
        <v>101.67</v>
      </c>
      <c r="AB141">
        <v>96.84</v>
      </c>
      <c r="AC141">
        <f t="shared" si="56"/>
        <v>1.0498760842627013</v>
      </c>
      <c r="AD141">
        <v>32.5</v>
      </c>
      <c r="AE141">
        <v>87.92</v>
      </c>
      <c r="AF141">
        <v>94.43</v>
      </c>
      <c r="AG141" s="2">
        <f t="shared" si="57"/>
        <v>0</v>
      </c>
      <c r="AH141" s="2">
        <f t="shared" si="58"/>
        <v>1</v>
      </c>
      <c r="AI141" s="2">
        <f t="shared" si="59"/>
        <v>0</v>
      </c>
      <c r="AR141" t="s">
        <v>748</v>
      </c>
      <c r="AS141" t="s">
        <v>44</v>
      </c>
      <c r="AT141" t="s">
        <v>43</v>
      </c>
      <c r="AU141" t="s">
        <v>660</v>
      </c>
      <c r="AV141">
        <v>24</v>
      </c>
      <c r="AW141">
        <v>160.69999999999999</v>
      </c>
      <c r="AX141">
        <v>73.7</v>
      </c>
      <c r="AY141">
        <f t="shared" si="48"/>
        <v>2.1804613297150608</v>
      </c>
      <c r="AZ141">
        <v>16</v>
      </c>
      <c r="BA141">
        <v>78.459999999999994</v>
      </c>
      <c r="BB141">
        <v>53.5</v>
      </c>
      <c r="BC141" s="2">
        <f t="shared" si="49"/>
        <v>1</v>
      </c>
      <c r="BD141" s="2">
        <f t="shared" si="50"/>
        <v>0</v>
      </c>
      <c r="BE141" s="2">
        <f t="shared" si="51"/>
        <v>0</v>
      </c>
    </row>
    <row r="142" spans="1:57" x14ac:dyDescent="0.35">
      <c r="A142" t="s">
        <v>128</v>
      </c>
      <c r="B142" t="s">
        <v>44</v>
      </c>
      <c r="C142" t="s">
        <v>78</v>
      </c>
      <c r="D142" t="s">
        <v>529</v>
      </c>
      <c r="E142">
        <v>17</v>
      </c>
      <c r="F142">
        <v>63.2</v>
      </c>
      <c r="G142">
        <v>56.08</v>
      </c>
      <c r="H142">
        <f t="shared" si="52"/>
        <v>1.1269614835948645</v>
      </c>
      <c r="I142">
        <v>16.5</v>
      </c>
      <c r="J142">
        <v>48.86</v>
      </c>
      <c r="K142">
        <v>54.79</v>
      </c>
      <c r="L142" s="2">
        <f t="shared" si="53"/>
        <v>0</v>
      </c>
      <c r="M142" s="2">
        <f t="shared" si="54"/>
        <v>1</v>
      </c>
      <c r="N142" s="2">
        <f t="shared" si="55"/>
        <v>0</v>
      </c>
      <c r="V142" t="s">
        <v>423</v>
      </c>
      <c r="W142" t="s">
        <v>699</v>
      </c>
      <c r="X142" t="s">
        <v>78</v>
      </c>
      <c r="Y142" t="s">
        <v>530</v>
      </c>
      <c r="Z142">
        <v>33.5</v>
      </c>
      <c r="AA142">
        <v>115.11</v>
      </c>
      <c r="AB142">
        <v>96.84</v>
      </c>
      <c r="AC142">
        <f t="shared" si="56"/>
        <v>1.1886617100371746</v>
      </c>
      <c r="AD142">
        <v>32.5</v>
      </c>
      <c r="AE142">
        <v>86.97</v>
      </c>
      <c r="AF142">
        <v>94.43</v>
      </c>
      <c r="AG142" s="2">
        <f t="shared" si="57"/>
        <v>0</v>
      </c>
      <c r="AH142" s="2">
        <f t="shared" si="58"/>
        <v>1</v>
      </c>
      <c r="AI142" s="2">
        <f t="shared" si="59"/>
        <v>0</v>
      </c>
      <c r="AR142" t="s">
        <v>717</v>
      </c>
      <c r="AS142" t="s">
        <v>698</v>
      </c>
      <c r="AT142" t="s">
        <v>78</v>
      </c>
      <c r="AU142" t="s">
        <v>659</v>
      </c>
      <c r="AV142">
        <v>24</v>
      </c>
      <c r="AW142">
        <v>158.58000000000001</v>
      </c>
      <c r="AX142">
        <v>73.7</v>
      </c>
      <c r="AY142">
        <f t="shared" si="48"/>
        <v>2.1516960651289012</v>
      </c>
      <c r="AZ142">
        <v>16</v>
      </c>
      <c r="BA142">
        <v>68.760000000000005</v>
      </c>
      <c r="BB142">
        <v>53.5</v>
      </c>
      <c r="BC142" s="2">
        <f t="shared" si="49"/>
        <v>1</v>
      </c>
      <c r="BD142" s="2">
        <f t="shared" si="50"/>
        <v>0</v>
      </c>
      <c r="BE142" s="2">
        <f t="shared" si="51"/>
        <v>0</v>
      </c>
    </row>
    <row r="143" spans="1:57" x14ac:dyDescent="0.35">
      <c r="A143" t="s">
        <v>129</v>
      </c>
      <c r="B143" t="s">
        <v>44</v>
      </c>
      <c r="C143" t="s">
        <v>78</v>
      </c>
      <c r="D143" t="s">
        <v>529</v>
      </c>
      <c r="E143">
        <v>17</v>
      </c>
      <c r="F143">
        <v>60.44</v>
      </c>
      <c r="G143">
        <v>56.08</v>
      </c>
      <c r="H143">
        <f t="shared" si="52"/>
        <v>1.0777460770328102</v>
      </c>
      <c r="I143">
        <v>16.5</v>
      </c>
      <c r="J143">
        <v>41.82</v>
      </c>
      <c r="K143">
        <v>54.79</v>
      </c>
      <c r="L143" s="2">
        <f t="shared" si="53"/>
        <v>0</v>
      </c>
      <c r="M143" s="2">
        <f t="shared" si="54"/>
        <v>1</v>
      </c>
      <c r="N143" s="2">
        <f t="shared" si="55"/>
        <v>0</v>
      </c>
      <c r="V143" t="s">
        <v>424</v>
      </c>
      <c r="W143" t="s">
        <v>699</v>
      </c>
      <c r="X143" t="s">
        <v>78</v>
      </c>
      <c r="Y143" t="s">
        <v>530</v>
      </c>
      <c r="Z143">
        <v>33.5</v>
      </c>
      <c r="AA143">
        <v>181.18</v>
      </c>
      <c r="AB143">
        <v>96.84</v>
      </c>
      <c r="AC143">
        <f t="shared" si="56"/>
        <v>1.8709211069805864</v>
      </c>
      <c r="AD143">
        <v>31</v>
      </c>
      <c r="AE143">
        <v>88.57</v>
      </c>
      <c r="AF143">
        <v>90.81</v>
      </c>
      <c r="AG143" s="2">
        <f t="shared" si="57"/>
        <v>1</v>
      </c>
      <c r="AH143" s="2">
        <f t="shared" si="58"/>
        <v>0</v>
      </c>
      <c r="AI143" s="2">
        <f t="shared" si="59"/>
        <v>0</v>
      </c>
      <c r="AR143" t="s">
        <v>718</v>
      </c>
      <c r="AS143" t="s">
        <v>698</v>
      </c>
      <c r="AT143" t="s">
        <v>78</v>
      </c>
      <c r="AU143" t="s">
        <v>659</v>
      </c>
      <c r="AV143">
        <v>24</v>
      </c>
      <c r="AW143">
        <v>285.08999999999997</v>
      </c>
      <c r="AX143">
        <v>73.7</v>
      </c>
      <c r="AY143">
        <f t="shared" si="48"/>
        <v>3.8682496607869736</v>
      </c>
      <c r="AZ143">
        <v>22.5</v>
      </c>
      <c r="BA143">
        <v>67.44</v>
      </c>
      <c r="BB143">
        <v>69.97</v>
      </c>
      <c r="BC143" s="2">
        <f t="shared" si="49"/>
        <v>1</v>
      </c>
      <c r="BD143" s="2">
        <f t="shared" si="50"/>
        <v>0</v>
      </c>
      <c r="BE143" s="2">
        <f t="shared" si="51"/>
        <v>0</v>
      </c>
    </row>
    <row r="144" spans="1:57" x14ac:dyDescent="0.35">
      <c r="A144" t="s">
        <v>130</v>
      </c>
      <c r="B144" t="s">
        <v>44</v>
      </c>
      <c r="C144" t="s">
        <v>78</v>
      </c>
      <c r="D144" t="s">
        <v>529</v>
      </c>
      <c r="E144">
        <v>17</v>
      </c>
      <c r="F144">
        <v>132.52000000000001</v>
      </c>
      <c r="G144">
        <v>56.08</v>
      </c>
      <c r="H144">
        <f t="shared" si="52"/>
        <v>2.3630527817403713</v>
      </c>
      <c r="I144">
        <v>16</v>
      </c>
      <c r="J144">
        <v>45.5</v>
      </c>
      <c r="K144">
        <v>53.5</v>
      </c>
      <c r="L144" s="2">
        <f t="shared" si="53"/>
        <v>1</v>
      </c>
      <c r="M144" s="2">
        <f t="shared" si="54"/>
        <v>0</v>
      </c>
      <c r="N144" s="2">
        <f t="shared" si="55"/>
        <v>0</v>
      </c>
      <c r="V144" t="s">
        <v>425</v>
      </c>
      <c r="W144" t="s">
        <v>699</v>
      </c>
      <c r="X144" t="s">
        <v>78</v>
      </c>
      <c r="Y144" t="s">
        <v>530</v>
      </c>
      <c r="Z144">
        <v>33.5</v>
      </c>
      <c r="AA144">
        <v>213.8</v>
      </c>
      <c r="AB144">
        <v>96.84</v>
      </c>
      <c r="AC144">
        <f t="shared" si="56"/>
        <v>2.2077653862040481</v>
      </c>
      <c r="AD144">
        <v>31.5</v>
      </c>
      <c r="AE144">
        <v>77.23</v>
      </c>
      <c r="AF144">
        <v>92.02</v>
      </c>
      <c r="AG144" s="2">
        <f t="shared" si="57"/>
        <v>1</v>
      </c>
      <c r="AH144" s="2">
        <f t="shared" si="58"/>
        <v>0</v>
      </c>
      <c r="AI144" s="2">
        <f t="shared" si="59"/>
        <v>0</v>
      </c>
      <c r="AR144" t="s">
        <v>719</v>
      </c>
      <c r="AS144" t="s">
        <v>698</v>
      </c>
      <c r="AT144" t="s">
        <v>78</v>
      </c>
      <c r="AU144" t="s">
        <v>659</v>
      </c>
      <c r="AV144">
        <v>24</v>
      </c>
      <c r="AW144">
        <v>94.96</v>
      </c>
      <c r="AX144">
        <v>73.7</v>
      </c>
      <c r="AY144">
        <f t="shared" si="48"/>
        <v>1.2884667571234734</v>
      </c>
      <c r="AZ144">
        <v>23.5</v>
      </c>
      <c r="BA144">
        <v>61.97</v>
      </c>
      <c r="BB144">
        <v>72.459999999999994</v>
      </c>
      <c r="BC144" s="2">
        <f t="shared" si="49"/>
        <v>0</v>
      </c>
      <c r="BD144" s="2">
        <f t="shared" si="50"/>
        <v>1</v>
      </c>
      <c r="BE144" s="2">
        <f t="shared" si="51"/>
        <v>0</v>
      </c>
    </row>
    <row r="145" spans="1:57" x14ac:dyDescent="0.35">
      <c r="A145" t="s">
        <v>131</v>
      </c>
      <c r="B145" t="s">
        <v>44</v>
      </c>
      <c r="C145" t="s">
        <v>78</v>
      </c>
      <c r="D145" t="s">
        <v>529</v>
      </c>
      <c r="E145">
        <v>17</v>
      </c>
      <c r="F145">
        <v>74.88</v>
      </c>
      <c r="G145">
        <v>56.08</v>
      </c>
      <c r="H145">
        <f t="shared" si="52"/>
        <v>1.3352353780313837</v>
      </c>
      <c r="I145">
        <v>16.5</v>
      </c>
      <c r="J145">
        <v>41.24</v>
      </c>
      <c r="K145">
        <v>54.79</v>
      </c>
      <c r="L145" s="2">
        <f t="shared" si="53"/>
        <v>0</v>
      </c>
      <c r="M145" s="2">
        <f t="shared" si="54"/>
        <v>1</v>
      </c>
      <c r="N145" s="2">
        <f t="shared" si="55"/>
        <v>0</v>
      </c>
      <c r="V145" t="s">
        <v>426</v>
      </c>
      <c r="W145" t="s">
        <v>699</v>
      </c>
      <c r="X145" t="s">
        <v>78</v>
      </c>
      <c r="Y145" t="s">
        <v>530</v>
      </c>
      <c r="Z145">
        <v>32</v>
      </c>
      <c r="AA145">
        <v>111.1</v>
      </c>
      <c r="AB145">
        <v>93.23</v>
      </c>
      <c r="AC145">
        <f t="shared" si="56"/>
        <v>1.1916764989810147</v>
      </c>
      <c r="AD145">
        <v>31.5</v>
      </c>
      <c r="AE145">
        <v>89.44</v>
      </c>
      <c r="AF145">
        <v>92.02</v>
      </c>
      <c r="AG145" s="2">
        <f t="shared" si="57"/>
        <v>0</v>
      </c>
      <c r="AH145" s="2">
        <f t="shared" si="58"/>
        <v>1</v>
      </c>
      <c r="AI145" s="2">
        <f t="shared" si="59"/>
        <v>0</v>
      </c>
      <c r="AR145" t="s">
        <v>720</v>
      </c>
      <c r="AS145" t="s">
        <v>698</v>
      </c>
      <c r="AT145" t="s">
        <v>78</v>
      </c>
      <c r="AU145" t="s">
        <v>659</v>
      </c>
      <c r="AV145">
        <v>24</v>
      </c>
      <c r="AW145">
        <v>102.56</v>
      </c>
      <c r="AX145">
        <v>73.7</v>
      </c>
      <c r="AY145">
        <f t="shared" si="48"/>
        <v>1.3915875169606513</v>
      </c>
      <c r="AZ145">
        <v>22.5</v>
      </c>
      <c r="BA145">
        <v>58.88</v>
      </c>
      <c r="BB145">
        <v>69.97</v>
      </c>
      <c r="BC145" s="2">
        <f t="shared" si="49"/>
        <v>0</v>
      </c>
      <c r="BD145" s="2">
        <f t="shared" si="50"/>
        <v>1</v>
      </c>
      <c r="BE145" s="2">
        <f t="shared" si="51"/>
        <v>0</v>
      </c>
    </row>
    <row r="146" spans="1:57" x14ac:dyDescent="0.35">
      <c r="A146" t="s">
        <v>132</v>
      </c>
      <c r="B146" t="s">
        <v>44</v>
      </c>
      <c r="C146" t="s">
        <v>78</v>
      </c>
      <c r="D146" t="s">
        <v>529</v>
      </c>
      <c r="E146">
        <v>18.5</v>
      </c>
      <c r="F146">
        <v>46.21</v>
      </c>
      <c r="G146">
        <v>59.91</v>
      </c>
      <c r="H146">
        <f t="shared" si="52"/>
        <v>0.77132365214488408</v>
      </c>
      <c r="I146">
        <v>18</v>
      </c>
      <c r="J146">
        <v>33.74</v>
      </c>
      <c r="K146">
        <v>58.64</v>
      </c>
      <c r="L146" s="2">
        <f t="shared" si="53"/>
        <v>0</v>
      </c>
      <c r="M146" s="2">
        <f t="shared" si="54"/>
        <v>0</v>
      </c>
      <c r="N146" s="2">
        <f t="shared" si="55"/>
        <v>1</v>
      </c>
      <c r="V146" t="s">
        <v>427</v>
      </c>
      <c r="W146" t="s">
        <v>699</v>
      </c>
      <c r="X146" t="s">
        <v>78</v>
      </c>
      <c r="Y146" t="s">
        <v>530</v>
      </c>
      <c r="Z146">
        <v>33.5</v>
      </c>
      <c r="AA146">
        <v>171.37</v>
      </c>
      <c r="AB146">
        <v>96.84</v>
      </c>
      <c r="AC146">
        <f t="shared" si="56"/>
        <v>1.7696199917389508</v>
      </c>
      <c r="AD146">
        <v>31.5</v>
      </c>
      <c r="AE146">
        <v>90.67</v>
      </c>
      <c r="AF146">
        <v>92.02</v>
      </c>
      <c r="AG146" s="2">
        <f t="shared" si="57"/>
        <v>1</v>
      </c>
      <c r="AH146" s="2">
        <f t="shared" si="58"/>
        <v>0</v>
      </c>
      <c r="AI146" s="2">
        <f t="shared" si="59"/>
        <v>0</v>
      </c>
      <c r="AR146" t="s">
        <v>721</v>
      </c>
      <c r="AS146" t="s">
        <v>698</v>
      </c>
      <c r="AT146" t="s">
        <v>78</v>
      </c>
      <c r="AU146" t="s">
        <v>659</v>
      </c>
      <c r="AV146">
        <v>24</v>
      </c>
      <c r="AW146">
        <v>116.07</v>
      </c>
      <c r="AX146">
        <v>73.7</v>
      </c>
      <c r="AY146">
        <f t="shared" si="48"/>
        <v>1.5748982360922659</v>
      </c>
      <c r="AZ146">
        <v>23</v>
      </c>
      <c r="BA146">
        <v>54.52</v>
      </c>
      <c r="BB146">
        <v>71.22</v>
      </c>
      <c r="BC146" s="2">
        <f t="shared" si="49"/>
        <v>1</v>
      </c>
      <c r="BD146" s="2">
        <f t="shared" si="50"/>
        <v>0</v>
      </c>
      <c r="BE146" s="2">
        <f t="shared" si="51"/>
        <v>0</v>
      </c>
    </row>
    <row r="147" spans="1:57" x14ac:dyDescent="0.35">
      <c r="A147" t="s">
        <v>133</v>
      </c>
      <c r="B147" t="s">
        <v>44</v>
      </c>
      <c r="C147" t="s">
        <v>78</v>
      </c>
      <c r="D147" t="s">
        <v>529</v>
      </c>
      <c r="E147">
        <v>16.5</v>
      </c>
      <c r="F147">
        <v>85.23</v>
      </c>
      <c r="G147">
        <v>54.79</v>
      </c>
      <c r="H147">
        <f t="shared" si="52"/>
        <v>1.5555758350063882</v>
      </c>
      <c r="I147">
        <v>15.5</v>
      </c>
      <c r="J147">
        <v>29.22</v>
      </c>
      <c r="K147">
        <v>52.21</v>
      </c>
      <c r="L147" s="2">
        <f t="shared" si="53"/>
        <v>1</v>
      </c>
      <c r="M147" s="2">
        <f t="shared" si="54"/>
        <v>0</v>
      </c>
      <c r="N147" s="2">
        <f t="shared" si="55"/>
        <v>0</v>
      </c>
      <c r="V147" t="s">
        <v>429</v>
      </c>
      <c r="W147" t="s">
        <v>699</v>
      </c>
      <c r="X147" t="s">
        <v>78</v>
      </c>
      <c r="Y147" t="s">
        <v>530</v>
      </c>
      <c r="Z147">
        <v>33.5</v>
      </c>
      <c r="AA147">
        <v>108.96</v>
      </c>
      <c r="AB147">
        <v>96.84</v>
      </c>
      <c r="AC147">
        <f t="shared" si="56"/>
        <v>1.1251548946716232</v>
      </c>
      <c r="AD147">
        <v>33</v>
      </c>
      <c r="AE147">
        <v>91.8</v>
      </c>
      <c r="AF147">
        <v>95.64</v>
      </c>
      <c r="AG147" s="2">
        <f t="shared" si="57"/>
        <v>0</v>
      </c>
      <c r="AH147" s="2">
        <f t="shared" si="58"/>
        <v>1</v>
      </c>
      <c r="AI147" s="2">
        <f t="shared" si="59"/>
        <v>0</v>
      </c>
      <c r="AR147" t="s">
        <v>722</v>
      </c>
      <c r="AS147" t="s">
        <v>698</v>
      </c>
      <c r="AT147" t="s">
        <v>78</v>
      </c>
      <c r="AU147" t="s">
        <v>659</v>
      </c>
      <c r="AV147">
        <v>24</v>
      </c>
      <c r="AW147">
        <v>96.4</v>
      </c>
      <c r="AX147">
        <v>73.7</v>
      </c>
      <c r="AY147">
        <f t="shared" si="48"/>
        <v>1.3080054274084125</v>
      </c>
      <c r="AZ147">
        <v>23</v>
      </c>
      <c r="BA147">
        <v>40.29</v>
      </c>
      <c r="BB147">
        <v>71.22</v>
      </c>
      <c r="BC147" s="2">
        <f t="shared" si="49"/>
        <v>0</v>
      </c>
      <c r="BD147" s="2">
        <f t="shared" si="50"/>
        <v>1</v>
      </c>
      <c r="BE147" s="2">
        <f t="shared" si="51"/>
        <v>0</v>
      </c>
    </row>
    <row r="148" spans="1:57" x14ac:dyDescent="0.35">
      <c r="A148" t="s">
        <v>134</v>
      </c>
      <c r="B148" t="s">
        <v>44</v>
      </c>
      <c r="C148" t="s">
        <v>78</v>
      </c>
      <c r="D148" t="s">
        <v>529</v>
      </c>
      <c r="E148">
        <v>17</v>
      </c>
      <c r="F148">
        <v>97.06</v>
      </c>
      <c r="G148">
        <v>56.08</v>
      </c>
      <c r="H148">
        <f t="shared" si="52"/>
        <v>1.7307417974322397</v>
      </c>
      <c r="I148">
        <v>16.5</v>
      </c>
      <c r="J148">
        <v>38.82</v>
      </c>
      <c r="K148">
        <v>54.79</v>
      </c>
      <c r="L148" s="2">
        <f t="shared" si="53"/>
        <v>1</v>
      </c>
      <c r="M148" s="2">
        <f t="shared" si="54"/>
        <v>0</v>
      </c>
      <c r="N148" s="2">
        <f t="shared" si="55"/>
        <v>0</v>
      </c>
      <c r="V148" t="s">
        <v>430</v>
      </c>
      <c r="W148" t="s">
        <v>699</v>
      </c>
      <c r="X148" t="s">
        <v>78</v>
      </c>
      <c r="Y148" t="s">
        <v>530</v>
      </c>
      <c r="Z148">
        <v>33.5</v>
      </c>
      <c r="AA148">
        <v>132.88</v>
      </c>
      <c r="AB148">
        <v>96.84</v>
      </c>
      <c r="AC148">
        <f t="shared" si="56"/>
        <v>1.3721602643535729</v>
      </c>
      <c r="AD148">
        <v>35</v>
      </c>
      <c r="AE148">
        <v>105.94</v>
      </c>
      <c r="AF148">
        <v>100.44</v>
      </c>
      <c r="AG148" s="2">
        <f t="shared" si="57"/>
        <v>0</v>
      </c>
      <c r="AH148" s="2">
        <f t="shared" si="58"/>
        <v>1</v>
      </c>
      <c r="AI148" s="2">
        <f t="shared" si="59"/>
        <v>0</v>
      </c>
      <c r="AR148" t="s">
        <v>723</v>
      </c>
      <c r="AS148" t="s">
        <v>698</v>
      </c>
      <c r="AT148" t="s">
        <v>78</v>
      </c>
      <c r="AU148" t="s">
        <v>659</v>
      </c>
      <c r="AV148">
        <v>24</v>
      </c>
      <c r="AW148">
        <v>149.47</v>
      </c>
      <c r="AX148">
        <v>73.7</v>
      </c>
      <c r="AY148">
        <f t="shared" si="48"/>
        <v>2.0280868385345996</v>
      </c>
      <c r="AZ148">
        <v>23</v>
      </c>
      <c r="BA148">
        <v>47.51</v>
      </c>
      <c r="BB148">
        <v>71.22</v>
      </c>
      <c r="BC148" s="2">
        <f t="shared" si="49"/>
        <v>1</v>
      </c>
      <c r="BD148" s="2">
        <f t="shared" si="50"/>
        <v>0</v>
      </c>
      <c r="BE148" s="2">
        <f t="shared" si="51"/>
        <v>0</v>
      </c>
    </row>
    <row r="149" spans="1:57" x14ac:dyDescent="0.35">
      <c r="A149" t="s">
        <v>135</v>
      </c>
      <c r="B149" t="s">
        <v>44</v>
      </c>
      <c r="C149" t="s">
        <v>78</v>
      </c>
      <c r="D149" t="s">
        <v>529</v>
      </c>
      <c r="E149">
        <v>17</v>
      </c>
      <c r="F149">
        <v>57.2</v>
      </c>
      <c r="G149">
        <v>56.08</v>
      </c>
      <c r="H149">
        <f t="shared" si="52"/>
        <v>1.0199714693295294</v>
      </c>
      <c r="I149">
        <v>16.5</v>
      </c>
      <c r="J149">
        <v>37.85</v>
      </c>
      <c r="K149">
        <v>54.79</v>
      </c>
      <c r="L149" s="2">
        <f t="shared" si="53"/>
        <v>0</v>
      </c>
      <c r="M149" s="2">
        <f t="shared" si="54"/>
        <v>1</v>
      </c>
      <c r="N149" s="2">
        <f t="shared" si="55"/>
        <v>0</v>
      </c>
      <c r="V149" t="s">
        <v>447</v>
      </c>
      <c r="W149" t="s">
        <v>699</v>
      </c>
      <c r="X149" t="s">
        <v>78</v>
      </c>
      <c r="Y149" t="s">
        <v>530</v>
      </c>
      <c r="Z149">
        <v>33.5</v>
      </c>
      <c r="AA149">
        <v>103.5</v>
      </c>
      <c r="AB149">
        <v>96.84</v>
      </c>
      <c r="AC149">
        <f t="shared" si="56"/>
        <v>1.0687732342007434</v>
      </c>
      <c r="AD149">
        <v>33</v>
      </c>
      <c r="AE149">
        <v>92.74</v>
      </c>
      <c r="AF149">
        <v>95.64</v>
      </c>
      <c r="AG149" s="2">
        <f t="shared" si="57"/>
        <v>0</v>
      </c>
      <c r="AH149" s="2">
        <f t="shared" si="58"/>
        <v>1</v>
      </c>
      <c r="AI149" s="2">
        <f t="shared" si="59"/>
        <v>0</v>
      </c>
      <c r="AR149" t="s">
        <v>724</v>
      </c>
      <c r="AS149" t="s">
        <v>698</v>
      </c>
      <c r="AT149" t="s">
        <v>78</v>
      </c>
      <c r="AU149" t="s">
        <v>659</v>
      </c>
      <c r="AV149">
        <v>24</v>
      </c>
      <c r="AW149">
        <v>192.45</v>
      </c>
      <c r="AX149">
        <v>73.7</v>
      </c>
      <c r="AY149">
        <f t="shared" si="48"/>
        <v>2.611261872455902</v>
      </c>
      <c r="AZ149">
        <v>18</v>
      </c>
      <c r="BA149">
        <v>64.73</v>
      </c>
      <c r="BB149">
        <v>58.64</v>
      </c>
      <c r="BC149" s="2">
        <f t="shared" si="49"/>
        <v>1</v>
      </c>
      <c r="BD149" s="2">
        <f t="shared" si="50"/>
        <v>0</v>
      </c>
      <c r="BE149" s="2">
        <f t="shared" si="51"/>
        <v>0</v>
      </c>
    </row>
    <row r="150" spans="1:57" x14ac:dyDescent="0.35">
      <c r="A150" t="s">
        <v>136</v>
      </c>
      <c r="B150" t="s">
        <v>44</v>
      </c>
      <c r="C150" t="s">
        <v>78</v>
      </c>
      <c r="D150" t="s">
        <v>529</v>
      </c>
      <c r="E150">
        <v>16.5</v>
      </c>
      <c r="F150">
        <v>76.84</v>
      </c>
      <c r="G150">
        <v>54.79</v>
      </c>
      <c r="H150">
        <f t="shared" si="52"/>
        <v>1.4024457017703962</v>
      </c>
      <c r="I150">
        <v>25</v>
      </c>
      <c r="J150">
        <v>95.37</v>
      </c>
      <c r="K150">
        <v>76.17</v>
      </c>
      <c r="L150" s="2">
        <f t="shared" si="53"/>
        <v>0</v>
      </c>
      <c r="M150" s="2">
        <f t="shared" si="54"/>
        <v>1</v>
      </c>
      <c r="N150" s="2">
        <f t="shared" si="55"/>
        <v>0</v>
      </c>
      <c r="V150" t="s">
        <v>448</v>
      </c>
      <c r="W150" t="s">
        <v>699</v>
      </c>
      <c r="X150" t="s">
        <v>78</v>
      </c>
      <c r="Y150" t="s">
        <v>530</v>
      </c>
      <c r="Z150">
        <v>33.5</v>
      </c>
      <c r="AA150">
        <v>109.64</v>
      </c>
      <c r="AB150">
        <v>96.84</v>
      </c>
      <c r="AC150">
        <f t="shared" si="56"/>
        <v>1.1321767864518792</v>
      </c>
      <c r="AD150">
        <v>32</v>
      </c>
      <c r="AE150">
        <v>98.04</v>
      </c>
      <c r="AF150">
        <v>93.23</v>
      </c>
      <c r="AG150" s="2">
        <f t="shared" si="57"/>
        <v>0</v>
      </c>
      <c r="AH150" s="2">
        <f t="shared" si="58"/>
        <v>1</v>
      </c>
      <c r="AI150" s="2">
        <f t="shared" si="59"/>
        <v>0</v>
      </c>
      <c r="AR150" t="s">
        <v>725</v>
      </c>
      <c r="AS150" t="s">
        <v>698</v>
      </c>
      <c r="AT150" t="s">
        <v>78</v>
      </c>
      <c r="AU150" t="s">
        <v>659</v>
      </c>
      <c r="AV150">
        <v>24</v>
      </c>
      <c r="AW150">
        <v>146.16999999999999</v>
      </c>
      <c r="AX150">
        <v>73.7</v>
      </c>
      <c r="AY150">
        <f t="shared" si="48"/>
        <v>1.9833107191316144</v>
      </c>
      <c r="AZ150">
        <v>22.5</v>
      </c>
      <c r="BA150">
        <v>49.19</v>
      </c>
      <c r="BB150">
        <v>69.97</v>
      </c>
      <c r="BC150" s="2">
        <f t="shared" si="49"/>
        <v>1</v>
      </c>
      <c r="BD150" s="2">
        <f t="shared" si="50"/>
        <v>0</v>
      </c>
      <c r="BE150" s="2">
        <f t="shared" si="51"/>
        <v>0</v>
      </c>
    </row>
    <row r="151" spans="1:57" x14ac:dyDescent="0.35">
      <c r="A151" t="s">
        <v>137</v>
      </c>
      <c r="B151" t="s">
        <v>44</v>
      </c>
      <c r="C151" t="s">
        <v>78</v>
      </c>
      <c r="D151" t="s">
        <v>529</v>
      </c>
      <c r="E151">
        <v>17</v>
      </c>
      <c r="F151">
        <v>89.63</v>
      </c>
      <c r="G151">
        <v>56.08</v>
      </c>
      <c r="H151">
        <f t="shared" si="52"/>
        <v>1.5982524964336662</v>
      </c>
      <c r="I151">
        <v>16</v>
      </c>
      <c r="J151">
        <v>29.71</v>
      </c>
      <c r="K151">
        <v>53.5</v>
      </c>
      <c r="L151" s="2">
        <f t="shared" si="53"/>
        <v>1</v>
      </c>
      <c r="M151" s="2">
        <f t="shared" si="54"/>
        <v>0</v>
      </c>
      <c r="N151" s="2">
        <f t="shared" si="55"/>
        <v>0</v>
      </c>
      <c r="V151" t="s">
        <v>449</v>
      </c>
      <c r="W151" t="s">
        <v>699</v>
      </c>
      <c r="X151" t="s">
        <v>78</v>
      </c>
      <c r="Y151" t="s">
        <v>530</v>
      </c>
      <c r="Z151">
        <v>33</v>
      </c>
      <c r="AA151">
        <v>96.5</v>
      </c>
      <c r="AB151">
        <v>95.64</v>
      </c>
      <c r="AC151">
        <f t="shared" si="56"/>
        <v>1.0089920535340862</v>
      </c>
      <c r="AD151">
        <v>32.5</v>
      </c>
      <c r="AE151">
        <v>85.39</v>
      </c>
      <c r="AF151">
        <v>94.43</v>
      </c>
      <c r="AG151" s="2">
        <f t="shared" si="57"/>
        <v>0</v>
      </c>
      <c r="AH151" s="2">
        <f t="shared" si="58"/>
        <v>1</v>
      </c>
      <c r="AI151" s="2">
        <f t="shared" si="59"/>
        <v>0</v>
      </c>
      <c r="AR151" t="s">
        <v>726</v>
      </c>
      <c r="AS151" t="s">
        <v>698</v>
      </c>
      <c r="AT151" t="s">
        <v>78</v>
      </c>
      <c r="AU151" t="s">
        <v>659</v>
      </c>
      <c r="AV151">
        <v>24</v>
      </c>
      <c r="AW151">
        <v>140.79</v>
      </c>
      <c r="AX151">
        <v>73.7</v>
      </c>
      <c r="AY151">
        <f t="shared" si="48"/>
        <v>1.9103120759837176</v>
      </c>
      <c r="AZ151">
        <v>23</v>
      </c>
      <c r="BA151">
        <v>55.82</v>
      </c>
      <c r="BB151">
        <v>71.22</v>
      </c>
      <c r="BC151" s="2">
        <f t="shared" si="49"/>
        <v>1</v>
      </c>
      <c r="BD151" s="2">
        <f t="shared" si="50"/>
        <v>0</v>
      </c>
      <c r="BE151" s="2">
        <f t="shared" si="51"/>
        <v>0</v>
      </c>
    </row>
    <row r="152" spans="1:57" x14ac:dyDescent="0.35">
      <c r="A152" t="s">
        <v>138</v>
      </c>
      <c r="B152" t="s">
        <v>44</v>
      </c>
      <c r="C152" t="s">
        <v>78</v>
      </c>
      <c r="D152" t="s">
        <v>529</v>
      </c>
      <c r="E152">
        <v>17.5</v>
      </c>
      <c r="F152">
        <v>55.87</v>
      </c>
      <c r="G152">
        <v>57.36</v>
      </c>
      <c r="H152">
        <f t="shared" si="52"/>
        <v>0.97402370990237097</v>
      </c>
      <c r="I152">
        <v>17</v>
      </c>
      <c r="J152">
        <v>46.68</v>
      </c>
      <c r="K152">
        <v>56.08</v>
      </c>
      <c r="L152" s="2">
        <f t="shared" si="53"/>
        <v>0</v>
      </c>
      <c r="M152" s="2">
        <f t="shared" si="54"/>
        <v>0</v>
      </c>
      <c r="N152" s="2">
        <f t="shared" si="55"/>
        <v>1</v>
      </c>
      <c r="V152" t="s">
        <v>450</v>
      </c>
      <c r="W152" t="s">
        <v>699</v>
      </c>
      <c r="X152" t="s">
        <v>78</v>
      </c>
      <c r="Y152" t="s">
        <v>530</v>
      </c>
      <c r="Z152">
        <v>18.5</v>
      </c>
      <c r="AA152">
        <v>37.35</v>
      </c>
      <c r="AB152">
        <v>59.91</v>
      </c>
      <c r="AC152">
        <f t="shared" si="56"/>
        <v>0.62343515272909367</v>
      </c>
      <c r="AD152">
        <v>18</v>
      </c>
      <c r="AE152">
        <v>30.4</v>
      </c>
      <c r="AF152">
        <v>58.64</v>
      </c>
      <c r="AG152" s="2">
        <f t="shared" si="57"/>
        <v>0</v>
      </c>
      <c r="AH152" s="2">
        <f t="shared" si="58"/>
        <v>0</v>
      </c>
      <c r="AI152" s="2">
        <f t="shared" si="59"/>
        <v>1</v>
      </c>
      <c r="AR152" t="s">
        <v>727</v>
      </c>
      <c r="AS152" t="s">
        <v>698</v>
      </c>
      <c r="AT152" t="s">
        <v>78</v>
      </c>
      <c r="AU152" t="s">
        <v>659</v>
      </c>
      <c r="AV152">
        <v>24</v>
      </c>
      <c r="AW152">
        <v>127.98</v>
      </c>
      <c r="AX152">
        <v>73.7</v>
      </c>
      <c r="AY152">
        <f t="shared" si="48"/>
        <v>1.7364993215739484</v>
      </c>
      <c r="AZ152">
        <v>22.5</v>
      </c>
      <c r="BA152">
        <v>61</v>
      </c>
      <c r="BB152">
        <v>69.97</v>
      </c>
      <c r="BC152" s="2">
        <f t="shared" si="49"/>
        <v>1</v>
      </c>
      <c r="BD152" s="2">
        <f t="shared" si="50"/>
        <v>0</v>
      </c>
      <c r="BE152" s="2">
        <f t="shared" si="51"/>
        <v>0</v>
      </c>
    </row>
    <row r="153" spans="1:57" x14ac:dyDescent="0.35">
      <c r="A153" t="s">
        <v>139</v>
      </c>
      <c r="B153" t="s">
        <v>44</v>
      </c>
      <c r="C153" t="s">
        <v>78</v>
      </c>
      <c r="D153" t="s">
        <v>529</v>
      </c>
      <c r="E153">
        <v>17</v>
      </c>
      <c r="F153">
        <v>107.05</v>
      </c>
      <c r="G153">
        <v>56.08</v>
      </c>
      <c r="H153">
        <f t="shared" si="52"/>
        <v>1.9088801711840229</v>
      </c>
      <c r="I153">
        <v>25</v>
      </c>
      <c r="J153">
        <v>90.29</v>
      </c>
      <c r="K153">
        <v>76.17</v>
      </c>
      <c r="L153" s="2">
        <f t="shared" si="53"/>
        <v>1</v>
      </c>
      <c r="M153" s="2">
        <f t="shared" si="54"/>
        <v>0</v>
      </c>
      <c r="N153" s="2">
        <f t="shared" si="55"/>
        <v>0</v>
      </c>
      <c r="V153" t="s">
        <v>451</v>
      </c>
      <c r="W153" t="s">
        <v>699</v>
      </c>
      <c r="X153" t="s">
        <v>78</v>
      </c>
      <c r="Y153" t="s">
        <v>530</v>
      </c>
      <c r="Z153">
        <v>33.5</v>
      </c>
      <c r="AA153">
        <v>108.92</v>
      </c>
      <c r="AB153">
        <v>96.84</v>
      </c>
      <c r="AC153">
        <f t="shared" si="56"/>
        <v>1.1247418422139612</v>
      </c>
      <c r="AD153">
        <v>24</v>
      </c>
      <c r="AE153">
        <v>81.7</v>
      </c>
      <c r="AF153">
        <v>73.7</v>
      </c>
      <c r="AG153" s="2">
        <f t="shared" si="57"/>
        <v>0</v>
      </c>
      <c r="AH153" s="2">
        <f t="shared" si="58"/>
        <v>1</v>
      </c>
      <c r="AI153" s="2">
        <f t="shared" si="59"/>
        <v>0</v>
      </c>
      <c r="AR153" t="s">
        <v>728</v>
      </c>
      <c r="AS153" t="s">
        <v>698</v>
      </c>
      <c r="AT153" t="s">
        <v>78</v>
      </c>
      <c r="AU153" t="s">
        <v>659</v>
      </c>
      <c r="AV153">
        <v>24</v>
      </c>
      <c r="AW153">
        <v>172.8</v>
      </c>
      <c r="AX153">
        <v>73.7</v>
      </c>
      <c r="AY153">
        <f t="shared" ref="AY153:AY171" si="60">AW153/AX153</f>
        <v>2.344640434192673</v>
      </c>
      <c r="AZ153">
        <v>23</v>
      </c>
      <c r="BA153">
        <v>37.44</v>
      </c>
      <c r="BB153">
        <v>71.22</v>
      </c>
      <c r="BC153" s="2">
        <f t="shared" ref="BC153:BC171" si="61">IF(AY153&gt;1.5,1,0)</f>
        <v>1</v>
      </c>
      <c r="BD153" s="2">
        <f t="shared" ref="BD153:BD171" si="62">IF((AND(AY153&gt;1,AY153&lt;1.5)),1,0)</f>
        <v>0</v>
      </c>
      <c r="BE153" s="2">
        <f t="shared" ref="BE153:BE171" si="63">IF(AY153&lt;1,1,0)</f>
        <v>0</v>
      </c>
    </row>
    <row r="154" spans="1:57" x14ac:dyDescent="0.35">
      <c r="A154" t="s">
        <v>140</v>
      </c>
      <c r="B154" t="s">
        <v>44</v>
      </c>
      <c r="C154" t="s">
        <v>78</v>
      </c>
      <c r="D154" t="s">
        <v>529</v>
      </c>
      <c r="E154">
        <v>17</v>
      </c>
      <c r="F154">
        <v>90.71</v>
      </c>
      <c r="G154">
        <v>56.08</v>
      </c>
      <c r="H154">
        <f t="shared" si="52"/>
        <v>1.6175106990014265</v>
      </c>
      <c r="I154">
        <v>16</v>
      </c>
      <c r="J154">
        <v>10.68</v>
      </c>
      <c r="K154">
        <v>53.5</v>
      </c>
      <c r="L154" s="2">
        <f t="shared" si="53"/>
        <v>1</v>
      </c>
      <c r="M154" s="2">
        <f t="shared" si="54"/>
        <v>0</v>
      </c>
      <c r="N154" s="2">
        <f t="shared" si="55"/>
        <v>0</v>
      </c>
      <c r="V154" t="s">
        <v>452</v>
      </c>
      <c r="W154" t="s">
        <v>699</v>
      </c>
      <c r="X154" t="s">
        <v>78</v>
      </c>
      <c r="Y154" t="s">
        <v>530</v>
      </c>
      <c r="Z154">
        <v>24</v>
      </c>
      <c r="AA154">
        <v>70.930000000000007</v>
      </c>
      <c r="AB154">
        <v>73.7</v>
      </c>
      <c r="AC154">
        <f t="shared" si="56"/>
        <v>0.96241519674355502</v>
      </c>
      <c r="AD154">
        <v>23.5</v>
      </c>
      <c r="AE154">
        <v>58.39</v>
      </c>
      <c r="AF154">
        <v>72.459999999999994</v>
      </c>
      <c r="AG154" s="2">
        <f t="shared" si="57"/>
        <v>0</v>
      </c>
      <c r="AH154" s="2">
        <f t="shared" si="58"/>
        <v>0</v>
      </c>
      <c r="AI154" s="2">
        <f t="shared" si="59"/>
        <v>1</v>
      </c>
      <c r="AR154" t="s">
        <v>729</v>
      </c>
      <c r="AS154" t="s">
        <v>698</v>
      </c>
      <c r="AT154" t="s">
        <v>78</v>
      </c>
      <c r="AU154" t="s">
        <v>659</v>
      </c>
      <c r="AV154">
        <v>24</v>
      </c>
      <c r="AW154">
        <v>242.39</v>
      </c>
      <c r="AX154">
        <v>73.7</v>
      </c>
      <c r="AY154">
        <f t="shared" si="60"/>
        <v>3.2888738127544093</v>
      </c>
      <c r="AZ154">
        <v>23</v>
      </c>
      <c r="BA154">
        <v>26.91</v>
      </c>
      <c r="BB154">
        <v>71.22</v>
      </c>
      <c r="BC154" s="2">
        <f t="shared" si="61"/>
        <v>1</v>
      </c>
      <c r="BD154" s="2">
        <f t="shared" si="62"/>
        <v>0</v>
      </c>
      <c r="BE154" s="2">
        <f t="shared" si="63"/>
        <v>0</v>
      </c>
    </row>
    <row r="155" spans="1:57" x14ac:dyDescent="0.35">
      <c r="A155" t="s">
        <v>141</v>
      </c>
      <c r="B155" t="s">
        <v>44</v>
      </c>
      <c r="C155" t="s">
        <v>78</v>
      </c>
      <c r="D155" t="s">
        <v>529</v>
      </c>
      <c r="E155">
        <v>17.5</v>
      </c>
      <c r="F155">
        <v>65.97</v>
      </c>
      <c r="G155">
        <v>57.36</v>
      </c>
      <c r="H155">
        <f t="shared" si="52"/>
        <v>1.1501046025104602</v>
      </c>
      <c r="I155">
        <v>16.5</v>
      </c>
      <c r="J155">
        <v>62.04</v>
      </c>
      <c r="K155">
        <v>54.79</v>
      </c>
      <c r="L155" s="2">
        <f t="shared" si="53"/>
        <v>0</v>
      </c>
      <c r="M155" s="2">
        <f t="shared" si="54"/>
        <v>1</v>
      </c>
      <c r="N155" s="2">
        <f t="shared" si="55"/>
        <v>0</v>
      </c>
      <c r="V155" t="s">
        <v>453</v>
      </c>
      <c r="W155" t="s">
        <v>699</v>
      </c>
      <c r="X155" t="s">
        <v>78</v>
      </c>
      <c r="Y155" t="s">
        <v>530</v>
      </c>
      <c r="Z155">
        <v>33.5</v>
      </c>
      <c r="AA155">
        <v>200.38</v>
      </c>
      <c r="AB155">
        <v>96.84</v>
      </c>
      <c r="AC155">
        <f t="shared" si="56"/>
        <v>2.0691862866584056</v>
      </c>
      <c r="AD155">
        <v>30.5</v>
      </c>
      <c r="AE155">
        <v>70.12</v>
      </c>
      <c r="AF155">
        <v>89.6</v>
      </c>
      <c r="AG155" s="2">
        <f t="shared" si="57"/>
        <v>1</v>
      </c>
      <c r="AH155" s="2">
        <f t="shared" si="58"/>
        <v>0</v>
      </c>
      <c r="AI155" s="2">
        <f t="shared" si="59"/>
        <v>0</v>
      </c>
      <c r="AR155" t="s">
        <v>730</v>
      </c>
      <c r="AS155" t="s">
        <v>698</v>
      </c>
      <c r="AT155" t="s">
        <v>78</v>
      </c>
      <c r="AU155" t="s">
        <v>659</v>
      </c>
      <c r="AV155">
        <v>25</v>
      </c>
      <c r="AW155">
        <v>93.39</v>
      </c>
      <c r="AX155">
        <v>76.17</v>
      </c>
      <c r="AY155">
        <f t="shared" si="60"/>
        <v>1.2260732571878692</v>
      </c>
      <c r="AZ155">
        <v>24</v>
      </c>
      <c r="BA155">
        <v>80.97</v>
      </c>
      <c r="BB155">
        <v>73.7</v>
      </c>
      <c r="BC155" s="2">
        <f t="shared" si="61"/>
        <v>0</v>
      </c>
      <c r="BD155" s="2">
        <f t="shared" si="62"/>
        <v>1</v>
      </c>
      <c r="BE155" s="2">
        <f t="shared" si="63"/>
        <v>0</v>
      </c>
    </row>
    <row r="156" spans="1:57" x14ac:dyDescent="0.35">
      <c r="A156" t="s">
        <v>142</v>
      </c>
      <c r="B156" t="s">
        <v>44</v>
      </c>
      <c r="C156" t="s">
        <v>78</v>
      </c>
      <c r="D156" t="s">
        <v>529</v>
      </c>
      <c r="E156">
        <v>17</v>
      </c>
      <c r="F156">
        <v>180.12</v>
      </c>
      <c r="G156">
        <v>56.08</v>
      </c>
      <c r="H156">
        <f t="shared" si="52"/>
        <v>3.211840228245364</v>
      </c>
      <c r="I156">
        <v>16</v>
      </c>
      <c r="J156">
        <v>40.42</v>
      </c>
      <c r="K156">
        <v>53.5</v>
      </c>
      <c r="L156" s="2">
        <f t="shared" si="53"/>
        <v>1</v>
      </c>
      <c r="M156" s="2">
        <f t="shared" si="54"/>
        <v>0</v>
      </c>
      <c r="N156" s="2">
        <f t="shared" si="55"/>
        <v>0</v>
      </c>
      <c r="V156" t="s">
        <v>455</v>
      </c>
      <c r="W156" t="s">
        <v>699</v>
      </c>
      <c r="X156" t="s">
        <v>78</v>
      </c>
      <c r="Y156" t="s">
        <v>530</v>
      </c>
      <c r="Z156">
        <v>33.5</v>
      </c>
      <c r="AA156">
        <v>132.16</v>
      </c>
      <c r="AB156">
        <v>96.84</v>
      </c>
      <c r="AC156">
        <f t="shared" si="56"/>
        <v>1.3647253201156546</v>
      </c>
      <c r="AD156">
        <v>31.5</v>
      </c>
      <c r="AE156">
        <v>90.59</v>
      </c>
      <c r="AF156">
        <v>92.02</v>
      </c>
      <c r="AG156" s="2">
        <f t="shared" si="57"/>
        <v>0</v>
      </c>
      <c r="AH156" s="2">
        <f t="shared" si="58"/>
        <v>1</v>
      </c>
      <c r="AI156" s="2">
        <f t="shared" si="59"/>
        <v>0</v>
      </c>
      <c r="AR156" t="s">
        <v>732</v>
      </c>
      <c r="AS156" t="s">
        <v>698</v>
      </c>
      <c r="AT156" t="s">
        <v>78</v>
      </c>
      <c r="AU156" t="s">
        <v>659</v>
      </c>
      <c r="AV156">
        <v>24</v>
      </c>
      <c r="AW156">
        <v>138.34</v>
      </c>
      <c r="AX156">
        <v>73.7</v>
      </c>
      <c r="AY156">
        <f t="shared" si="60"/>
        <v>1.877069199457259</v>
      </c>
      <c r="AZ156">
        <v>23</v>
      </c>
      <c r="BA156">
        <v>70.459999999999994</v>
      </c>
      <c r="BB156">
        <v>71.22</v>
      </c>
      <c r="BC156" s="2">
        <f t="shared" si="61"/>
        <v>1</v>
      </c>
      <c r="BD156" s="2">
        <f t="shared" si="62"/>
        <v>0</v>
      </c>
      <c r="BE156" s="2">
        <f t="shared" si="63"/>
        <v>0</v>
      </c>
    </row>
    <row r="157" spans="1:57" x14ac:dyDescent="0.35">
      <c r="A157" t="s">
        <v>479</v>
      </c>
      <c r="B157" t="s">
        <v>44</v>
      </c>
      <c r="C157" t="s">
        <v>78</v>
      </c>
      <c r="D157" t="s">
        <v>495</v>
      </c>
      <c r="E157">
        <v>16.5</v>
      </c>
      <c r="F157">
        <v>56.15</v>
      </c>
      <c r="G157">
        <v>54.79</v>
      </c>
      <c r="H157">
        <f t="shared" si="52"/>
        <v>1.0248220478189451</v>
      </c>
      <c r="I157">
        <v>16</v>
      </c>
      <c r="J157">
        <v>34.03</v>
      </c>
      <c r="K157">
        <v>53.5</v>
      </c>
      <c r="L157" s="2">
        <f t="shared" si="53"/>
        <v>0</v>
      </c>
      <c r="M157" s="2">
        <f t="shared" si="54"/>
        <v>1</v>
      </c>
      <c r="N157" s="2">
        <f t="shared" si="55"/>
        <v>0</v>
      </c>
      <c r="V157" t="s">
        <v>456</v>
      </c>
      <c r="W157" t="s">
        <v>699</v>
      </c>
      <c r="X157" t="s">
        <v>78</v>
      </c>
      <c r="Y157" t="s">
        <v>530</v>
      </c>
      <c r="Z157">
        <v>33.5</v>
      </c>
      <c r="AA157">
        <v>91.19</v>
      </c>
      <c r="AB157">
        <v>96.84</v>
      </c>
      <c r="AC157">
        <f t="shared" si="56"/>
        <v>0.94165634035522505</v>
      </c>
      <c r="AD157">
        <v>33</v>
      </c>
      <c r="AE157">
        <v>76.790000000000006</v>
      </c>
      <c r="AF157">
        <v>95.64</v>
      </c>
      <c r="AG157" s="2">
        <f t="shared" si="57"/>
        <v>0</v>
      </c>
      <c r="AH157" s="2">
        <f t="shared" si="58"/>
        <v>0</v>
      </c>
      <c r="AI157" s="2">
        <f t="shared" si="59"/>
        <v>1</v>
      </c>
      <c r="AR157" t="s">
        <v>749</v>
      </c>
      <c r="AS157" t="s">
        <v>698</v>
      </c>
      <c r="AT157" t="s">
        <v>78</v>
      </c>
      <c r="AU157" t="s">
        <v>660</v>
      </c>
      <c r="AV157">
        <v>16.5</v>
      </c>
      <c r="AW157">
        <v>49.65</v>
      </c>
      <c r="AX157">
        <v>54.79</v>
      </c>
      <c r="AY157">
        <f t="shared" si="60"/>
        <v>0.90618726044898701</v>
      </c>
      <c r="AZ157">
        <v>16</v>
      </c>
      <c r="BA157">
        <v>31.88</v>
      </c>
      <c r="BB157">
        <v>53.5</v>
      </c>
      <c r="BC157" s="2">
        <f t="shared" si="61"/>
        <v>0</v>
      </c>
      <c r="BD157" s="2">
        <f t="shared" si="62"/>
        <v>0</v>
      </c>
      <c r="BE157" s="2">
        <f t="shared" si="63"/>
        <v>1</v>
      </c>
    </row>
    <row r="158" spans="1:57" x14ac:dyDescent="0.35">
      <c r="A158" t="s">
        <v>480</v>
      </c>
      <c r="B158" t="s">
        <v>44</v>
      </c>
      <c r="C158" t="s">
        <v>78</v>
      </c>
      <c r="D158" t="s">
        <v>495</v>
      </c>
      <c r="E158">
        <v>16.5</v>
      </c>
      <c r="F158">
        <v>96.39</v>
      </c>
      <c r="G158">
        <v>54.79</v>
      </c>
      <c r="H158">
        <f t="shared" si="52"/>
        <v>1.7592626391677313</v>
      </c>
      <c r="I158">
        <v>16</v>
      </c>
      <c r="J158">
        <v>43.69</v>
      </c>
      <c r="K158">
        <v>53.5</v>
      </c>
      <c r="L158" s="2">
        <f t="shared" si="53"/>
        <v>1</v>
      </c>
      <c r="M158" s="2">
        <f t="shared" si="54"/>
        <v>0</v>
      </c>
      <c r="N158" s="2">
        <f t="shared" si="55"/>
        <v>0</v>
      </c>
      <c r="V158" t="s">
        <v>457</v>
      </c>
      <c r="W158" t="s">
        <v>699</v>
      </c>
      <c r="X158" t="s">
        <v>78</v>
      </c>
      <c r="Y158" t="s">
        <v>530</v>
      </c>
      <c r="Z158">
        <v>28</v>
      </c>
      <c r="AA158">
        <v>92.08</v>
      </c>
      <c r="AB158">
        <v>83.53</v>
      </c>
      <c r="AC158">
        <f t="shared" si="56"/>
        <v>1.1023584340955346</v>
      </c>
      <c r="AD158">
        <v>27.5</v>
      </c>
      <c r="AE158">
        <v>78.040000000000006</v>
      </c>
      <c r="AF158">
        <v>82.3</v>
      </c>
      <c r="AG158" s="2">
        <f t="shared" si="57"/>
        <v>0</v>
      </c>
      <c r="AH158" s="2">
        <f t="shared" si="58"/>
        <v>1</v>
      </c>
      <c r="AI158" s="2">
        <f t="shared" si="59"/>
        <v>0</v>
      </c>
      <c r="AR158" t="s">
        <v>750</v>
      </c>
      <c r="AS158" t="s">
        <v>698</v>
      </c>
      <c r="AT158" t="s">
        <v>78</v>
      </c>
      <c r="AU158" t="s">
        <v>660</v>
      </c>
      <c r="AV158">
        <v>24</v>
      </c>
      <c r="AW158">
        <v>211.22</v>
      </c>
      <c r="AX158">
        <v>73.7</v>
      </c>
      <c r="AY158">
        <f t="shared" si="60"/>
        <v>2.8659430122116687</v>
      </c>
      <c r="AZ158">
        <v>22.5</v>
      </c>
      <c r="BA158">
        <v>57.53</v>
      </c>
      <c r="BB158">
        <v>69.97</v>
      </c>
      <c r="BC158" s="2">
        <f t="shared" si="61"/>
        <v>1</v>
      </c>
      <c r="BD158" s="2">
        <f t="shared" si="62"/>
        <v>0</v>
      </c>
      <c r="BE158" s="2">
        <f t="shared" si="63"/>
        <v>0</v>
      </c>
    </row>
    <row r="159" spans="1:57" x14ac:dyDescent="0.35">
      <c r="A159" t="s">
        <v>481</v>
      </c>
      <c r="B159" t="s">
        <v>44</v>
      </c>
      <c r="C159" t="s">
        <v>78</v>
      </c>
      <c r="D159" t="s">
        <v>495</v>
      </c>
      <c r="E159">
        <v>16.5</v>
      </c>
      <c r="F159">
        <v>39.64</v>
      </c>
      <c r="G159">
        <v>54.79</v>
      </c>
      <c r="H159">
        <f t="shared" si="52"/>
        <v>0.72348968789925172</v>
      </c>
      <c r="I159">
        <v>16</v>
      </c>
      <c r="J159">
        <v>27.49</v>
      </c>
      <c r="K159">
        <v>53.5</v>
      </c>
      <c r="L159" s="2">
        <f t="shared" si="53"/>
        <v>0</v>
      </c>
      <c r="M159" s="2">
        <f t="shared" si="54"/>
        <v>0</v>
      </c>
      <c r="N159" s="2">
        <f t="shared" si="55"/>
        <v>1</v>
      </c>
      <c r="V159" t="s">
        <v>458</v>
      </c>
      <c r="W159" t="s">
        <v>699</v>
      </c>
      <c r="X159" t="s">
        <v>78</v>
      </c>
      <c r="Y159" t="s">
        <v>530</v>
      </c>
      <c r="Z159">
        <v>33.5</v>
      </c>
      <c r="AA159">
        <v>101.38</v>
      </c>
      <c r="AB159">
        <v>96.84</v>
      </c>
      <c r="AC159">
        <f t="shared" si="56"/>
        <v>1.0468814539446509</v>
      </c>
      <c r="AD159">
        <v>33</v>
      </c>
      <c r="AE159">
        <v>95.18</v>
      </c>
      <c r="AF159">
        <v>95.64</v>
      </c>
      <c r="AG159" s="2">
        <f t="shared" si="57"/>
        <v>0</v>
      </c>
      <c r="AH159" s="2">
        <f t="shared" si="58"/>
        <v>1</v>
      </c>
      <c r="AI159" s="2">
        <f t="shared" si="59"/>
        <v>0</v>
      </c>
      <c r="AR159" t="s">
        <v>751</v>
      </c>
      <c r="AS159" t="s">
        <v>698</v>
      </c>
      <c r="AT159" t="s">
        <v>78</v>
      </c>
      <c r="AU159" t="s">
        <v>660</v>
      </c>
      <c r="AV159">
        <v>24</v>
      </c>
      <c r="AW159">
        <v>131.1</v>
      </c>
      <c r="AX159">
        <v>73.7</v>
      </c>
      <c r="AY159">
        <f t="shared" si="60"/>
        <v>1.7788331071913159</v>
      </c>
      <c r="AZ159">
        <v>16</v>
      </c>
      <c r="BA159">
        <v>54.2</v>
      </c>
      <c r="BB159">
        <v>53.5</v>
      </c>
      <c r="BC159" s="2">
        <f t="shared" si="61"/>
        <v>1</v>
      </c>
      <c r="BD159" s="2">
        <f t="shared" si="62"/>
        <v>0</v>
      </c>
      <c r="BE159" s="2">
        <f t="shared" si="63"/>
        <v>0</v>
      </c>
    </row>
    <row r="160" spans="1:57" x14ac:dyDescent="0.35">
      <c r="A160" t="s">
        <v>482</v>
      </c>
      <c r="B160" t="s">
        <v>44</v>
      </c>
      <c r="C160" t="s">
        <v>78</v>
      </c>
      <c r="D160" t="s">
        <v>495</v>
      </c>
      <c r="E160">
        <v>23.5</v>
      </c>
      <c r="F160">
        <v>85.54</v>
      </c>
      <c r="G160">
        <v>72.459999999999994</v>
      </c>
      <c r="H160">
        <f t="shared" si="52"/>
        <v>1.1805133866961084</v>
      </c>
      <c r="I160">
        <v>23</v>
      </c>
      <c r="J160">
        <v>58.86</v>
      </c>
      <c r="K160">
        <v>71.22</v>
      </c>
      <c r="L160" s="2">
        <f t="shared" si="53"/>
        <v>0</v>
      </c>
      <c r="M160" s="2">
        <f t="shared" si="54"/>
        <v>1</v>
      </c>
      <c r="N160" s="2">
        <f t="shared" si="55"/>
        <v>0</v>
      </c>
      <c r="V160" t="s">
        <v>459</v>
      </c>
      <c r="W160" t="s">
        <v>699</v>
      </c>
      <c r="X160" t="s">
        <v>78</v>
      </c>
      <c r="Y160" t="s">
        <v>530</v>
      </c>
      <c r="Z160">
        <v>33.5</v>
      </c>
      <c r="AA160">
        <v>146.72</v>
      </c>
      <c r="AB160">
        <v>96.84</v>
      </c>
      <c r="AC160">
        <f t="shared" si="56"/>
        <v>1.5150764147046674</v>
      </c>
      <c r="AD160">
        <v>31.5</v>
      </c>
      <c r="AE160">
        <v>84.31</v>
      </c>
      <c r="AF160">
        <v>92.02</v>
      </c>
      <c r="AG160" s="2">
        <f t="shared" si="57"/>
        <v>1</v>
      </c>
      <c r="AH160" s="2">
        <f t="shared" si="58"/>
        <v>0</v>
      </c>
      <c r="AI160" s="2">
        <f t="shared" si="59"/>
        <v>0</v>
      </c>
      <c r="AR160" t="s">
        <v>752</v>
      </c>
      <c r="AS160" t="s">
        <v>698</v>
      </c>
      <c r="AT160" t="s">
        <v>78</v>
      </c>
      <c r="AU160" t="s">
        <v>660</v>
      </c>
      <c r="AV160">
        <v>24</v>
      </c>
      <c r="AW160">
        <v>193.43</v>
      </c>
      <c r="AX160">
        <v>73.7</v>
      </c>
      <c r="AY160">
        <f t="shared" si="60"/>
        <v>2.6245590230664857</v>
      </c>
      <c r="AZ160">
        <v>22</v>
      </c>
      <c r="BA160">
        <v>50.58</v>
      </c>
      <c r="BB160">
        <v>68.72</v>
      </c>
      <c r="BC160" s="2">
        <f t="shared" si="61"/>
        <v>1</v>
      </c>
      <c r="BD160" s="2">
        <f t="shared" si="62"/>
        <v>0</v>
      </c>
      <c r="BE160" s="2">
        <f t="shared" si="63"/>
        <v>0</v>
      </c>
    </row>
    <row r="161" spans="1:57" x14ac:dyDescent="0.35">
      <c r="A161" t="s">
        <v>483</v>
      </c>
      <c r="B161" t="s">
        <v>44</v>
      </c>
      <c r="C161" t="s">
        <v>78</v>
      </c>
      <c r="D161" t="s">
        <v>495</v>
      </c>
      <c r="E161">
        <v>16.5</v>
      </c>
      <c r="F161">
        <v>59.98</v>
      </c>
      <c r="G161">
        <v>54.79</v>
      </c>
      <c r="H161">
        <f t="shared" si="52"/>
        <v>1.0947253148384741</v>
      </c>
      <c r="I161">
        <v>16</v>
      </c>
      <c r="J161">
        <v>29.6</v>
      </c>
      <c r="K161">
        <v>53.5</v>
      </c>
      <c r="L161" s="2">
        <f t="shared" si="53"/>
        <v>0</v>
      </c>
      <c r="M161" s="2">
        <f t="shared" si="54"/>
        <v>1</v>
      </c>
      <c r="N161" s="2">
        <f t="shared" si="55"/>
        <v>0</v>
      </c>
      <c r="V161" t="s">
        <v>460</v>
      </c>
      <c r="W161" t="s">
        <v>699</v>
      </c>
      <c r="X161" t="s">
        <v>78</v>
      </c>
      <c r="Y161" t="s">
        <v>530</v>
      </c>
      <c r="Z161">
        <v>34</v>
      </c>
      <c r="AA161">
        <v>100</v>
      </c>
      <c r="AB161">
        <v>98.04</v>
      </c>
      <c r="AC161">
        <f t="shared" si="56"/>
        <v>1.0199918400652794</v>
      </c>
      <c r="AD161">
        <v>33.5</v>
      </c>
      <c r="AE161">
        <v>96.19</v>
      </c>
      <c r="AF161">
        <v>96.84</v>
      </c>
      <c r="AG161" s="2">
        <f t="shared" si="57"/>
        <v>0</v>
      </c>
      <c r="AH161" s="2">
        <f t="shared" si="58"/>
        <v>1</v>
      </c>
      <c r="AI161" s="2">
        <f t="shared" si="59"/>
        <v>0</v>
      </c>
      <c r="AR161" t="s">
        <v>753</v>
      </c>
      <c r="AS161" t="s">
        <v>698</v>
      </c>
      <c r="AT161" t="s">
        <v>78</v>
      </c>
      <c r="AU161" t="s">
        <v>660</v>
      </c>
      <c r="AV161">
        <v>24</v>
      </c>
      <c r="AW161">
        <v>237.57</v>
      </c>
      <c r="AX161">
        <v>73.7</v>
      </c>
      <c r="AY161">
        <f t="shared" si="60"/>
        <v>3.223473541383989</v>
      </c>
      <c r="AZ161">
        <v>23</v>
      </c>
      <c r="BA161">
        <v>69.72</v>
      </c>
      <c r="BB161">
        <v>71.22</v>
      </c>
      <c r="BC161" s="2">
        <f t="shared" si="61"/>
        <v>1</v>
      </c>
      <c r="BD161" s="2">
        <f t="shared" si="62"/>
        <v>0</v>
      </c>
      <c r="BE161" s="2">
        <f t="shared" si="63"/>
        <v>0</v>
      </c>
    </row>
    <row r="162" spans="1:57" x14ac:dyDescent="0.35">
      <c r="A162" t="s">
        <v>484</v>
      </c>
      <c r="B162" t="s">
        <v>44</v>
      </c>
      <c r="C162" t="s">
        <v>78</v>
      </c>
      <c r="D162" t="s">
        <v>495</v>
      </c>
      <c r="E162">
        <v>23.5</v>
      </c>
      <c r="F162">
        <v>86.93</v>
      </c>
      <c r="G162">
        <v>72.459999999999994</v>
      </c>
      <c r="H162">
        <f t="shared" ref="H162:H193" si="64">F162/G162</f>
        <v>1.1996963842119792</v>
      </c>
      <c r="I162">
        <v>17</v>
      </c>
      <c r="J162">
        <v>58.35</v>
      </c>
      <c r="K162">
        <v>56.08</v>
      </c>
      <c r="L162" s="2">
        <f t="shared" ref="L162:L193" si="65">IF(H162&gt;1.5,1,0)</f>
        <v>0</v>
      </c>
      <c r="M162" s="2">
        <f t="shared" ref="M162:M193" si="66">IF((AND(H162&gt;1,H162&lt;1.5)),1,0)</f>
        <v>1</v>
      </c>
      <c r="N162" s="2">
        <f t="shared" ref="N162:N193" si="67">IF(H162&lt;1,1,0)</f>
        <v>0</v>
      </c>
      <c r="V162" t="s">
        <v>461</v>
      </c>
      <c r="W162" t="s">
        <v>699</v>
      </c>
      <c r="X162" t="s">
        <v>78</v>
      </c>
      <c r="Y162" t="s">
        <v>530</v>
      </c>
      <c r="Z162">
        <v>33.5</v>
      </c>
      <c r="AA162">
        <v>98.4</v>
      </c>
      <c r="AB162">
        <v>96.84</v>
      </c>
      <c r="AC162">
        <f>AA162/AB162</f>
        <v>1.0161090458488229</v>
      </c>
      <c r="AD162">
        <v>33</v>
      </c>
      <c r="AE162">
        <v>80.59</v>
      </c>
      <c r="AF162">
        <v>95.64</v>
      </c>
      <c r="AG162" s="2">
        <f t="shared" si="57"/>
        <v>0</v>
      </c>
      <c r="AH162" s="2">
        <f t="shared" si="58"/>
        <v>1</v>
      </c>
      <c r="AI162" s="2">
        <f t="shared" si="59"/>
        <v>0</v>
      </c>
      <c r="AR162" t="s">
        <v>754</v>
      </c>
      <c r="AS162" t="s">
        <v>698</v>
      </c>
      <c r="AT162" t="s">
        <v>78</v>
      </c>
      <c r="AU162" t="s">
        <v>660</v>
      </c>
      <c r="AV162">
        <v>24</v>
      </c>
      <c r="AW162">
        <v>131.02000000000001</v>
      </c>
      <c r="AX162">
        <v>73.7</v>
      </c>
      <c r="AY162">
        <f t="shared" si="60"/>
        <v>1.7777476255088196</v>
      </c>
      <c r="AZ162">
        <v>23</v>
      </c>
      <c r="BA162">
        <v>69.430000000000007</v>
      </c>
      <c r="BB162">
        <v>71.22</v>
      </c>
      <c r="BC162" s="2">
        <f t="shared" si="61"/>
        <v>1</v>
      </c>
      <c r="BD162" s="2">
        <f t="shared" si="62"/>
        <v>0</v>
      </c>
      <c r="BE162" s="2">
        <f t="shared" si="63"/>
        <v>0</v>
      </c>
    </row>
    <row r="163" spans="1:57" x14ac:dyDescent="0.35">
      <c r="A163" t="s">
        <v>485</v>
      </c>
      <c r="B163" t="s">
        <v>44</v>
      </c>
      <c r="C163" t="s">
        <v>78</v>
      </c>
      <c r="D163" t="s">
        <v>495</v>
      </c>
      <c r="E163">
        <v>24</v>
      </c>
      <c r="F163">
        <v>92.96</v>
      </c>
      <c r="G163">
        <v>73.7</v>
      </c>
      <c r="H163">
        <f t="shared" si="64"/>
        <v>1.2613297150610583</v>
      </c>
      <c r="I163">
        <v>23</v>
      </c>
      <c r="J163">
        <v>62.08</v>
      </c>
      <c r="K163">
        <v>71.22</v>
      </c>
      <c r="L163" s="2">
        <f t="shared" si="65"/>
        <v>0</v>
      </c>
      <c r="M163" s="2">
        <f t="shared" si="66"/>
        <v>1</v>
      </c>
      <c r="N163" s="2">
        <f t="shared" si="67"/>
        <v>0</v>
      </c>
      <c r="V163" t="s">
        <v>462</v>
      </c>
      <c r="W163" t="s">
        <v>699</v>
      </c>
      <c r="X163" t="s">
        <v>78</v>
      </c>
      <c r="Y163" t="s">
        <v>530</v>
      </c>
      <c r="Z163">
        <v>33.5</v>
      </c>
      <c r="AA163">
        <v>159.63</v>
      </c>
      <c r="AB163">
        <v>96.84</v>
      </c>
      <c r="AC163">
        <f>AA163/AB163</f>
        <v>1.6483890954151177</v>
      </c>
      <c r="AD163">
        <v>31.5</v>
      </c>
      <c r="AE163">
        <v>89.27</v>
      </c>
      <c r="AF163">
        <v>92.02</v>
      </c>
      <c r="AG163" s="2">
        <f t="shared" si="57"/>
        <v>1</v>
      </c>
      <c r="AH163" s="2">
        <f t="shared" si="58"/>
        <v>0</v>
      </c>
      <c r="AI163" s="2">
        <f t="shared" si="59"/>
        <v>0</v>
      </c>
      <c r="AR163" t="s">
        <v>755</v>
      </c>
      <c r="AS163" t="s">
        <v>698</v>
      </c>
      <c r="AT163" t="s">
        <v>78</v>
      </c>
      <c r="AU163" t="s">
        <v>660</v>
      </c>
      <c r="AV163">
        <v>24</v>
      </c>
      <c r="AW163">
        <v>198.1</v>
      </c>
      <c r="AX163">
        <v>73.7</v>
      </c>
      <c r="AY163">
        <f t="shared" si="60"/>
        <v>2.6879240162822251</v>
      </c>
      <c r="AZ163">
        <v>16</v>
      </c>
      <c r="BA163">
        <v>58.52</v>
      </c>
      <c r="BB163">
        <v>53.5</v>
      </c>
      <c r="BC163" s="2">
        <f t="shared" si="61"/>
        <v>1</v>
      </c>
      <c r="BD163" s="2">
        <f t="shared" si="62"/>
        <v>0</v>
      </c>
      <c r="BE163" s="2">
        <f t="shared" si="63"/>
        <v>0</v>
      </c>
    </row>
    <row r="164" spans="1:57" x14ac:dyDescent="0.35">
      <c r="A164" t="s">
        <v>486</v>
      </c>
      <c r="B164" t="s">
        <v>44</v>
      </c>
      <c r="C164" t="s">
        <v>78</v>
      </c>
      <c r="D164" t="s">
        <v>495</v>
      </c>
      <c r="E164">
        <v>17</v>
      </c>
      <c r="F164">
        <v>57.56</v>
      </c>
      <c r="G164">
        <v>56.08</v>
      </c>
      <c r="H164">
        <f t="shared" si="64"/>
        <v>1.0263908701854494</v>
      </c>
      <c r="I164">
        <v>16.5</v>
      </c>
      <c r="J164">
        <v>51.68</v>
      </c>
      <c r="K164">
        <v>54.79</v>
      </c>
      <c r="L164" s="2">
        <f t="shared" si="65"/>
        <v>0</v>
      </c>
      <c r="M164" s="2">
        <f t="shared" si="66"/>
        <v>1</v>
      </c>
      <c r="N164" s="2">
        <f t="shared" si="67"/>
        <v>0</v>
      </c>
      <c r="V164" t="s">
        <v>974</v>
      </c>
      <c r="W164" t="s">
        <v>852</v>
      </c>
      <c r="X164" t="s">
        <v>43</v>
      </c>
      <c r="Y164" t="s">
        <v>1031</v>
      </c>
      <c r="Z164">
        <v>18.5</v>
      </c>
      <c r="AA164">
        <v>47.8</v>
      </c>
      <c r="AB164">
        <v>59.91</v>
      </c>
      <c r="AC164">
        <f t="shared" ref="AC164:AC194" si="68">AA164/AB164</f>
        <v>0.79786346185945589</v>
      </c>
      <c r="AD164">
        <v>18</v>
      </c>
      <c r="AE164">
        <v>35</v>
      </c>
      <c r="AF164">
        <v>58.64</v>
      </c>
      <c r="AG164" s="2">
        <f t="shared" si="57"/>
        <v>0</v>
      </c>
      <c r="AH164" s="2">
        <f t="shared" si="58"/>
        <v>0</v>
      </c>
      <c r="AI164" s="2">
        <f t="shared" si="59"/>
        <v>1</v>
      </c>
      <c r="AR164" t="s">
        <v>757</v>
      </c>
      <c r="AS164" t="s">
        <v>698</v>
      </c>
      <c r="AT164" t="s">
        <v>78</v>
      </c>
      <c r="AU164" t="s">
        <v>660</v>
      </c>
      <c r="AV164">
        <v>22.5</v>
      </c>
      <c r="AW164">
        <v>55.43</v>
      </c>
      <c r="AX164">
        <v>69.97</v>
      </c>
      <c r="AY164">
        <f t="shared" si="60"/>
        <v>0.79219665570958986</v>
      </c>
      <c r="AZ164">
        <v>22</v>
      </c>
      <c r="BA164">
        <v>30.51</v>
      </c>
      <c r="BB164">
        <v>68.72</v>
      </c>
      <c r="BC164" s="2">
        <f t="shared" si="61"/>
        <v>0</v>
      </c>
      <c r="BD164" s="2">
        <f t="shared" si="62"/>
        <v>0</v>
      </c>
      <c r="BE164" s="2">
        <f t="shared" si="63"/>
        <v>1</v>
      </c>
    </row>
    <row r="165" spans="1:57" x14ac:dyDescent="0.35">
      <c r="A165" t="s">
        <v>487</v>
      </c>
      <c r="B165" t="s">
        <v>44</v>
      </c>
      <c r="C165" t="s">
        <v>78</v>
      </c>
      <c r="D165" t="s">
        <v>495</v>
      </c>
      <c r="E165">
        <v>17</v>
      </c>
      <c r="F165">
        <v>78.38</v>
      </c>
      <c r="G165">
        <v>56.08</v>
      </c>
      <c r="H165">
        <f t="shared" si="64"/>
        <v>1.3976462196861625</v>
      </c>
      <c r="I165">
        <v>16.5</v>
      </c>
      <c r="J165">
        <v>48.84</v>
      </c>
      <c r="K165">
        <v>54.79</v>
      </c>
      <c r="L165" s="2">
        <f t="shared" si="65"/>
        <v>0</v>
      </c>
      <c r="M165" s="2">
        <f t="shared" si="66"/>
        <v>1</v>
      </c>
      <c r="N165" s="2">
        <f t="shared" si="67"/>
        <v>0</v>
      </c>
      <c r="V165" t="s">
        <v>975</v>
      </c>
      <c r="W165" t="s">
        <v>852</v>
      </c>
      <c r="X165" t="s">
        <v>43</v>
      </c>
      <c r="Y165" t="s">
        <v>1031</v>
      </c>
      <c r="Z165">
        <v>33</v>
      </c>
      <c r="AA165">
        <v>102.62</v>
      </c>
      <c r="AB165">
        <v>95.64</v>
      </c>
      <c r="AC165">
        <f t="shared" si="68"/>
        <v>1.072982015892932</v>
      </c>
      <c r="AD165">
        <v>32.5</v>
      </c>
      <c r="AE165">
        <v>88.82</v>
      </c>
      <c r="AF165">
        <v>94.43</v>
      </c>
      <c r="AG165" s="2">
        <f t="shared" si="57"/>
        <v>0</v>
      </c>
      <c r="AH165" s="2">
        <f t="shared" si="58"/>
        <v>1</v>
      </c>
      <c r="AI165" s="2">
        <f t="shared" si="59"/>
        <v>0</v>
      </c>
      <c r="AR165" t="s">
        <v>758</v>
      </c>
      <c r="AS165" t="s">
        <v>698</v>
      </c>
      <c r="AT165" t="s">
        <v>78</v>
      </c>
      <c r="AU165" t="s">
        <v>660</v>
      </c>
      <c r="AV165">
        <v>24</v>
      </c>
      <c r="AW165">
        <v>104.01</v>
      </c>
      <c r="AX165">
        <v>73.7</v>
      </c>
      <c r="AY165">
        <f t="shared" si="60"/>
        <v>1.4112618724559023</v>
      </c>
      <c r="AZ165">
        <v>23</v>
      </c>
      <c r="BA165">
        <v>58.91</v>
      </c>
      <c r="BB165">
        <v>71.22</v>
      </c>
      <c r="BC165" s="2">
        <f t="shared" si="61"/>
        <v>0</v>
      </c>
      <c r="BD165" s="2">
        <f t="shared" si="62"/>
        <v>1</v>
      </c>
      <c r="BE165" s="2">
        <f t="shared" si="63"/>
        <v>0</v>
      </c>
    </row>
    <row r="166" spans="1:57" x14ac:dyDescent="0.35">
      <c r="A166" t="s">
        <v>488</v>
      </c>
      <c r="B166" t="s">
        <v>44</v>
      </c>
      <c r="C166" t="s">
        <v>78</v>
      </c>
      <c r="D166" t="s">
        <v>495</v>
      </c>
      <c r="E166">
        <v>16.5</v>
      </c>
      <c r="F166">
        <v>67.739999999999995</v>
      </c>
      <c r="G166">
        <v>54.79</v>
      </c>
      <c r="H166">
        <f t="shared" si="64"/>
        <v>1.2363569994524548</v>
      </c>
      <c r="I166">
        <v>16</v>
      </c>
      <c r="J166">
        <v>30.18</v>
      </c>
      <c r="K166">
        <v>53.5</v>
      </c>
      <c r="L166" s="2">
        <f t="shared" si="65"/>
        <v>0</v>
      </c>
      <c r="M166" s="2">
        <f t="shared" si="66"/>
        <v>1</v>
      </c>
      <c r="N166" s="2">
        <f t="shared" si="67"/>
        <v>0</v>
      </c>
      <c r="V166" t="s">
        <v>976</v>
      </c>
      <c r="W166" t="s">
        <v>852</v>
      </c>
      <c r="X166" t="s">
        <v>43</v>
      </c>
      <c r="Y166" t="s">
        <v>1031</v>
      </c>
      <c r="Z166">
        <v>25.5</v>
      </c>
      <c r="AA166">
        <v>64.180000000000007</v>
      </c>
      <c r="AB166">
        <v>77.400000000000006</v>
      </c>
      <c r="AC166">
        <f t="shared" si="68"/>
        <v>0.82919896640826873</v>
      </c>
      <c r="AD166">
        <v>25</v>
      </c>
      <c r="AE166">
        <v>50.45</v>
      </c>
      <c r="AF166">
        <v>76.17</v>
      </c>
      <c r="AG166" s="2">
        <f t="shared" si="57"/>
        <v>0</v>
      </c>
      <c r="AH166" s="2">
        <f t="shared" si="58"/>
        <v>0</v>
      </c>
      <c r="AI166" s="2">
        <f t="shared" si="59"/>
        <v>1</v>
      </c>
      <c r="AR166" t="s">
        <v>759</v>
      </c>
      <c r="AS166" t="s">
        <v>698</v>
      </c>
      <c r="AT166" t="s">
        <v>78</v>
      </c>
      <c r="AU166" t="s">
        <v>660</v>
      </c>
      <c r="AV166">
        <v>24</v>
      </c>
      <c r="AW166">
        <v>319.33</v>
      </c>
      <c r="AX166">
        <v>73.7</v>
      </c>
      <c r="AY166">
        <f t="shared" si="60"/>
        <v>4.3328358208955224</v>
      </c>
      <c r="AZ166">
        <v>16</v>
      </c>
      <c r="BA166">
        <v>69.16</v>
      </c>
      <c r="BB166">
        <v>53.5</v>
      </c>
      <c r="BC166" s="2">
        <f t="shared" si="61"/>
        <v>1</v>
      </c>
      <c r="BD166" s="2">
        <f t="shared" si="62"/>
        <v>0</v>
      </c>
      <c r="BE166" s="2">
        <f t="shared" si="63"/>
        <v>0</v>
      </c>
    </row>
    <row r="167" spans="1:57" x14ac:dyDescent="0.35">
      <c r="A167" t="s">
        <v>489</v>
      </c>
      <c r="B167" t="s">
        <v>44</v>
      </c>
      <c r="C167" t="s">
        <v>78</v>
      </c>
      <c r="D167" t="s">
        <v>495</v>
      </c>
      <c r="E167">
        <v>17.5</v>
      </c>
      <c r="F167">
        <v>52.35</v>
      </c>
      <c r="G167">
        <v>57.36</v>
      </c>
      <c r="H167">
        <f t="shared" si="64"/>
        <v>0.91265690376569042</v>
      </c>
      <c r="I167">
        <v>17</v>
      </c>
      <c r="J167">
        <v>43.67</v>
      </c>
      <c r="K167">
        <v>56.08</v>
      </c>
      <c r="L167" s="2">
        <f t="shared" si="65"/>
        <v>0</v>
      </c>
      <c r="M167" s="2">
        <f t="shared" si="66"/>
        <v>0</v>
      </c>
      <c r="N167" s="2">
        <f t="shared" si="67"/>
        <v>1</v>
      </c>
      <c r="V167" t="s">
        <v>977</v>
      </c>
      <c r="W167" t="s">
        <v>852</v>
      </c>
      <c r="X167" t="s">
        <v>43</v>
      </c>
      <c r="Y167" t="s">
        <v>1031</v>
      </c>
      <c r="Z167">
        <v>33</v>
      </c>
      <c r="AA167">
        <v>129.04</v>
      </c>
      <c r="AB167">
        <v>95.64</v>
      </c>
      <c r="AC167">
        <f t="shared" si="68"/>
        <v>1.3492262651610205</v>
      </c>
      <c r="AD167">
        <v>31.5</v>
      </c>
      <c r="AE167">
        <v>80.23</v>
      </c>
      <c r="AF167">
        <v>92.02</v>
      </c>
      <c r="AG167" s="2">
        <f t="shared" si="57"/>
        <v>0</v>
      </c>
      <c r="AH167" s="2">
        <f t="shared" si="58"/>
        <v>1</v>
      </c>
      <c r="AI167" s="2">
        <f t="shared" si="59"/>
        <v>0</v>
      </c>
      <c r="AR167" t="s">
        <v>760</v>
      </c>
      <c r="AS167" t="s">
        <v>698</v>
      </c>
      <c r="AT167" t="s">
        <v>78</v>
      </c>
      <c r="AU167" t="s">
        <v>660</v>
      </c>
      <c r="AV167">
        <v>24</v>
      </c>
      <c r="AW167">
        <v>236.97</v>
      </c>
      <c r="AX167">
        <v>73.7</v>
      </c>
      <c r="AY167">
        <f t="shared" si="60"/>
        <v>3.2153324287652643</v>
      </c>
      <c r="AZ167">
        <v>16</v>
      </c>
      <c r="BA167">
        <v>54.42</v>
      </c>
      <c r="BB167">
        <v>53.5</v>
      </c>
      <c r="BC167" s="2">
        <f t="shared" si="61"/>
        <v>1</v>
      </c>
      <c r="BD167" s="2">
        <f t="shared" si="62"/>
        <v>0</v>
      </c>
      <c r="BE167" s="2">
        <f t="shared" si="63"/>
        <v>0</v>
      </c>
    </row>
    <row r="168" spans="1:57" x14ac:dyDescent="0.35">
      <c r="A168" t="s">
        <v>490</v>
      </c>
      <c r="B168" t="s">
        <v>44</v>
      </c>
      <c r="C168" t="s">
        <v>78</v>
      </c>
      <c r="D168" t="s">
        <v>495</v>
      </c>
      <c r="E168">
        <v>16.5</v>
      </c>
      <c r="F168">
        <v>75.650000000000006</v>
      </c>
      <c r="G168">
        <v>54.79</v>
      </c>
      <c r="H168">
        <f t="shared" si="64"/>
        <v>1.3807264099288192</v>
      </c>
      <c r="I168">
        <v>24</v>
      </c>
      <c r="J168">
        <v>81.27</v>
      </c>
      <c r="K168">
        <v>73.7</v>
      </c>
      <c r="L168" s="2">
        <f t="shared" si="65"/>
        <v>0</v>
      </c>
      <c r="M168" s="2">
        <f t="shared" si="66"/>
        <v>1</v>
      </c>
      <c r="N168" s="2">
        <f t="shared" si="67"/>
        <v>0</v>
      </c>
      <c r="V168" t="s">
        <v>978</v>
      </c>
      <c r="W168" t="s">
        <v>852</v>
      </c>
      <c r="X168" t="s">
        <v>43</v>
      </c>
      <c r="Y168" t="s">
        <v>1031</v>
      </c>
      <c r="Z168">
        <v>25.5</v>
      </c>
      <c r="AA168">
        <v>71.959999999999994</v>
      </c>
      <c r="AB168">
        <v>77.400000000000006</v>
      </c>
      <c r="AC168">
        <f t="shared" si="68"/>
        <v>0.92971576227390162</v>
      </c>
      <c r="AD168">
        <v>25</v>
      </c>
      <c r="AE168">
        <v>65.8</v>
      </c>
      <c r="AF168">
        <v>76.17</v>
      </c>
      <c r="AG168" s="2">
        <f t="shared" si="57"/>
        <v>0</v>
      </c>
      <c r="AH168" s="2">
        <f t="shared" si="58"/>
        <v>0</v>
      </c>
      <c r="AI168" s="2">
        <f t="shared" si="59"/>
        <v>1</v>
      </c>
      <c r="AR168" t="s">
        <v>761</v>
      </c>
      <c r="AS168" t="s">
        <v>698</v>
      </c>
      <c r="AT168" t="s">
        <v>78</v>
      </c>
      <c r="AU168" t="s">
        <v>660</v>
      </c>
      <c r="AV168">
        <v>24</v>
      </c>
      <c r="AW168">
        <v>119.71</v>
      </c>
      <c r="AX168">
        <v>73.7</v>
      </c>
      <c r="AY168">
        <f t="shared" si="60"/>
        <v>1.6242876526458614</v>
      </c>
      <c r="AZ168">
        <v>23</v>
      </c>
      <c r="BA168">
        <v>75.739999999999995</v>
      </c>
      <c r="BB168">
        <v>71.22</v>
      </c>
      <c r="BC168" s="2">
        <f t="shared" si="61"/>
        <v>1</v>
      </c>
      <c r="BD168" s="2">
        <f t="shared" si="62"/>
        <v>0</v>
      </c>
      <c r="BE168" s="2">
        <f t="shared" si="63"/>
        <v>0</v>
      </c>
    </row>
    <row r="169" spans="1:57" x14ac:dyDescent="0.35">
      <c r="A169" t="s">
        <v>491</v>
      </c>
      <c r="B169" t="s">
        <v>44</v>
      </c>
      <c r="C169" t="s">
        <v>78</v>
      </c>
      <c r="D169" t="s">
        <v>495</v>
      </c>
      <c r="E169">
        <v>23.5</v>
      </c>
      <c r="F169">
        <v>63.15</v>
      </c>
      <c r="G169">
        <v>72.459999999999994</v>
      </c>
      <c r="H169">
        <f t="shared" si="64"/>
        <v>0.87151531879657751</v>
      </c>
      <c r="I169">
        <v>23</v>
      </c>
      <c r="J169">
        <v>51.04</v>
      </c>
      <c r="K169">
        <v>71.22</v>
      </c>
      <c r="L169" s="2">
        <f t="shared" si="65"/>
        <v>0</v>
      </c>
      <c r="M169" s="2">
        <f t="shared" si="66"/>
        <v>0</v>
      </c>
      <c r="N169" s="2">
        <f t="shared" si="67"/>
        <v>1</v>
      </c>
      <c r="V169" t="s">
        <v>979</v>
      </c>
      <c r="W169" t="s">
        <v>852</v>
      </c>
      <c r="X169" t="s">
        <v>43</v>
      </c>
      <c r="Y169" t="s">
        <v>1031</v>
      </c>
      <c r="Z169">
        <v>35.5</v>
      </c>
      <c r="AA169">
        <v>115.87</v>
      </c>
      <c r="AB169">
        <v>101.63</v>
      </c>
      <c r="AC169">
        <f t="shared" si="68"/>
        <v>1.1401161074485882</v>
      </c>
      <c r="AD169">
        <v>34.5</v>
      </c>
      <c r="AE169">
        <v>96.77</v>
      </c>
      <c r="AF169">
        <v>99.24</v>
      </c>
      <c r="AG169" s="2">
        <f t="shared" si="57"/>
        <v>0</v>
      </c>
      <c r="AH169" s="2">
        <f t="shared" si="58"/>
        <v>1</v>
      </c>
      <c r="AI169" s="2">
        <f t="shared" si="59"/>
        <v>0</v>
      </c>
      <c r="AR169" t="s">
        <v>762</v>
      </c>
      <c r="AS169" t="s">
        <v>698</v>
      </c>
      <c r="AT169" t="s">
        <v>78</v>
      </c>
      <c r="AU169" t="s">
        <v>660</v>
      </c>
      <c r="AV169">
        <v>24</v>
      </c>
      <c r="AW169">
        <v>203.33</v>
      </c>
      <c r="AX169">
        <v>73.7</v>
      </c>
      <c r="AY169">
        <f t="shared" si="60"/>
        <v>2.7588873812754411</v>
      </c>
      <c r="AZ169">
        <v>23</v>
      </c>
      <c r="BA169">
        <v>54.12</v>
      </c>
      <c r="BB169">
        <v>71.22</v>
      </c>
      <c r="BC169" s="2">
        <f t="shared" si="61"/>
        <v>1</v>
      </c>
      <c r="BD169" s="2">
        <f t="shared" si="62"/>
        <v>0</v>
      </c>
      <c r="BE169" s="2">
        <f t="shared" si="63"/>
        <v>0</v>
      </c>
    </row>
    <row r="170" spans="1:57" x14ac:dyDescent="0.35">
      <c r="A170" t="s">
        <v>493</v>
      </c>
      <c r="B170" t="s">
        <v>44</v>
      </c>
      <c r="C170" t="s">
        <v>78</v>
      </c>
      <c r="D170" t="s">
        <v>495</v>
      </c>
      <c r="E170">
        <v>16.5</v>
      </c>
      <c r="F170">
        <v>75.180000000000007</v>
      </c>
      <c r="G170">
        <v>54.79</v>
      </c>
      <c r="H170">
        <f t="shared" si="64"/>
        <v>1.3721482022266838</v>
      </c>
      <c r="I170">
        <v>23.5</v>
      </c>
      <c r="J170">
        <v>90.1</v>
      </c>
      <c r="K170">
        <v>72.459999999999994</v>
      </c>
      <c r="L170" s="2">
        <f t="shared" si="65"/>
        <v>0</v>
      </c>
      <c r="M170" s="2">
        <f t="shared" si="66"/>
        <v>1</v>
      </c>
      <c r="N170" s="2">
        <f t="shared" si="67"/>
        <v>0</v>
      </c>
      <c r="V170" t="s">
        <v>980</v>
      </c>
      <c r="W170" t="s">
        <v>852</v>
      </c>
      <c r="X170" t="s">
        <v>43</v>
      </c>
      <c r="Y170" t="s">
        <v>1031</v>
      </c>
      <c r="Z170">
        <v>33.5</v>
      </c>
      <c r="AA170">
        <v>93.12</v>
      </c>
      <c r="AB170">
        <v>96.84</v>
      </c>
      <c r="AC170">
        <f t="shared" si="68"/>
        <v>0.96158612143742261</v>
      </c>
      <c r="AD170">
        <v>33</v>
      </c>
      <c r="AE170">
        <v>69.47</v>
      </c>
      <c r="AF170">
        <v>95.64</v>
      </c>
      <c r="AG170" s="2">
        <f t="shared" si="57"/>
        <v>0</v>
      </c>
      <c r="AH170" s="2">
        <f t="shared" si="58"/>
        <v>0</v>
      </c>
      <c r="AI170" s="2">
        <f t="shared" si="59"/>
        <v>1</v>
      </c>
      <c r="AR170" t="s">
        <v>763</v>
      </c>
      <c r="AS170" t="s">
        <v>698</v>
      </c>
      <c r="AT170" t="s">
        <v>78</v>
      </c>
      <c r="AU170" t="s">
        <v>660</v>
      </c>
      <c r="AV170">
        <v>24</v>
      </c>
      <c r="AW170">
        <v>140.82</v>
      </c>
      <c r="AX170">
        <v>73.7</v>
      </c>
      <c r="AY170">
        <f t="shared" si="60"/>
        <v>1.9107191316146539</v>
      </c>
      <c r="AZ170">
        <v>16</v>
      </c>
      <c r="BA170">
        <v>54.37</v>
      </c>
      <c r="BB170">
        <v>53.5</v>
      </c>
      <c r="BC170" s="2">
        <f t="shared" si="61"/>
        <v>1</v>
      </c>
      <c r="BD170" s="2">
        <f t="shared" si="62"/>
        <v>0</v>
      </c>
      <c r="BE170" s="2">
        <f t="shared" si="63"/>
        <v>0</v>
      </c>
    </row>
    <row r="171" spans="1:57" x14ac:dyDescent="0.35">
      <c r="A171" t="s">
        <v>494</v>
      </c>
      <c r="B171" t="s">
        <v>44</v>
      </c>
      <c r="C171" t="s">
        <v>78</v>
      </c>
      <c r="D171" t="s">
        <v>495</v>
      </c>
      <c r="E171">
        <v>17</v>
      </c>
      <c r="F171">
        <v>100.94</v>
      </c>
      <c r="G171">
        <v>56.08</v>
      </c>
      <c r="H171">
        <f t="shared" si="64"/>
        <v>1.7999286733238231</v>
      </c>
      <c r="I171">
        <v>16</v>
      </c>
      <c r="J171">
        <v>24.13</v>
      </c>
      <c r="K171">
        <v>53.5</v>
      </c>
      <c r="L171" s="2">
        <f t="shared" si="65"/>
        <v>1</v>
      </c>
      <c r="M171" s="2">
        <f t="shared" si="66"/>
        <v>0</v>
      </c>
      <c r="N171" s="2">
        <f t="shared" si="67"/>
        <v>0</v>
      </c>
      <c r="V171" t="s">
        <v>981</v>
      </c>
      <c r="W171" t="s">
        <v>852</v>
      </c>
      <c r="X171" t="s">
        <v>43</v>
      </c>
      <c r="Y171" t="s">
        <v>1031</v>
      </c>
      <c r="Z171">
        <v>18.5</v>
      </c>
      <c r="AA171">
        <v>48.78</v>
      </c>
      <c r="AB171">
        <v>59.91</v>
      </c>
      <c r="AC171">
        <f t="shared" si="68"/>
        <v>0.81422133199799707</v>
      </c>
      <c r="AD171">
        <v>18</v>
      </c>
      <c r="AE171">
        <v>26.73</v>
      </c>
      <c r="AF171">
        <v>58.64</v>
      </c>
      <c r="AG171" s="2">
        <f t="shared" si="57"/>
        <v>0</v>
      </c>
      <c r="AH171" s="2">
        <f t="shared" si="58"/>
        <v>0</v>
      </c>
      <c r="AI171" s="2">
        <f t="shared" si="59"/>
        <v>1</v>
      </c>
      <c r="AR171" t="s">
        <v>764</v>
      </c>
      <c r="AS171" t="s">
        <v>698</v>
      </c>
      <c r="AT171" t="s">
        <v>78</v>
      </c>
      <c r="AU171" t="s">
        <v>660</v>
      </c>
      <c r="AV171">
        <v>24</v>
      </c>
      <c r="AW171">
        <v>131.99</v>
      </c>
      <c r="AX171">
        <v>73.7</v>
      </c>
      <c r="AY171">
        <f t="shared" si="60"/>
        <v>1.790909090909091</v>
      </c>
      <c r="AZ171">
        <v>16</v>
      </c>
      <c r="BA171">
        <v>53.55</v>
      </c>
      <c r="BB171">
        <v>53.5</v>
      </c>
      <c r="BC171" s="2">
        <f t="shared" si="61"/>
        <v>1</v>
      </c>
      <c r="BD171" s="2">
        <f t="shared" si="62"/>
        <v>0</v>
      </c>
      <c r="BE171" s="2">
        <f t="shared" si="63"/>
        <v>0</v>
      </c>
    </row>
    <row r="172" spans="1:57" x14ac:dyDescent="0.35">
      <c r="A172" t="s">
        <v>159</v>
      </c>
      <c r="B172" t="s">
        <v>77</v>
      </c>
      <c r="C172" t="s">
        <v>78</v>
      </c>
      <c r="D172" t="s">
        <v>529</v>
      </c>
      <c r="E172">
        <v>17</v>
      </c>
      <c r="F172">
        <v>137.54</v>
      </c>
      <c r="G172">
        <v>56.08</v>
      </c>
      <c r="H172">
        <f t="shared" si="64"/>
        <v>2.4525677603423679</v>
      </c>
      <c r="I172">
        <v>16</v>
      </c>
      <c r="J172">
        <v>33.409999999999997</v>
      </c>
      <c r="K172">
        <v>53.5</v>
      </c>
      <c r="L172" s="2">
        <f t="shared" si="65"/>
        <v>1</v>
      </c>
      <c r="M172" s="2">
        <f t="shared" si="66"/>
        <v>0</v>
      </c>
      <c r="N172" s="2">
        <f t="shared" si="67"/>
        <v>0</v>
      </c>
      <c r="V172" t="s">
        <v>982</v>
      </c>
      <c r="W172" t="s">
        <v>852</v>
      </c>
      <c r="X172" t="s">
        <v>43</v>
      </c>
      <c r="Y172" t="s">
        <v>1031</v>
      </c>
      <c r="Z172">
        <v>32</v>
      </c>
      <c r="AA172">
        <v>122.31</v>
      </c>
      <c r="AB172">
        <v>93.23</v>
      </c>
      <c r="AC172">
        <f t="shared" si="68"/>
        <v>1.31191676498981</v>
      </c>
      <c r="AD172">
        <v>31</v>
      </c>
      <c r="AE172">
        <v>83.75</v>
      </c>
      <c r="AF172">
        <v>90.81</v>
      </c>
      <c r="AG172" s="2">
        <f t="shared" si="57"/>
        <v>0</v>
      </c>
      <c r="AH172" s="2">
        <f t="shared" si="58"/>
        <v>1</v>
      </c>
      <c r="AI172" s="2">
        <f t="shared" si="59"/>
        <v>0</v>
      </c>
      <c r="AR172" s="21" t="s">
        <v>851</v>
      </c>
      <c r="AS172" s="21" t="s">
        <v>852</v>
      </c>
      <c r="AT172" s="21" t="s">
        <v>43</v>
      </c>
      <c r="AU172" s="21" t="s">
        <v>1033</v>
      </c>
      <c r="AV172" s="3">
        <v>24</v>
      </c>
      <c r="AW172" s="3">
        <v>179.34</v>
      </c>
      <c r="AX172" s="3">
        <v>73.7</v>
      </c>
      <c r="AY172" s="3">
        <f t="shared" ref="AY172:AY203" si="69">AW172/AX172</f>
        <v>2.4333785617367707</v>
      </c>
      <c r="AZ172" s="3">
        <v>23</v>
      </c>
      <c r="BA172" s="3">
        <v>55.59</v>
      </c>
      <c r="BB172" s="3">
        <v>71.22</v>
      </c>
      <c r="BC172" s="22">
        <f t="shared" ref="BC172:BC203" si="70">IF(AY172&gt;1.5,1,0)</f>
        <v>1</v>
      </c>
      <c r="BD172" s="22">
        <f t="shared" ref="BD172:BD203" si="71">IF((AND(AY172&gt;1,AY172&lt;1.5)),1,0)</f>
        <v>0</v>
      </c>
      <c r="BE172" s="22">
        <f t="shared" ref="BE172:BE203" si="72">IF(AY172&lt;1,1,0)</f>
        <v>0</v>
      </c>
    </row>
    <row r="173" spans="1:57" x14ac:dyDescent="0.35">
      <c r="A173" t="s">
        <v>160</v>
      </c>
      <c r="B173" t="s">
        <v>77</v>
      </c>
      <c r="C173" t="s">
        <v>78</v>
      </c>
      <c r="D173" t="s">
        <v>529</v>
      </c>
      <c r="E173">
        <v>17</v>
      </c>
      <c r="F173">
        <v>70.400000000000006</v>
      </c>
      <c r="G173">
        <v>56.08</v>
      </c>
      <c r="H173">
        <f t="shared" si="64"/>
        <v>1.2553495007132669</v>
      </c>
      <c r="I173">
        <v>16.5</v>
      </c>
      <c r="J173">
        <v>36.79</v>
      </c>
      <c r="K173">
        <v>54.79</v>
      </c>
      <c r="L173" s="2">
        <f t="shared" si="65"/>
        <v>0</v>
      </c>
      <c r="M173" s="2">
        <f t="shared" si="66"/>
        <v>1</v>
      </c>
      <c r="N173" s="2">
        <f t="shared" si="67"/>
        <v>0</v>
      </c>
      <c r="V173" t="s">
        <v>983</v>
      </c>
      <c r="W173" t="s">
        <v>852</v>
      </c>
      <c r="X173" t="s">
        <v>43</v>
      </c>
      <c r="Y173" t="s">
        <v>1031</v>
      </c>
      <c r="Z173">
        <v>34</v>
      </c>
      <c r="AA173">
        <v>89.77</v>
      </c>
      <c r="AB173">
        <v>98.04</v>
      </c>
      <c r="AC173">
        <f t="shared" si="68"/>
        <v>0.91564667482660134</v>
      </c>
      <c r="AD173">
        <v>33.5</v>
      </c>
      <c r="AE173">
        <v>63.15</v>
      </c>
      <c r="AF173">
        <v>96.84</v>
      </c>
      <c r="AG173" s="2">
        <f t="shared" si="57"/>
        <v>0</v>
      </c>
      <c r="AH173" s="2">
        <f t="shared" si="58"/>
        <v>0</v>
      </c>
      <c r="AI173" s="2">
        <f t="shared" si="59"/>
        <v>1</v>
      </c>
      <c r="AR173" s="21" t="s">
        <v>853</v>
      </c>
      <c r="AS173" s="21" t="s">
        <v>852</v>
      </c>
      <c r="AT173" s="21" t="s">
        <v>43</v>
      </c>
      <c r="AU173" s="21" t="s">
        <v>1033</v>
      </c>
      <c r="AV173" s="3">
        <v>24</v>
      </c>
      <c r="AW173" s="3">
        <v>137.54</v>
      </c>
      <c r="AX173" s="3">
        <v>73.7</v>
      </c>
      <c r="AY173" s="3">
        <f t="shared" si="69"/>
        <v>1.866214382632293</v>
      </c>
      <c r="AZ173" s="3">
        <v>23.5</v>
      </c>
      <c r="BA173" s="3">
        <v>57.76</v>
      </c>
      <c r="BB173" s="3">
        <v>72.459999999999994</v>
      </c>
      <c r="BC173" s="22">
        <f t="shared" si="70"/>
        <v>1</v>
      </c>
      <c r="BD173" s="22">
        <f t="shared" si="71"/>
        <v>0</v>
      </c>
      <c r="BE173" s="22">
        <f t="shared" si="72"/>
        <v>0</v>
      </c>
    </row>
    <row r="174" spans="1:57" x14ac:dyDescent="0.35">
      <c r="A174" t="s">
        <v>161</v>
      </c>
      <c r="B174" t="s">
        <v>77</v>
      </c>
      <c r="C174" t="s">
        <v>78</v>
      </c>
      <c r="D174" t="s">
        <v>529</v>
      </c>
      <c r="E174">
        <v>17</v>
      </c>
      <c r="F174">
        <v>77.67</v>
      </c>
      <c r="G174">
        <v>56.08</v>
      </c>
      <c r="H174">
        <f t="shared" si="64"/>
        <v>1.3849857346647647</v>
      </c>
      <c r="I174">
        <v>25</v>
      </c>
      <c r="J174">
        <v>79.680000000000007</v>
      </c>
      <c r="K174">
        <v>76.17</v>
      </c>
      <c r="L174" s="2">
        <f t="shared" si="65"/>
        <v>0</v>
      </c>
      <c r="M174" s="2">
        <f t="shared" si="66"/>
        <v>1</v>
      </c>
      <c r="N174" s="2">
        <f t="shared" si="67"/>
        <v>0</v>
      </c>
      <c r="V174" t="s">
        <v>984</v>
      </c>
      <c r="W174" t="s">
        <v>852</v>
      </c>
      <c r="X174" t="s">
        <v>43</v>
      </c>
      <c r="Y174" t="s">
        <v>1031</v>
      </c>
      <c r="Z174">
        <v>33</v>
      </c>
      <c r="AA174">
        <v>104.48</v>
      </c>
      <c r="AB174">
        <v>95.64</v>
      </c>
      <c r="AC174">
        <f t="shared" si="68"/>
        <v>1.0924299456294437</v>
      </c>
      <c r="AD174">
        <v>32.5</v>
      </c>
      <c r="AE174">
        <v>79.75</v>
      </c>
      <c r="AF174">
        <v>94.43</v>
      </c>
      <c r="AG174" s="2">
        <f t="shared" si="57"/>
        <v>0</v>
      </c>
      <c r="AH174" s="2">
        <f t="shared" si="58"/>
        <v>1</v>
      </c>
      <c r="AI174" s="2">
        <f t="shared" si="59"/>
        <v>0</v>
      </c>
      <c r="AR174" s="21" t="s">
        <v>854</v>
      </c>
      <c r="AS174" s="21" t="s">
        <v>852</v>
      </c>
      <c r="AT174" s="21" t="s">
        <v>43</v>
      </c>
      <c r="AU174" s="21" t="s">
        <v>1033</v>
      </c>
      <c r="AV174" s="3">
        <v>24</v>
      </c>
      <c r="AW174" s="3">
        <v>125.13</v>
      </c>
      <c r="AX174" s="3">
        <v>73.7</v>
      </c>
      <c r="AY174" s="3">
        <f t="shared" si="69"/>
        <v>1.6978290366350066</v>
      </c>
      <c r="AZ174" s="3">
        <v>23.5</v>
      </c>
      <c r="BA174" s="3">
        <v>62.19</v>
      </c>
      <c r="BB174" s="3">
        <v>72.459999999999994</v>
      </c>
      <c r="BC174" s="22">
        <f t="shared" si="70"/>
        <v>1</v>
      </c>
      <c r="BD174" s="22">
        <f t="shared" si="71"/>
        <v>0</v>
      </c>
      <c r="BE174" s="22">
        <f t="shared" si="72"/>
        <v>0</v>
      </c>
    </row>
    <row r="175" spans="1:57" x14ac:dyDescent="0.35">
      <c r="A175" t="s">
        <v>162</v>
      </c>
      <c r="B175" t="s">
        <v>77</v>
      </c>
      <c r="C175" t="s">
        <v>78</v>
      </c>
      <c r="D175" t="s">
        <v>529</v>
      </c>
      <c r="E175">
        <v>17</v>
      </c>
      <c r="F175">
        <v>109.86</v>
      </c>
      <c r="G175">
        <v>56.08</v>
      </c>
      <c r="H175">
        <f t="shared" si="64"/>
        <v>1.9589871611982883</v>
      </c>
      <c r="I175">
        <v>16</v>
      </c>
      <c r="J175">
        <v>51.81</v>
      </c>
      <c r="K175">
        <v>53.5</v>
      </c>
      <c r="L175" s="2">
        <f t="shared" si="65"/>
        <v>1</v>
      </c>
      <c r="M175" s="2">
        <f t="shared" si="66"/>
        <v>0</v>
      </c>
      <c r="N175" s="2">
        <f t="shared" si="67"/>
        <v>0</v>
      </c>
      <c r="V175" t="s">
        <v>985</v>
      </c>
      <c r="W175" t="s">
        <v>852</v>
      </c>
      <c r="X175" t="s">
        <v>43</v>
      </c>
      <c r="Y175" t="s">
        <v>1031</v>
      </c>
      <c r="Z175">
        <v>32</v>
      </c>
      <c r="AA175">
        <v>96.32</v>
      </c>
      <c r="AB175">
        <v>93.23</v>
      </c>
      <c r="AC175">
        <f t="shared" si="68"/>
        <v>1.0331438378204441</v>
      </c>
      <c r="AD175">
        <v>33</v>
      </c>
      <c r="AE175">
        <v>98.14</v>
      </c>
      <c r="AF175">
        <v>95.64</v>
      </c>
      <c r="AG175" s="2">
        <f t="shared" si="57"/>
        <v>0</v>
      </c>
      <c r="AH175" s="2">
        <f t="shared" si="58"/>
        <v>1</v>
      </c>
      <c r="AI175" s="2">
        <f t="shared" si="59"/>
        <v>0</v>
      </c>
      <c r="AR175" s="21" t="s">
        <v>855</v>
      </c>
      <c r="AS175" s="21" t="s">
        <v>852</v>
      </c>
      <c r="AT175" s="21" t="s">
        <v>43</v>
      </c>
      <c r="AU175" s="21" t="s">
        <v>1033</v>
      </c>
      <c r="AV175" s="3">
        <v>24</v>
      </c>
      <c r="AW175" s="3">
        <v>216.91</v>
      </c>
      <c r="AX175" s="3">
        <v>73.7</v>
      </c>
      <c r="AY175" s="3">
        <f t="shared" si="69"/>
        <v>2.9431478968792399</v>
      </c>
      <c r="AZ175" s="3">
        <v>22.5</v>
      </c>
      <c r="BA175" s="3">
        <v>60.32</v>
      </c>
      <c r="BB175" s="3">
        <v>69.97</v>
      </c>
      <c r="BC175" s="22">
        <f t="shared" si="70"/>
        <v>1</v>
      </c>
      <c r="BD175" s="22">
        <f t="shared" si="71"/>
        <v>0</v>
      </c>
      <c r="BE175" s="22">
        <f t="shared" si="72"/>
        <v>0</v>
      </c>
    </row>
    <row r="176" spans="1:57" x14ac:dyDescent="0.35">
      <c r="A176" t="s">
        <v>163</v>
      </c>
      <c r="B176" t="s">
        <v>77</v>
      </c>
      <c r="C176" t="s">
        <v>78</v>
      </c>
      <c r="D176" t="s">
        <v>529</v>
      </c>
      <c r="E176">
        <v>17</v>
      </c>
      <c r="F176">
        <v>85.53</v>
      </c>
      <c r="G176">
        <v>56.08</v>
      </c>
      <c r="H176">
        <f t="shared" si="64"/>
        <v>1.5251426533523538</v>
      </c>
      <c r="I176">
        <v>16</v>
      </c>
      <c r="J176">
        <v>42.25</v>
      </c>
      <c r="K176">
        <v>53.5</v>
      </c>
      <c r="L176" s="2">
        <f t="shared" si="65"/>
        <v>1</v>
      </c>
      <c r="M176" s="2">
        <f t="shared" si="66"/>
        <v>0</v>
      </c>
      <c r="N176" s="2">
        <f t="shared" si="67"/>
        <v>0</v>
      </c>
      <c r="V176" t="s">
        <v>986</v>
      </c>
      <c r="W176" t="s">
        <v>852</v>
      </c>
      <c r="X176" t="s">
        <v>43</v>
      </c>
      <c r="Y176" t="s">
        <v>1031</v>
      </c>
      <c r="Z176">
        <v>33.5</v>
      </c>
      <c r="AA176">
        <v>125.95</v>
      </c>
      <c r="AB176">
        <v>96.84</v>
      </c>
      <c r="AC176">
        <f t="shared" si="68"/>
        <v>1.3005989260636102</v>
      </c>
      <c r="AD176">
        <v>31.5</v>
      </c>
      <c r="AE176">
        <v>85.48</v>
      </c>
      <c r="AF176">
        <v>92.02</v>
      </c>
      <c r="AG176" s="2">
        <f t="shared" si="57"/>
        <v>0</v>
      </c>
      <c r="AH176" s="2">
        <f t="shared" si="58"/>
        <v>1</v>
      </c>
      <c r="AI176" s="2">
        <f t="shared" si="59"/>
        <v>0</v>
      </c>
      <c r="AR176" s="21" t="s">
        <v>856</v>
      </c>
      <c r="AS176" s="21" t="s">
        <v>852</v>
      </c>
      <c r="AT176" s="21" t="s">
        <v>43</v>
      </c>
      <c r="AU176" s="21" t="s">
        <v>1033</v>
      </c>
      <c r="AV176" s="3">
        <v>24</v>
      </c>
      <c r="AW176" s="3">
        <v>193.2</v>
      </c>
      <c r="AX176" s="3">
        <v>73.7</v>
      </c>
      <c r="AY176" s="3">
        <f t="shared" si="69"/>
        <v>2.6214382632293076</v>
      </c>
      <c r="AZ176" s="3">
        <v>22.5</v>
      </c>
      <c r="BA176" s="3">
        <v>38.69</v>
      </c>
      <c r="BB176" s="3">
        <v>69.97</v>
      </c>
      <c r="BC176" s="22">
        <f t="shared" si="70"/>
        <v>1</v>
      </c>
      <c r="BD176" s="22">
        <f t="shared" si="71"/>
        <v>0</v>
      </c>
      <c r="BE176" s="22">
        <f t="shared" si="72"/>
        <v>0</v>
      </c>
    </row>
    <row r="177" spans="1:57" x14ac:dyDescent="0.35">
      <c r="A177" t="s">
        <v>164</v>
      </c>
      <c r="B177" t="s">
        <v>77</v>
      </c>
      <c r="C177" t="s">
        <v>78</v>
      </c>
      <c r="D177" t="s">
        <v>529</v>
      </c>
      <c r="E177">
        <v>16</v>
      </c>
      <c r="F177">
        <v>58.94</v>
      </c>
      <c r="G177">
        <v>53.5</v>
      </c>
      <c r="H177">
        <f t="shared" si="64"/>
        <v>1.1016822429906541</v>
      </c>
      <c r="I177">
        <v>15.5</v>
      </c>
      <c r="J177">
        <v>51.45</v>
      </c>
      <c r="K177">
        <v>52.21</v>
      </c>
      <c r="L177" s="2">
        <f t="shared" si="65"/>
        <v>0</v>
      </c>
      <c r="M177" s="2">
        <f t="shared" si="66"/>
        <v>1</v>
      </c>
      <c r="N177" s="2">
        <f t="shared" si="67"/>
        <v>0</v>
      </c>
      <c r="V177" t="s">
        <v>987</v>
      </c>
      <c r="W177" t="s">
        <v>852</v>
      </c>
      <c r="X177" t="s">
        <v>43</v>
      </c>
      <c r="Y177" t="s">
        <v>1031</v>
      </c>
      <c r="Z177">
        <v>32</v>
      </c>
      <c r="AA177">
        <v>121.38</v>
      </c>
      <c r="AB177">
        <v>93.23</v>
      </c>
      <c r="AC177">
        <f t="shared" si="68"/>
        <v>1.301941435160356</v>
      </c>
      <c r="AD177">
        <v>25.5</v>
      </c>
      <c r="AE177">
        <v>80.930000000000007</v>
      </c>
      <c r="AF177">
        <v>77.400000000000006</v>
      </c>
      <c r="AG177" s="2">
        <f t="shared" si="57"/>
        <v>0</v>
      </c>
      <c r="AH177" s="2">
        <f t="shared" si="58"/>
        <v>1</v>
      </c>
      <c r="AI177" s="2">
        <f t="shared" si="59"/>
        <v>0</v>
      </c>
      <c r="AR177" s="21" t="s">
        <v>857</v>
      </c>
      <c r="AS177" s="21" t="s">
        <v>852</v>
      </c>
      <c r="AT177" s="21" t="s">
        <v>43</v>
      </c>
      <c r="AU177" s="21" t="s">
        <v>1033</v>
      </c>
      <c r="AV177" s="3">
        <v>24</v>
      </c>
      <c r="AW177" s="3">
        <v>208.44</v>
      </c>
      <c r="AX177" s="3">
        <v>73.7</v>
      </c>
      <c r="AY177" s="3">
        <f t="shared" si="69"/>
        <v>2.8282225237449117</v>
      </c>
      <c r="AZ177" s="3">
        <v>23</v>
      </c>
      <c r="BA177" s="3">
        <v>55.49</v>
      </c>
      <c r="BB177" s="3">
        <v>71.22</v>
      </c>
      <c r="BC177" s="22">
        <f t="shared" si="70"/>
        <v>1</v>
      </c>
      <c r="BD177" s="22">
        <f t="shared" si="71"/>
        <v>0</v>
      </c>
      <c r="BE177" s="22">
        <f t="shared" si="72"/>
        <v>0</v>
      </c>
    </row>
    <row r="178" spans="1:57" x14ac:dyDescent="0.35">
      <c r="A178" t="s">
        <v>165</v>
      </c>
      <c r="B178" t="s">
        <v>77</v>
      </c>
      <c r="C178" t="s">
        <v>78</v>
      </c>
      <c r="D178" t="s">
        <v>529</v>
      </c>
      <c r="E178">
        <v>17</v>
      </c>
      <c r="F178">
        <v>38.950000000000003</v>
      </c>
      <c r="G178">
        <v>56.08</v>
      </c>
      <c r="H178">
        <f t="shared" si="64"/>
        <v>0.694543509272468</v>
      </c>
      <c r="I178">
        <v>16.5</v>
      </c>
      <c r="J178">
        <v>34.33</v>
      </c>
      <c r="K178">
        <v>54.79</v>
      </c>
      <c r="L178" s="2">
        <f t="shared" si="65"/>
        <v>0</v>
      </c>
      <c r="M178" s="2">
        <f t="shared" si="66"/>
        <v>0</v>
      </c>
      <c r="N178" s="2">
        <f t="shared" si="67"/>
        <v>1</v>
      </c>
      <c r="V178" s="21" t="s">
        <v>988</v>
      </c>
      <c r="W178" t="s">
        <v>852</v>
      </c>
      <c r="X178" t="s">
        <v>43</v>
      </c>
      <c r="Y178" t="s">
        <v>1031</v>
      </c>
      <c r="Z178">
        <v>34</v>
      </c>
      <c r="AA178">
        <v>99.67</v>
      </c>
      <c r="AB178">
        <v>98.04</v>
      </c>
      <c r="AC178">
        <f t="shared" si="68"/>
        <v>1.0166258669930639</v>
      </c>
      <c r="AD178">
        <v>33.5</v>
      </c>
      <c r="AE178">
        <v>76.13</v>
      </c>
      <c r="AF178">
        <v>96.84</v>
      </c>
      <c r="AG178" s="2">
        <f t="shared" si="57"/>
        <v>0</v>
      </c>
      <c r="AH178" s="2">
        <f t="shared" si="58"/>
        <v>1</v>
      </c>
      <c r="AI178" s="2">
        <f t="shared" si="59"/>
        <v>0</v>
      </c>
      <c r="AR178" s="21" t="s">
        <v>858</v>
      </c>
      <c r="AS178" s="21" t="s">
        <v>852</v>
      </c>
      <c r="AT178" s="21" t="s">
        <v>43</v>
      </c>
      <c r="AU178" s="21" t="s">
        <v>1033</v>
      </c>
      <c r="AV178" s="3">
        <v>24</v>
      </c>
      <c r="AW178" s="3">
        <v>208.21</v>
      </c>
      <c r="AX178" s="3">
        <v>73.7</v>
      </c>
      <c r="AY178" s="3">
        <f t="shared" si="69"/>
        <v>2.825101763907734</v>
      </c>
      <c r="AZ178" s="3">
        <v>22.5</v>
      </c>
      <c r="BA178" s="3">
        <v>47.56</v>
      </c>
      <c r="BB178" s="3">
        <v>69.97</v>
      </c>
      <c r="BC178" s="22">
        <f t="shared" si="70"/>
        <v>1</v>
      </c>
      <c r="BD178" s="22">
        <f t="shared" si="71"/>
        <v>0</v>
      </c>
      <c r="BE178" s="22">
        <f t="shared" si="72"/>
        <v>0</v>
      </c>
    </row>
    <row r="179" spans="1:57" x14ac:dyDescent="0.35">
      <c r="A179" t="s">
        <v>166</v>
      </c>
      <c r="B179" t="s">
        <v>77</v>
      </c>
      <c r="C179" t="s">
        <v>78</v>
      </c>
      <c r="D179" t="s">
        <v>529</v>
      </c>
      <c r="E179">
        <v>17</v>
      </c>
      <c r="F179">
        <v>80.239999999999995</v>
      </c>
      <c r="G179">
        <v>56.08</v>
      </c>
      <c r="H179">
        <f t="shared" si="64"/>
        <v>1.4308131241084165</v>
      </c>
      <c r="I179">
        <v>16.5</v>
      </c>
      <c r="J179">
        <v>49.72</v>
      </c>
      <c r="K179">
        <v>54.79</v>
      </c>
      <c r="L179" s="2">
        <f t="shared" si="65"/>
        <v>0</v>
      </c>
      <c r="M179" s="2">
        <f t="shared" si="66"/>
        <v>1</v>
      </c>
      <c r="N179" s="2">
        <f t="shared" si="67"/>
        <v>0</v>
      </c>
      <c r="V179" s="21" t="s">
        <v>1005</v>
      </c>
      <c r="W179" s="21" t="s">
        <v>852</v>
      </c>
      <c r="X179" s="21" t="s">
        <v>43</v>
      </c>
      <c r="Y179" s="21" t="s">
        <v>1032</v>
      </c>
      <c r="Z179">
        <v>23.5</v>
      </c>
      <c r="AA179">
        <v>169.99</v>
      </c>
      <c r="AB179">
        <v>72.459999999999994</v>
      </c>
      <c r="AC179">
        <f t="shared" si="68"/>
        <v>2.3459839911675409</v>
      </c>
      <c r="AD179">
        <v>21.5</v>
      </c>
      <c r="AE179">
        <v>47.08</v>
      </c>
      <c r="AF179">
        <v>67.47</v>
      </c>
      <c r="AG179" s="2">
        <f t="shared" si="57"/>
        <v>1</v>
      </c>
      <c r="AH179" s="2">
        <f t="shared" si="58"/>
        <v>0</v>
      </c>
      <c r="AI179" s="2">
        <f t="shared" si="59"/>
        <v>0</v>
      </c>
      <c r="AR179" s="21" t="s">
        <v>859</v>
      </c>
      <c r="AS179" s="21" t="s">
        <v>852</v>
      </c>
      <c r="AT179" s="21" t="s">
        <v>43</v>
      </c>
      <c r="AU179" s="21" t="s">
        <v>1033</v>
      </c>
      <c r="AV179" s="3">
        <v>17</v>
      </c>
      <c r="AW179" s="3">
        <v>39.49</v>
      </c>
      <c r="AX179" s="3">
        <v>56.08</v>
      </c>
      <c r="AY179" s="3">
        <f t="shared" si="69"/>
        <v>0.70417261055634817</v>
      </c>
      <c r="AZ179" s="3">
        <v>16.5</v>
      </c>
      <c r="BA179" s="3">
        <v>26.87</v>
      </c>
      <c r="BB179" s="3">
        <v>54.79</v>
      </c>
      <c r="BC179" s="22">
        <f t="shared" si="70"/>
        <v>0</v>
      </c>
      <c r="BD179" s="22">
        <f t="shared" si="71"/>
        <v>0</v>
      </c>
      <c r="BE179" s="22">
        <f t="shared" si="72"/>
        <v>1</v>
      </c>
    </row>
    <row r="180" spans="1:57" x14ac:dyDescent="0.35">
      <c r="A180" t="s">
        <v>167</v>
      </c>
      <c r="B180" t="s">
        <v>77</v>
      </c>
      <c r="C180" t="s">
        <v>78</v>
      </c>
      <c r="D180" t="s">
        <v>529</v>
      </c>
      <c r="E180">
        <v>16.5</v>
      </c>
      <c r="F180">
        <v>62.43</v>
      </c>
      <c r="G180">
        <v>54.79</v>
      </c>
      <c r="H180">
        <f t="shared" si="64"/>
        <v>1.1394415039240737</v>
      </c>
      <c r="I180">
        <v>16</v>
      </c>
      <c r="J180">
        <v>37.46</v>
      </c>
      <c r="K180">
        <v>53.5</v>
      </c>
      <c r="L180" s="2">
        <f t="shared" si="65"/>
        <v>0</v>
      </c>
      <c r="M180" s="2">
        <f t="shared" si="66"/>
        <v>1</v>
      </c>
      <c r="N180" s="2">
        <f t="shared" si="67"/>
        <v>0</v>
      </c>
      <c r="V180" s="21" t="s">
        <v>1006</v>
      </c>
      <c r="W180" s="21" t="s">
        <v>852</v>
      </c>
      <c r="X180" s="21" t="s">
        <v>43</v>
      </c>
      <c r="Y180" s="21" t="s">
        <v>1032</v>
      </c>
      <c r="Z180">
        <v>24</v>
      </c>
      <c r="AA180">
        <v>123.56</v>
      </c>
      <c r="AB180">
        <v>73.7</v>
      </c>
      <c r="AC180">
        <f t="shared" si="68"/>
        <v>1.6765264586160109</v>
      </c>
      <c r="AD180">
        <v>22</v>
      </c>
      <c r="AE180">
        <v>54.91</v>
      </c>
      <c r="AF180">
        <v>68.72</v>
      </c>
      <c r="AG180" s="2">
        <f t="shared" si="57"/>
        <v>1</v>
      </c>
      <c r="AH180" s="2">
        <f t="shared" si="58"/>
        <v>0</v>
      </c>
      <c r="AI180" s="2">
        <f t="shared" si="59"/>
        <v>0</v>
      </c>
      <c r="AR180" s="21" t="s">
        <v>860</v>
      </c>
      <c r="AS180" s="21" t="s">
        <v>852</v>
      </c>
      <c r="AT180" s="21" t="s">
        <v>43</v>
      </c>
      <c r="AU180" s="21" t="s">
        <v>1033</v>
      </c>
      <c r="AV180" s="3">
        <v>24</v>
      </c>
      <c r="AW180" s="3">
        <v>222.43</v>
      </c>
      <c r="AX180" s="3">
        <v>73.7</v>
      </c>
      <c r="AY180" s="3">
        <f t="shared" si="69"/>
        <v>3.0180461329715063</v>
      </c>
      <c r="AZ180" s="3">
        <v>22.5</v>
      </c>
      <c r="BA180" s="3">
        <v>44.27</v>
      </c>
      <c r="BB180" s="3">
        <v>69.97</v>
      </c>
      <c r="BC180" s="22">
        <f t="shared" si="70"/>
        <v>1</v>
      </c>
      <c r="BD180" s="22">
        <f t="shared" si="71"/>
        <v>0</v>
      </c>
      <c r="BE180" s="22">
        <f t="shared" si="72"/>
        <v>0</v>
      </c>
    </row>
    <row r="181" spans="1:57" x14ac:dyDescent="0.35">
      <c r="A181" t="s">
        <v>168</v>
      </c>
      <c r="B181" t="s">
        <v>77</v>
      </c>
      <c r="C181" t="s">
        <v>78</v>
      </c>
      <c r="D181" t="s">
        <v>529</v>
      </c>
      <c r="E181">
        <v>17</v>
      </c>
      <c r="F181">
        <v>113.5</v>
      </c>
      <c r="G181">
        <v>56.08</v>
      </c>
      <c r="H181">
        <f t="shared" si="64"/>
        <v>2.0238944365192584</v>
      </c>
      <c r="I181">
        <v>16</v>
      </c>
      <c r="J181">
        <v>39.04</v>
      </c>
      <c r="K181">
        <v>53.5</v>
      </c>
      <c r="L181" s="2">
        <f t="shared" si="65"/>
        <v>1</v>
      </c>
      <c r="M181" s="2">
        <f t="shared" si="66"/>
        <v>0</v>
      </c>
      <c r="N181" s="2">
        <f t="shared" si="67"/>
        <v>0</v>
      </c>
      <c r="V181" s="21" t="s">
        <v>1007</v>
      </c>
      <c r="W181" s="21" t="s">
        <v>852</v>
      </c>
      <c r="X181" s="21" t="s">
        <v>43</v>
      </c>
      <c r="Y181" s="21" t="s">
        <v>1032</v>
      </c>
      <c r="Z181">
        <v>23.5</v>
      </c>
      <c r="AA181">
        <v>207.71</v>
      </c>
      <c r="AB181">
        <v>72.459999999999994</v>
      </c>
      <c r="AC181">
        <f t="shared" si="68"/>
        <v>2.8665470604471435</v>
      </c>
      <c r="AD181">
        <v>21.5</v>
      </c>
      <c r="AE181">
        <v>56.88</v>
      </c>
      <c r="AF181">
        <v>67.47</v>
      </c>
      <c r="AG181" s="2">
        <f t="shared" si="57"/>
        <v>1</v>
      </c>
      <c r="AH181" s="2">
        <f t="shared" si="58"/>
        <v>0</v>
      </c>
      <c r="AI181" s="2">
        <f t="shared" si="59"/>
        <v>0</v>
      </c>
      <c r="AR181" s="21" t="s">
        <v>861</v>
      </c>
      <c r="AS181" s="21" t="s">
        <v>852</v>
      </c>
      <c r="AT181" s="21" t="s">
        <v>43</v>
      </c>
      <c r="AU181" s="21" t="s">
        <v>1033</v>
      </c>
      <c r="AV181" s="3">
        <v>24</v>
      </c>
      <c r="AW181" s="3">
        <v>115.25</v>
      </c>
      <c r="AX181" s="3">
        <v>73.7</v>
      </c>
      <c r="AY181" s="3">
        <f t="shared" si="69"/>
        <v>1.5637720488466758</v>
      </c>
      <c r="AZ181" s="3">
        <v>23</v>
      </c>
      <c r="BA181" s="3">
        <v>54.33</v>
      </c>
      <c r="BB181" s="3">
        <v>71.22</v>
      </c>
      <c r="BC181" s="22">
        <f t="shared" si="70"/>
        <v>1</v>
      </c>
      <c r="BD181" s="22">
        <f t="shared" si="71"/>
        <v>0</v>
      </c>
      <c r="BE181" s="22">
        <f t="shared" si="72"/>
        <v>0</v>
      </c>
    </row>
    <row r="182" spans="1:57" x14ac:dyDescent="0.35">
      <c r="A182" t="s">
        <v>169</v>
      </c>
      <c r="B182" t="s">
        <v>77</v>
      </c>
      <c r="C182" t="s">
        <v>78</v>
      </c>
      <c r="D182" t="s">
        <v>529</v>
      </c>
      <c r="E182">
        <v>21</v>
      </c>
      <c r="F182">
        <v>58.98</v>
      </c>
      <c r="G182">
        <v>66.22</v>
      </c>
      <c r="H182">
        <f t="shared" si="64"/>
        <v>0.89066747206282082</v>
      </c>
      <c r="I182">
        <v>20.5</v>
      </c>
      <c r="J182">
        <v>49.68</v>
      </c>
      <c r="K182">
        <v>64.97</v>
      </c>
      <c r="L182" s="2">
        <f t="shared" si="65"/>
        <v>0</v>
      </c>
      <c r="M182" s="2">
        <f t="shared" si="66"/>
        <v>0</v>
      </c>
      <c r="N182" s="2">
        <f t="shared" si="67"/>
        <v>1</v>
      </c>
      <c r="V182" s="21" t="s">
        <v>1008</v>
      </c>
      <c r="W182" s="21" t="s">
        <v>852</v>
      </c>
      <c r="X182" s="21" t="s">
        <v>43</v>
      </c>
      <c r="Y182" s="21" t="s">
        <v>1032</v>
      </c>
      <c r="Z182">
        <v>23.5</v>
      </c>
      <c r="AA182">
        <v>147.30000000000001</v>
      </c>
      <c r="AB182">
        <v>72.459999999999994</v>
      </c>
      <c r="AC182">
        <f t="shared" si="68"/>
        <v>2.032845707976815</v>
      </c>
      <c r="AD182">
        <v>22.5</v>
      </c>
      <c r="AE182">
        <v>69.62</v>
      </c>
      <c r="AF182">
        <v>69.97</v>
      </c>
      <c r="AG182" s="2">
        <f t="shared" si="57"/>
        <v>1</v>
      </c>
      <c r="AH182" s="2">
        <f t="shared" si="58"/>
        <v>0</v>
      </c>
      <c r="AI182" s="2">
        <f t="shared" si="59"/>
        <v>0</v>
      </c>
      <c r="AR182" s="21" t="s">
        <v>862</v>
      </c>
      <c r="AS182" s="21" t="s">
        <v>852</v>
      </c>
      <c r="AT182" s="21" t="s">
        <v>43</v>
      </c>
      <c r="AU182" s="21" t="s">
        <v>1033</v>
      </c>
      <c r="AV182" s="3">
        <v>24</v>
      </c>
      <c r="AW182" s="3">
        <v>255.67</v>
      </c>
      <c r="AX182" s="3">
        <v>73.7</v>
      </c>
      <c r="AY182" s="3">
        <f t="shared" si="69"/>
        <v>3.4690637720488464</v>
      </c>
      <c r="AZ182" s="3">
        <v>22.5</v>
      </c>
      <c r="BA182" s="3">
        <v>39.869999999999997</v>
      </c>
      <c r="BB182" s="3">
        <v>69.97</v>
      </c>
      <c r="BC182" s="22">
        <f t="shared" si="70"/>
        <v>1</v>
      </c>
      <c r="BD182" s="22">
        <f t="shared" si="71"/>
        <v>0</v>
      </c>
      <c r="BE182" s="22">
        <f t="shared" si="72"/>
        <v>0</v>
      </c>
    </row>
    <row r="183" spans="1:57" x14ac:dyDescent="0.35">
      <c r="A183" t="s">
        <v>170</v>
      </c>
      <c r="B183" t="s">
        <v>77</v>
      </c>
      <c r="C183" t="s">
        <v>78</v>
      </c>
      <c r="D183" t="s">
        <v>529</v>
      </c>
      <c r="E183">
        <v>17</v>
      </c>
      <c r="F183">
        <v>80.349999999999994</v>
      </c>
      <c r="G183">
        <v>56.08</v>
      </c>
      <c r="H183">
        <f t="shared" si="64"/>
        <v>1.432774607703281</v>
      </c>
      <c r="I183">
        <v>16</v>
      </c>
      <c r="J183">
        <v>37.08</v>
      </c>
      <c r="K183">
        <v>53.5</v>
      </c>
      <c r="L183" s="2">
        <f t="shared" si="65"/>
        <v>0</v>
      </c>
      <c r="M183" s="2">
        <f t="shared" si="66"/>
        <v>1</v>
      </c>
      <c r="N183" s="2">
        <f t="shared" si="67"/>
        <v>0</v>
      </c>
      <c r="V183" s="21" t="s">
        <v>1009</v>
      </c>
      <c r="W183" s="21" t="s">
        <v>852</v>
      </c>
      <c r="X183" s="21" t="s">
        <v>43</v>
      </c>
      <c r="Y183" s="21" t="s">
        <v>1032</v>
      </c>
      <c r="Z183">
        <v>23.5</v>
      </c>
      <c r="AA183">
        <v>140.47</v>
      </c>
      <c r="AB183">
        <v>72.459999999999994</v>
      </c>
      <c r="AC183">
        <f t="shared" si="68"/>
        <v>1.9385868065139389</v>
      </c>
      <c r="AD183">
        <v>22</v>
      </c>
      <c r="AE183">
        <v>60.17</v>
      </c>
      <c r="AF183">
        <v>68.72</v>
      </c>
      <c r="AG183" s="2">
        <f t="shared" si="57"/>
        <v>1</v>
      </c>
      <c r="AH183" s="2">
        <f t="shared" si="58"/>
        <v>0</v>
      </c>
      <c r="AI183" s="2">
        <f t="shared" si="59"/>
        <v>0</v>
      </c>
      <c r="AR183" s="21" t="s">
        <v>863</v>
      </c>
      <c r="AS183" s="21" t="s">
        <v>852</v>
      </c>
      <c r="AT183" s="21" t="s">
        <v>43</v>
      </c>
      <c r="AU183" s="21" t="s">
        <v>1033</v>
      </c>
      <c r="AV183" s="3">
        <v>24</v>
      </c>
      <c r="AW183" s="3">
        <v>110.75</v>
      </c>
      <c r="AX183" s="3">
        <v>73.7</v>
      </c>
      <c r="AY183" s="3">
        <f t="shared" si="69"/>
        <v>1.5027137042062415</v>
      </c>
      <c r="AZ183" s="3">
        <v>23</v>
      </c>
      <c r="BA183" s="3">
        <v>57.57</v>
      </c>
      <c r="BB183" s="3">
        <v>71.22</v>
      </c>
      <c r="BC183" s="22">
        <f t="shared" si="70"/>
        <v>1</v>
      </c>
      <c r="BD183" s="22">
        <f t="shared" si="71"/>
        <v>0</v>
      </c>
      <c r="BE183" s="22">
        <f t="shared" si="72"/>
        <v>0</v>
      </c>
    </row>
    <row r="184" spans="1:57" x14ac:dyDescent="0.35">
      <c r="A184" t="s">
        <v>172</v>
      </c>
      <c r="B184" t="s">
        <v>77</v>
      </c>
      <c r="C184" t="s">
        <v>78</v>
      </c>
      <c r="D184" t="s">
        <v>529</v>
      </c>
      <c r="E184">
        <v>16.5</v>
      </c>
      <c r="F184">
        <v>38.93</v>
      </c>
      <c r="G184">
        <v>54.79</v>
      </c>
      <c r="H184">
        <f t="shared" si="64"/>
        <v>0.71053111881730247</v>
      </c>
      <c r="I184">
        <v>16</v>
      </c>
      <c r="J184">
        <v>25.78</v>
      </c>
      <c r="K184">
        <v>53.5</v>
      </c>
      <c r="L184" s="2">
        <f t="shared" si="65"/>
        <v>0</v>
      </c>
      <c r="M184" s="2">
        <f t="shared" si="66"/>
        <v>0</v>
      </c>
      <c r="N184" s="2">
        <f t="shared" si="67"/>
        <v>1</v>
      </c>
      <c r="V184" s="21" t="s">
        <v>1010</v>
      </c>
      <c r="W184" s="21" t="s">
        <v>852</v>
      </c>
      <c r="X184" s="21" t="s">
        <v>43</v>
      </c>
      <c r="Y184" s="21" t="s">
        <v>1032</v>
      </c>
      <c r="Z184">
        <v>23</v>
      </c>
      <c r="AA184">
        <v>121.21</v>
      </c>
      <c r="AB184">
        <v>71.22</v>
      </c>
      <c r="AC184">
        <f t="shared" si="68"/>
        <v>1.7019095759618084</v>
      </c>
      <c r="AD184">
        <v>21.5</v>
      </c>
      <c r="AE184">
        <v>59.61</v>
      </c>
      <c r="AF184">
        <v>67.47</v>
      </c>
      <c r="AG184" s="2">
        <f t="shared" si="57"/>
        <v>1</v>
      </c>
      <c r="AH184" s="2">
        <f t="shared" si="58"/>
        <v>0</v>
      </c>
      <c r="AI184" s="2">
        <f t="shared" si="59"/>
        <v>0</v>
      </c>
      <c r="AR184" s="21" t="s">
        <v>864</v>
      </c>
      <c r="AS184" s="21" t="s">
        <v>852</v>
      </c>
      <c r="AT184" s="21" t="s">
        <v>43</v>
      </c>
      <c r="AU184" s="21" t="s">
        <v>1033</v>
      </c>
      <c r="AV184" s="3">
        <v>24</v>
      </c>
      <c r="AW184" s="3">
        <v>285.01</v>
      </c>
      <c r="AX184" s="3">
        <v>73.7</v>
      </c>
      <c r="AY184" s="3">
        <f t="shared" si="69"/>
        <v>3.8671641791044773</v>
      </c>
      <c r="AZ184" s="3">
        <v>16</v>
      </c>
      <c r="BA184" s="3">
        <v>59.02</v>
      </c>
      <c r="BB184" s="3">
        <v>53.5</v>
      </c>
      <c r="BC184" s="22">
        <f t="shared" si="70"/>
        <v>1</v>
      </c>
      <c r="BD184" s="22">
        <f t="shared" si="71"/>
        <v>0</v>
      </c>
      <c r="BE184" s="22">
        <f t="shared" si="72"/>
        <v>0</v>
      </c>
    </row>
    <row r="185" spans="1:57" x14ac:dyDescent="0.35">
      <c r="A185" t="s">
        <v>174</v>
      </c>
      <c r="B185" t="s">
        <v>77</v>
      </c>
      <c r="C185" t="s">
        <v>78</v>
      </c>
      <c r="D185" t="s">
        <v>529</v>
      </c>
      <c r="E185">
        <v>16</v>
      </c>
      <c r="F185">
        <v>51.27</v>
      </c>
      <c r="G185">
        <v>53.5</v>
      </c>
      <c r="H185">
        <f t="shared" si="64"/>
        <v>0.95831775700934585</v>
      </c>
      <c r="I185">
        <v>15.5</v>
      </c>
      <c r="J185">
        <v>29.22</v>
      </c>
      <c r="K185">
        <v>52.21</v>
      </c>
      <c r="L185" s="2">
        <f t="shared" si="65"/>
        <v>0</v>
      </c>
      <c r="M185" s="2">
        <f t="shared" si="66"/>
        <v>0</v>
      </c>
      <c r="N185" s="2">
        <f t="shared" si="67"/>
        <v>1</v>
      </c>
      <c r="V185" s="21" t="s">
        <v>1011</v>
      </c>
      <c r="W185" s="21" t="s">
        <v>852</v>
      </c>
      <c r="X185" s="21" t="s">
        <v>43</v>
      </c>
      <c r="Y185" s="21" t="s">
        <v>1032</v>
      </c>
      <c r="Z185">
        <v>23.5</v>
      </c>
      <c r="AA185">
        <v>139.69</v>
      </c>
      <c r="AB185">
        <v>72.459999999999994</v>
      </c>
      <c r="AC185">
        <f t="shared" si="68"/>
        <v>1.9278222467568316</v>
      </c>
      <c r="AD185">
        <v>21.5</v>
      </c>
      <c r="AE185">
        <v>36.770000000000003</v>
      </c>
      <c r="AF185">
        <v>67.47</v>
      </c>
      <c r="AG185" s="2">
        <f t="shared" si="57"/>
        <v>1</v>
      </c>
      <c r="AH185" s="2">
        <f t="shared" si="58"/>
        <v>0</v>
      </c>
      <c r="AI185" s="2">
        <f t="shared" si="59"/>
        <v>0</v>
      </c>
      <c r="AR185" s="21" t="s">
        <v>865</v>
      </c>
      <c r="AS185" s="21" t="s">
        <v>852</v>
      </c>
      <c r="AT185" s="21" t="s">
        <v>43</v>
      </c>
      <c r="AU185" s="21" t="s">
        <v>1033</v>
      </c>
      <c r="AV185" s="3">
        <v>24</v>
      </c>
      <c r="AW185" s="3">
        <v>129.61000000000001</v>
      </c>
      <c r="AX185" s="3">
        <v>73.7</v>
      </c>
      <c r="AY185" s="3">
        <f t="shared" si="69"/>
        <v>1.758616010854817</v>
      </c>
      <c r="AZ185" s="3">
        <v>23</v>
      </c>
      <c r="BA185" s="3">
        <v>62.89</v>
      </c>
      <c r="BB185" s="3">
        <v>71.22</v>
      </c>
      <c r="BC185" s="22">
        <f t="shared" si="70"/>
        <v>1</v>
      </c>
      <c r="BD185" s="22">
        <f t="shared" si="71"/>
        <v>0</v>
      </c>
      <c r="BE185" s="22">
        <f t="shared" si="72"/>
        <v>0</v>
      </c>
    </row>
    <row r="186" spans="1:57" x14ac:dyDescent="0.35">
      <c r="A186" t="s">
        <v>191</v>
      </c>
      <c r="B186" t="s">
        <v>77</v>
      </c>
      <c r="C186" t="s">
        <v>78</v>
      </c>
      <c r="D186" t="s">
        <v>529</v>
      </c>
      <c r="E186">
        <v>16.5</v>
      </c>
      <c r="F186">
        <v>55.27</v>
      </c>
      <c r="G186">
        <v>54.79</v>
      </c>
      <c r="H186">
        <f t="shared" si="64"/>
        <v>1.0087607227596278</v>
      </c>
      <c r="I186">
        <v>16</v>
      </c>
      <c r="J186">
        <v>22.92</v>
      </c>
      <c r="K186">
        <v>53.5</v>
      </c>
      <c r="L186" s="2">
        <f t="shared" si="65"/>
        <v>0</v>
      </c>
      <c r="M186" s="2">
        <f t="shared" si="66"/>
        <v>1</v>
      </c>
      <c r="N186" s="2">
        <f t="shared" si="67"/>
        <v>0</v>
      </c>
      <c r="V186" s="21" t="s">
        <v>1012</v>
      </c>
      <c r="W186" s="21" t="s">
        <v>852</v>
      </c>
      <c r="X186" s="21" t="s">
        <v>43</v>
      </c>
      <c r="Y186" s="21" t="s">
        <v>1032</v>
      </c>
      <c r="Z186">
        <v>23.5</v>
      </c>
      <c r="AA186">
        <v>211.26</v>
      </c>
      <c r="AB186">
        <v>72.459999999999994</v>
      </c>
      <c r="AC186">
        <f t="shared" si="68"/>
        <v>2.9155396080596194</v>
      </c>
      <c r="AD186">
        <v>21.5</v>
      </c>
      <c r="AE186">
        <v>43.22</v>
      </c>
      <c r="AF186">
        <v>67.47</v>
      </c>
      <c r="AG186" s="2">
        <f t="shared" si="57"/>
        <v>1</v>
      </c>
      <c r="AH186" s="2">
        <f t="shared" si="58"/>
        <v>0</v>
      </c>
      <c r="AI186" s="2">
        <f t="shared" si="59"/>
        <v>0</v>
      </c>
      <c r="AR186" s="21" t="s">
        <v>866</v>
      </c>
      <c r="AS186" s="21" t="s">
        <v>852</v>
      </c>
      <c r="AT186" s="21" t="s">
        <v>43</v>
      </c>
      <c r="AU186" s="21" t="s">
        <v>1033</v>
      </c>
      <c r="AV186" s="3">
        <v>25</v>
      </c>
      <c r="AW186" s="3">
        <v>64.72</v>
      </c>
      <c r="AX186" s="3">
        <v>76.17</v>
      </c>
      <c r="AY186" s="3">
        <f t="shared" si="69"/>
        <v>0.84967835105684653</v>
      </c>
      <c r="AZ186" s="3">
        <v>24.5</v>
      </c>
      <c r="BA186" s="3">
        <v>53.2</v>
      </c>
      <c r="BB186" s="3">
        <v>74.930000000000007</v>
      </c>
      <c r="BC186" s="22">
        <f t="shared" si="70"/>
        <v>0</v>
      </c>
      <c r="BD186" s="22">
        <f t="shared" si="71"/>
        <v>0</v>
      </c>
      <c r="BE186" s="22">
        <f t="shared" si="72"/>
        <v>1</v>
      </c>
    </row>
    <row r="187" spans="1:57" x14ac:dyDescent="0.35">
      <c r="A187" t="s">
        <v>193</v>
      </c>
      <c r="B187" t="s">
        <v>77</v>
      </c>
      <c r="C187" t="s">
        <v>78</v>
      </c>
      <c r="D187" t="s">
        <v>529</v>
      </c>
      <c r="E187">
        <v>17.5</v>
      </c>
      <c r="F187">
        <v>54.29</v>
      </c>
      <c r="G187">
        <v>57.36</v>
      </c>
      <c r="H187">
        <f t="shared" si="64"/>
        <v>0.94647838214783819</v>
      </c>
      <c r="I187">
        <v>17</v>
      </c>
      <c r="J187">
        <v>32.299999999999997</v>
      </c>
      <c r="K187">
        <v>56.08</v>
      </c>
      <c r="L187" s="2">
        <f t="shared" si="65"/>
        <v>0</v>
      </c>
      <c r="M187" s="2">
        <f t="shared" si="66"/>
        <v>0</v>
      </c>
      <c r="N187" s="2">
        <f t="shared" si="67"/>
        <v>1</v>
      </c>
      <c r="V187" s="21" t="s">
        <v>1013</v>
      </c>
      <c r="W187" s="21" t="s">
        <v>852</v>
      </c>
      <c r="X187" s="21" t="s">
        <v>43</v>
      </c>
      <c r="Y187" s="21" t="s">
        <v>1032</v>
      </c>
      <c r="Z187">
        <v>23</v>
      </c>
      <c r="AA187">
        <v>123.61</v>
      </c>
      <c r="AB187">
        <v>71.22</v>
      </c>
      <c r="AC187">
        <f t="shared" si="68"/>
        <v>1.7356079752878406</v>
      </c>
      <c r="AD187">
        <v>22</v>
      </c>
      <c r="AE187">
        <v>55.13</v>
      </c>
      <c r="AF187">
        <v>68.72</v>
      </c>
      <c r="AG187" s="2">
        <f t="shared" si="57"/>
        <v>1</v>
      </c>
      <c r="AH187" s="2">
        <f t="shared" si="58"/>
        <v>0</v>
      </c>
      <c r="AI187" s="2">
        <f t="shared" si="59"/>
        <v>0</v>
      </c>
      <c r="AR187" s="21" t="s">
        <v>867</v>
      </c>
      <c r="AS187" s="21" t="s">
        <v>852</v>
      </c>
      <c r="AT187" s="21" t="s">
        <v>43</v>
      </c>
      <c r="AU187" s="21" t="s">
        <v>1033</v>
      </c>
      <c r="AV187" s="3">
        <v>24</v>
      </c>
      <c r="AW187" s="3">
        <v>136.78</v>
      </c>
      <c r="AX187" s="3">
        <v>73.7</v>
      </c>
      <c r="AY187" s="3">
        <f t="shared" si="69"/>
        <v>1.8559023066485751</v>
      </c>
      <c r="AZ187" s="3">
        <v>23</v>
      </c>
      <c r="BA187" s="3">
        <v>69.06</v>
      </c>
      <c r="BB187" s="3">
        <v>71.22</v>
      </c>
      <c r="BC187" s="22">
        <f t="shared" si="70"/>
        <v>1</v>
      </c>
      <c r="BD187" s="22">
        <f t="shared" si="71"/>
        <v>0</v>
      </c>
      <c r="BE187" s="22">
        <f t="shared" si="72"/>
        <v>0</v>
      </c>
    </row>
    <row r="188" spans="1:57" x14ac:dyDescent="0.35">
      <c r="A188" t="s">
        <v>194</v>
      </c>
      <c r="B188" t="s">
        <v>77</v>
      </c>
      <c r="C188" t="s">
        <v>78</v>
      </c>
      <c r="D188" t="s">
        <v>529</v>
      </c>
      <c r="E188">
        <v>17</v>
      </c>
      <c r="F188">
        <v>57.09</v>
      </c>
      <c r="G188">
        <v>56.08</v>
      </c>
      <c r="H188">
        <f t="shared" si="64"/>
        <v>1.0180099857346649</v>
      </c>
      <c r="I188">
        <v>16.5</v>
      </c>
      <c r="J188">
        <v>28.94</v>
      </c>
      <c r="K188">
        <v>54.79</v>
      </c>
      <c r="L188" s="2">
        <f t="shared" si="65"/>
        <v>0</v>
      </c>
      <c r="M188" s="2">
        <f t="shared" si="66"/>
        <v>1</v>
      </c>
      <c r="N188" s="2">
        <f t="shared" si="67"/>
        <v>0</v>
      </c>
      <c r="V188" s="21" t="s">
        <v>1014</v>
      </c>
      <c r="W188" s="21" t="s">
        <v>852</v>
      </c>
      <c r="X188" s="21" t="s">
        <v>43</v>
      </c>
      <c r="Y188" s="21" t="s">
        <v>1032</v>
      </c>
      <c r="Z188">
        <v>23</v>
      </c>
      <c r="AA188">
        <v>172.28</v>
      </c>
      <c r="AB188">
        <v>71.22</v>
      </c>
      <c r="AC188">
        <f t="shared" si="68"/>
        <v>2.4189834316203314</v>
      </c>
      <c r="AD188">
        <v>21.5</v>
      </c>
      <c r="AE188">
        <v>51.9</v>
      </c>
      <c r="AF188">
        <v>67.47</v>
      </c>
      <c r="AG188" s="2">
        <f t="shared" si="57"/>
        <v>1</v>
      </c>
      <c r="AH188" s="2">
        <f t="shared" si="58"/>
        <v>0</v>
      </c>
      <c r="AI188" s="2">
        <f t="shared" si="59"/>
        <v>0</v>
      </c>
      <c r="AR188" s="21" t="s">
        <v>883</v>
      </c>
      <c r="AS188" s="21" t="s">
        <v>852</v>
      </c>
      <c r="AT188" s="21" t="s">
        <v>43</v>
      </c>
      <c r="AU188" s="21" t="s">
        <v>1034</v>
      </c>
      <c r="AV188" s="3">
        <v>23.5</v>
      </c>
      <c r="AW188" s="3">
        <v>117.89</v>
      </c>
      <c r="AX188" s="3">
        <v>72.459999999999994</v>
      </c>
      <c r="AY188" s="3">
        <f t="shared" si="69"/>
        <v>1.6269666022633178</v>
      </c>
      <c r="AZ188" s="3">
        <v>22.5</v>
      </c>
      <c r="BA188" s="3">
        <v>63.88</v>
      </c>
      <c r="BB188" s="3">
        <v>69.97</v>
      </c>
      <c r="BC188" s="22">
        <f t="shared" si="70"/>
        <v>1</v>
      </c>
      <c r="BD188" s="22">
        <f t="shared" si="71"/>
        <v>0</v>
      </c>
      <c r="BE188" s="22">
        <f t="shared" si="72"/>
        <v>0</v>
      </c>
    </row>
    <row r="189" spans="1:57" x14ac:dyDescent="0.35">
      <c r="A189" t="s">
        <v>195</v>
      </c>
      <c r="B189" t="s">
        <v>77</v>
      </c>
      <c r="C189" t="s">
        <v>78</v>
      </c>
      <c r="D189" t="s">
        <v>529</v>
      </c>
      <c r="E189">
        <v>14</v>
      </c>
      <c r="F189">
        <v>42.17</v>
      </c>
      <c r="G189">
        <v>48.3</v>
      </c>
      <c r="H189">
        <f t="shared" si="64"/>
        <v>0.87308488612836443</v>
      </c>
      <c r="I189">
        <v>13.5</v>
      </c>
      <c r="J189">
        <v>22.95</v>
      </c>
      <c r="K189">
        <v>46.98</v>
      </c>
      <c r="L189" s="2">
        <f t="shared" si="65"/>
        <v>0</v>
      </c>
      <c r="M189" s="2">
        <f t="shared" si="66"/>
        <v>0</v>
      </c>
      <c r="N189" s="2">
        <f t="shared" si="67"/>
        <v>1</v>
      </c>
      <c r="V189" s="21" t="s">
        <v>1015</v>
      </c>
      <c r="W189" s="21" t="s">
        <v>852</v>
      </c>
      <c r="X189" s="21" t="s">
        <v>43</v>
      </c>
      <c r="Y189" s="21" t="s">
        <v>1032</v>
      </c>
      <c r="Z189">
        <v>24</v>
      </c>
      <c r="AA189">
        <v>193.39</v>
      </c>
      <c r="AB189">
        <v>73.7</v>
      </c>
      <c r="AC189">
        <f t="shared" si="68"/>
        <v>2.6240162822252371</v>
      </c>
      <c r="AD189">
        <v>21.5</v>
      </c>
      <c r="AE189">
        <v>38.47</v>
      </c>
      <c r="AF189">
        <v>67.47</v>
      </c>
      <c r="AG189" s="2">
        <f t="shared" si="57"/>
        <v>1</v>
      </c>
      <c r="AH189" s="2">
        <f t="shared" si="58"/>
        <v>0</v>
      </c>
      <c r="AI189" s="2">
        <f t="shared" si="59"/>
        <v>0</v>
      </c>
      <c r="AR189" s="21" t="s">
        <v>884</v>
      </c>
      <c r="AS189" s="21" t="s">
        <v>852</v>
      </c>
      <c r="AT189" s="21" t="s">
        <v>43</v>
      </c>
      <c r="AU189" s="21" t="s">
        <v>1034</v>
      </c>
      <c r="AV189" s="3">
        <v>24</v>
      </c>
      <c r="AW189" s="3">
        <v>186.53</v>
      </c>
      <c r="AX189" s="3">
        <v>73.7</v>
      </c>
      <c r="AY189" s="3">
        <f t="shared" si="69"/>
        <v>2.5309362279511531</v>
      </c>
      <c r="AZ189" s="3">
        <v>22.5</v>
      </c>
      <c r="BA189" s="3">
        <v>68.22</v>
      </c>
      <c r="BB189" s="3">
        <v>69.97</v>
      </c>
      <c r="BC189" s="22">
        <f t="shared" si="70"/>
        <v>1</v>
      </c>
      <c r="BD189" s="22">
        <f t="shared" si="71"/>
        <v>0</v>
      </c>
      <c r="BE189" s="22">
        <f t="shared" si="72"/>
        <v>0</v>
      </c>
    </row>
    <row r="190" spans="1:57" x14ac:dyDescent="0.35">
      <c r="A190" t="s">
        <v>196</v>
      </c>
      <c r="B190" t="s">
        <v>77</v>
      </c>
      <c r="C190" t="s">
        <v>78</v>
      </c>
      <c r="D190" t="s">
        <v>529</v>
      </c>
      <c r="E190">
        <v>17</v>
      </c>
      <c r="F190">
        <v>117.08</v>
      </c>
      <c r="G190">
        <v>56.08</v>
      </c>
      <c r="H190">
        <f t="shared" si="64"/>
        <v>2.0877318116975747</v>
      </c>
      <c r="I190">
        <v>16.5</v>
      </c>
      <c r="J190">
        <v>51.01</v>
      </c>
      <c r="K190">
        <v>54.79</v>
      </c>
      <c r="L190" s="2">
        <f t="shared" si="65"/>
        <v>1</v>
      </c>
      <c r="M190" s="2">
        <f t="shared" si="66"/>
        <v>0</v>
      </c>
      <c r="N190" s="2">
        <f t="shared" si="67"/>
        <v>0</v>
      </c>
      <c r="V190" s="21" t="s">
        <v>1016</v>
      </c>
      <c r="W190" s="21" t="s">
        <v>852</v>
      </c>
      <c r="X190" s="21" t="s">
        <v>43</v>
      </c>
      <c r="Y190" s="21" t="s">
        <v>1032</v>
      </c>
      <c r="Z190">
        <v>24</v>
      </c>
      <c r="AA190">
        <v>184.04</v>
      </c>
      <c r="AB190">
        <v>73.7</v>
      </c>
      <c r="AC190">
        <f t="shared" si="68"/>
        <v>2.497150610583446</v>
      </c>
      <c r="AD190">
        <v>22</v>
      </c>
      <c r="AE190">
        <v>49.2</v>
      </c>
      <c r="AF190">
        <v>68.72</v>
      </c>
      <c r="AG190" s="2">
        <f t="shared" si="57"/>
        <v>1</v>
      </c>
      <c r="AH190" s="2">
        <f t="shared" si="58"/>
        <v>0</v>
      </c>
      <c r="AI190" s="2">
        <f t="shared" si="59"/>
        <v>0</v>
      </c>
      <c r="AR190" s="21" t="s">
        <v>885</v>
      </c>
      <c r="AS190" s="21" t="s">
        <v>852</v>
      </c>
      <c r="AT190" s="21" t="s">
        <v>43</v>
      </c>
      <c r="AU190" s="21" t="s">
        <v>1034</v>
      </c>
      <c r="AV190" s="3">
        <v>34.5</v>
      </c>
      <c r="AW190" s="3">
        <v>101.2</v>
      </c>
      <c r="AX190" s="3">
        <v>99.24</v>
      </c>
      <c r="AY190" s="3">
        <f t="shared" si="69"/>
        <v>1.0197501007658203</v>
      </c>
      <c r="AZ190" s="3">
        <v>34</v>
      </c>
      <c r="BA190" s="3">
        <v>55.33</v>
      </c>
      <c r="BB190" s="3">
        <v>98.04</v>
      </c>
      <c r="BC190" s="22">
        <f t="shared" si="70"/>
        <v>0</v>
      </c>
      <c r="BD190" s="22">
        <f t="shared" si="71"/>
        <v>1</v>
      </c>
      <c r="BE190" s="22">
        <f t="shared" si="72"/>
        <v>0</v>
      </c>
    </row>
    <row r="191" spans="1:57" x14ac:dyDescent="0.35">
      <c r="A191" t="s">
        <v>197</v>
      </c>
      <c r="B191" t="s">
        <v>77</v>
      </c>
      <c r="C191" t="s">
        <v>78</v>
      </c>
      <c r="D191" t="s">
        <v>529</v>
      </c>
      <c r="E191">
        <v>17</v>
      </c>
      <c r="F191">
        <v>67.540000000000006</v>
      </c>
      <c r="G191">
        <v>56.08</v>
      </c>
      <c r="H191">
        <f t="shared" si="64"/>
        <v>1.2043509272467905</v>
      </c>
      <c r="I191">
        <v>16</v>
      </c>
      <c r="J191">
        <v>25.45</v>
      </c>
      <c r="K191">
        <v>53.5</v>
      </c>
      <c r="L191" s="2">
        <f t="shared" si="65"/>
        <v>0</v>
      </c>
      <c r="M191" s="2">
        <f t="shared" si="66"/>
        <v>1</v>
      </c>
      <c r="N191" s="2">
        <f t="shared" si="67"/>
        <v>0</v>
      </c>
      <c r="V191" s="21" t="s">
        <v>1017</v>
      </c>
      <c r="W191" s="21" t="s">
        <v>852</v>
      </c>
      <c r="X191" s="21" t="s">
        <v>43</v>
      </c>
      <c r="Y191" s="21" t="s">
        <v>1032</v>
      </c>
      <c r="Z191">
        <v>23.5</v>
      </c>
      <c r="AA191">
        <v>158.22999999999999</v>
      </c>
      <c r="AB191">
        <v>72.459999999999994</v>
      </c>
      <c r="AC191">
        <f t="shared" si="68"/>
        <v>2.183687551752691</v>
      </c>
      <c r="AD191">
        <v>22</v>
      </c>
      <c r="AE191">
        <v>67.569999999999993</v>
      </c>
      <c r="AF191">
        <v>68.72</v>
      </c>
      <c r="AG191" s="2">
        <f t="shared" si="57"/>
        <v>1</v>
      </c>
      <c r="AH191" s="2">
        <f t="shared" si="58"/>
        <v>0</v>
      </c>
      <c r="AI191" s="2">
        <f t="shared" si="59"/>
        <v>0</v>
      </c>
      <c r="AR191" s="21" t="s">
        <v>886</v>
      </c>
      <c r="AS191" s="21" t="s">
        <v>852</v>
      </c>
      <c r="AT191" s="21" t="s">
        <v>43</v>
      </c>
      <c r="AU191" s="21" t="s">
        <v>1034</v>
      </c>
      <c r="AV191" s="3">
        <v>24</v>
      </c>
      <c r="AW191" s="3">
        <v>117.8</v>
      </c>
      <c r="AX191" s="3">
        <v>73.7</v>
      </c>
      <c r="AY191" s="3">
        <f t="shared" si="69"/>
        <v>1.5983717774762549</v>
      </c>
      <c r="AZ191" s="3">
        <v>22</v>
      </c>
      <c r="BA191" s="3">
        <v>45.05</v>
      </c>
      <c r="BB191" s="3">
        <v>68.72</v>
      </c>
      <c r="BC191" s="22">
        <f t="shared" si="70"/>
        <v>1</v>
      </c>
      <c r="BD191" s="22">
        <f t="shared" si="71"/>
        <v>0</v>
      </c>
      <c r="BE191" s="22">
        <f t="shared" si="72"/>
        <v>0</v>
      </c>
    </row>
    <row r="192" spans="1:57" x14ac:dyDescent="0.35">
      <c r="A192" t="s">
        <v>198</v>
      </c>
      <c r="B192" t="s">
        <v>77</v>
      </c>
      <c r="C192" t="s">
        <v>78</v>
      </c>
      <c r="D192" t="s">
        <v>529</v>
      </c>
      <c r="E192">
        <v>17</v>
      </c>
      <c r="F192">
        <v>71.819999999999993</v>
      </c>
      <c r="G192">
        <v>56.08</v>
      </c>
      <c r="H192">
        <f t="shared" si="64"/>
        <v>1.2806704707560628</v>
      </c>
      <c r="I192">
        <v>16.5</v>
      </c>
      <c r="J192">
        <v>39.54</v>
      </c>
      <c r="K192">
        <v>54.79</v>
      </c>
      <c r="L192" s="2">
        <f t="shared" si="65"/>
        <v>0</v>
      </c>
      <c r="M192" s="2">
        <f t="shared" si="66"/>
        <v>1</v>
      </c>
      <c r="N192" s="2">
        <f t="shared" si="67"/>
        <v>0</v>
      </c>
      <c r="V192" s="21" t="s">
        <v>1018</v>
      </c>
      <c r="W192" s="21" t="s">
        <v>852</v>
      </c>
      <c r="X192" s="21" t="s">
        <v>43</v>
      </c>
      <c r="Y192" s="21" t="s">
        <v>1032</v>
      </c>
      <c r="Z192">
        <v>24</v>
      </c>
      <c r="AA192">
        <v>105.54</v>
      </c>
      <c r="AB192">
        <v>73.7</v>
      </c>
      <c r="AC192">
        <f t="shared" si="68"/>
        <v>1.4320217096336501</v>
      </c>
      <c r="AD192">
        <v>22</v>
      </c>
      <c r="AE192">
        <v>55.61</v>
      </c>
      <c r="AF192">
        <v>68.72</v>
      </c>
      <c r="AG192" s="2">
        <f t="shared" si="57"/>
        <v>0</v>
      </c>
      <c r="AH192" s="2">
        <f t="shared" si="58"/>
        <v>1</v>
      </c>
      <c r="AI192" s="2">
        <f t="shared" si="59"/>
        <v>0</v>
      </c>
      <c r="AR192" s="21" t="s">
        <v>887</v>
      </c>
      <c r="AS192" s="21" t="s">
        <v>852</v>
      </c>
      <c r="AT192" s="21" t="s">
        <v>43</v>
      </c>
      <c r="AU192" s="21" t="s">
        <v>1034</v>
      </c>
      <c r="AV192" s="3">
        <v>23.5</v>
      </c>
      <c r="AW192" s="3">
        <v>126.72</v>
      </c>
      <c r="AX192" s="3">
        <v>72.459999999999994</v>
      </c>
      <c r="AY192" s="3">
        <f t="shared" si="69"/>
        <v>1.7488269390008282</v>
      </c>
      <c r="AZ192" s="3">
        <v>22</v>
      </c>
      <c r="BA192" s="3">
        <v>43.22</v>
      </c>
      <c r="BB192" s="3">
        <v>68.72</v>
      </c>
      <c r="BC192" s="22">
        <f t="shared" si="70"/>
        <v>1</v>
      </c>
      <c r="BD192" s="22">
        <f t="shared" si="71"/>
        <v>0</v>
      </c>
      <c r="BE192" s="22">
        <f t="shared" si="72"/>
        <v>0</v>
      </c>
    </row>
    <row r="193" spans="1:57" x14ac:dyDescent="0.35">
      <c r="A193" t="s">
        <v>200</v>
      </c>
      <c r="B193" t="s">
        <v>77</v>
      </c>
      <c r="C193" t="s">
        <v>78</v>
      </c>
      <c r="D193" t="s">
        <v>529</v>
      </c>
      <c r="E193">
        <v>17</v>
      </c>
      <c r="F193">
        <v>102.49</v>
      </c>
      <c r="G193">
        <v>56.08</v>
      </c>
      <c r="H193">
        <f t="shared" si="64"/>
        <v>1.8275677603423681</v>
      </c>
      <c r="I193">
        <v>16</v>
      </c>
      <c r="J193">
        <v>28.95</v>
      </c>
      <c r="K193">
        <v>53.5</v>
      </c>
      <c r="L193" s="2">
        <f t="shared" si="65"/>
        <v>1</v>
      </c>
      <c r="M193" s="2">
        <f t="shared" si="66"/>
        <v>0</v>
      </c>
      <c r="N193" s="2">
        <f t="shared" si="67"/>
        <v>0</v>
      </c>
      <c r="V193" s="21" t="s">
        <v>1019</v>
      </c>
      <c r="W193" s="21" t="s">
        <v>852</v>
      </c>
      <c r="X193" s="21" t="s">
        <v>43</v>
      </c>
      <c r="Y193" s="21" t="s">
        <v>1032</v>
      </c>
      <c r="Z193">
        <v>23.5</v>
      </c>
      <c r="AA193">
        <v>136.34</v>
      </c>
      <c r="AB193">
        <v>72.459999999999994</v>
      </c>
      <c r="AC193">
        <f t="shared" si="68"/>
        <v>1.8815898426718192</v>
      </c>
      <c r="AD193">
        <v>22</v>
      </c>
      <c r="AE193">
        <v>49.35</v>
      </c>
      <c r="AF193">
        <v>68.72</v>
      </c>
      <c r="AG193" s="2">
        <f t="shared" si="57"/>
        <v>1</v>
      </c>
      <c r="AH193" s="2">
        <f t="shared" si="58"/>
        <v>0</v>
      </c>
      <c r="AI193" s="2">
        <f t="shared" si="59"/>
        <v>0</v>
      </c>
      <c r="AR193" s="21" t="s">
        <v>888</v>
      </c>
      <c r="AS193" s="21" t="s">
        <v>852</v>
      </c>
      <c r="AT193" s="21" t="s">
        <v>43</v>
      </c>
      <c r="AU193" s="21" t="s">
        <v>1034</v>
      </c>
      <c r="AV193" s="3">
        <v>24</v>
      </c>
      <c r="AW193" s="3">
        <v>136.91999999999999</v>
      </c>
      <c r="AX193" s="3">
        <v>73.7</v>
      </c>
      <c r="AY193" s="3">
        <f t="shared" si="69"/>
        <v>1.8578018995929442</v>
      </c>
      <c r="AZ193" s="3">
        <v>22.5</v>
      </c>
      <c r="BA193" s="3">
        <v>52.71</v>
      </c>
      <c r="BB193" s="3">
        <v>69.97</v>
      </c>
      <c r="BC193" s="22">
        <f t="shared" si="70"/>
        <v>1</v>
      </c>
      <c r="BD193" s="22">
        <f t="shared" si="71"/>
        <v>0</v>
      </c>
      <c r="BE193" s="22">
        <f t="shared" si="72"/>
        <v>0</v>
      </c>
    </row>
    <row r="194" spans="1:57" x14ac:dyDescent="0.35">
      <c r="A194" t="s">
        <v>201</v>
      </c>
      <c r="B194" t="s">
        <v>77</v>
      </c>
      <c r="C194" t="s">
        <v>78</v>
      </c>
      <c r="D194" t="s">
        <v>529</v>
      </c>
      <c r="E194">
        <v>17.5</v>
      </c>
      <c r="F194">
        <v>56.75</v>
      </c>
      <c r="G194">
        <v>57.36</v>
      </c>
      <c r="H194">
        <f t="shared" ref="H194:H257" si="73">F194/G194</f>
        <v>0.98936541143654111</v>
      </c>
      <c r="I194">
        <v>17</v>
      </c>
      <c r="J194">
        <v>52.85</v>
      </c>
      <c r="K194">
        <v>56.08</v>
      </c>
      <c r="L194" s="2">
        <f t="shared" ref="L194:L257" si="74">IF(H194&gt;1.5,1,0)</f>
        <v>0</v>
      </c>
      <c r="M194" s="2">
        <f t="shared" ref="M194:M257" si="75">IF((AND(H194&gt;1,H194&lt;1.5)),1,0)</f>
        <v>0</v>
      </c>
      <c r="N194" s="2">
        <f t="shared" ref="N194:N257" si="76">IF(H194&lt;1,1,0)</f>
        <v>1</v>
      </c>
      <c r="V194" s="21" t="s">
        <v>1020</v>
      </c>
      <c r="W194" s="21" t="s">
        <v>852</v>
      </c>
      <c r="X194" s="21" t="s">
        <v>43</v>
      </c>
      <c r="Y194" s="21" t="s">
        <v>1032</v>
      </c>
      <c r="Z194">
        <v>22.5</v>
      </c>
      <c r="AA194">
        <v>101.04</v>
      </c>
      <c r="AB194">
        <v>69.97</v>
      </c>
      <c r="AC194">
        <f t="shared" si="68"/>
        <v>1.4440474489066744</v>
      </c>
      <c r="AD194">
        <v>21.5</v>
      </c>
      <c r="AE194">
        <v>58.74</v>
      </c>
      <c r="AF194">
        <v>67.47</v>
      </c>
      <c r="AG194" s="2">
        <f t="shared" ref="AG194" si="77">IF(AC194&gt;1.5,1,0)</f>
        <v>0</v>
      </c>
      <c r="AH194" s="2">
        <f t="shared" ref="AH194" si="78">IF((AND(AC194&gt;1,AC194&lt;1.5)),1,0)</f>
        <v>1</v>
      </c>
      <c r="AI194" s="2">
        <f t="shared" ref="AI194" si="79">IF(AC194&lt;1,1,0)</f>
        <v>0</v>
      </c>
      <c r="AR194" s="21" t="s">
        <v>889</v>
      </c>
      <c r="AS194" s="21" t="s">
        <v>852</v>
      </c>
      <c r="AT194" s="21" t="s">
        <v>43</v>
      </c>
      <c r="AU194" s="21" t="s">
        <v>1034</v>
      </c>
      <c r="AV194" s="3">
        <v>24</v>
      </c>
      <c r="AW194" s="3">
        <v>112.51</v>
      </c>
      <c r="AX194" s="3">
        <v>73.7</v>
      </c>
      <c r="AY194" s="3">
        <f t="shared" si="69"/>
        <v>1.5265943012211669</v>
      </c>
      <c r="AZ194" s="3">
        <v>23</v>
      </c>
      <c r="BA194" s="3">
        <v>53.84</v>
      </c>
      <c r="BB194" s="3">
        <v>71.22</v>
      </c>
      <c r="BC194" s="22">
        <f t="shared" si="70"/>
        <v>1</v>
      </c>
      <c r="BD194" s="22">
        <f t="shared" si="71"/>
        <v>0</v>
      </c>
      <c r="BE194" s="22">
        <f t="shared" si="72"/>
        <v>0</v>
      </c>
    </row>
    <row r="195" spans="1:57" x14ac:dyDescent="0.35">
      <c r="A195" t="s">
        <v>202</v>
      </c>
      <c r="B195" t="s">
        <v>77</v>
      </c>
      <c r="C195" t="s">
        <v>78</v>
      </c>
      <c r="D195" t="s">
        <v>529</v>
      </c>
      <c r="E195">
        <v>17</v>
      </c>
      <c r="F195">
        <v>94.38</v>
      </c>
      <c r="G195">
        <v>56.08</v>
      </c>
      <c r="H195">
        <f t="shared" si="73"/>
        <v>1.6829529243937231</v>
      </c>
      <c r="I195">
        <v>25</v>
      </c>
      <c r="J195">
        <v>83.52</v>
      </c>
      <c r="K195">
        <v>76.17</v>
      </c>
      <c r="L195" s="2">
        <f t="shared" si="74"/>
        <v>1</v>
      </c>
      <c r="M195" s="2">
        <f t="shared" si="75"/>
        <v>0</v>
      </c>
      <c r="N195" s="2">
        <f t="shared" si="76"/>
        <v>0</v>
      </c>
      <c r="V195" s="21" t="s">
        <v>989</v>
      </c>
      <c r="W195" t="s">
        <v>852</v>
      </c>
      <c r="X195" t="s">
        <v>78</v>
      </c>
      <c r="Y195" t="s">
        <v>1031</v>
      </c>
      <c r="Z195">
        <v>24</v>
      </c>
      <c r="AA195">
        <v>66.23</v>
      </c>
      <c r="AB195">
        <v>73.7</v>
      </c>
      <c r="AC195">
        <f t="shared" ref="AC195:AC220" si="80">AA195/AB195</f>
        <v>0.89864314789687927</v>
      </c>
      <c r="AD195">
        <v>23.5</v>
      </c>
      <c r="AE195">
        <v>36.17</v>
      </c>
      <c r="AF195">
        <v>72.459999999999994</v>
      </c>
      <c r="AG195" s="2">
        <f t="shared" ref="AG195:AG220" si="81">IF(AC195&gt;1.5,1,0)</f>
        <v>0</v>
      </c>
      <c r="AH195" s="2">
        <f t="shared" ref="AH195:AH220" si="82">IF((AND(AC195&gt;1,AC195&lt;1.5)),1,0)</f>
        <v>0</v>
      </c>
      <c r="AI195" s="2">
        <f t="shared" ref="AI195:AI220" si="83">IF(AC195&lt;1,1,0)</f>
        <v>1</v>
      </c>
      <c r="AR195" s="21" t="s">
        <v>890</v>
      </c>
      <c r="AS195" s="21" t="s">
        <v>852</v>
      </c>
      <c r="AT195" s="21" t="s">
        <v>43</v>
      </c>
      <c r="AU195" s="21" t="s">
        <v>1034</v>
      </c>
      <c r="AV195" s="3">
        <v>24</v>
      </c>
      <c r="AW195" s="3">
        <v>80.33</v>
      </c>
      <c r="AX195" s="3">
        <v>73.7</v>
      </c>
      <c r="AY195" s="3">
        <f t="shared" si="69"/>
        <v>1.0899592944369063</v>
      </c>
      <c r="AZ195" s="3">
        <v>23.5</v>
      </c>
      <c r="BA195" s="3">
        <v>64.239999999999995</v>
      </c>
      <c r="BB195" s="3">
        <v>72.459999999999994</v>
      </c>
      <c r="BC195" s="22">
        <f t="shared" si="70"/>
        <v>0</v>
      </c>
      <c r="BD195" s="22">
        <f t="shared" si="71"/>
        <v>1</v>
      </c>
      <c r="BE195" s="22">
        <f t="shared" si="72"/>
        <v>0</v>
      </c>
    </row>
    <row r="196" spans="1:57" x14ac:dyDescent="0.35">
      <c r="A196" t="s">
        <v>203</v>
      </c>
      <c r="B196" t="s">
        <v>77</v>
      </c>
      <c r="C196" t="s">
        <v>78</v>
      </c>
      <c r="D196" t="s">
        <v>529</v>
      </c>
      <c r="E196">
        <v>16.5</v>
      </c>
      <c r="F196">
        <v>58.5</v>
      </c>
      <c r="G196">
        <v>54.79</v>
      </c>
      <c r="H196">
        <f t="shared" si="73"/>
        <v>1.0677130863296223</v>
      </c>
      <c r="I196">
        <v>16</v>
      </c>
      <c r="J196">
        <v>39.22</v>
      </c>
      <c r="K196">
        <v>53.5</v>
      </c>
      <c r="L196" s="2">
        <f t="shared" si="74"/>
        <v>0</v>
      </c>
      <c r="M196" s="2">
        <f t="shared" si="75"/>
        <v>1</v>
      </c>
      <c r="N196" s="2">
        <f t="shared" si="76"/>
        <v>0</v>
      </c>
      <c r="V196" s="21" t="s">
        <v>990</v>
      </c>
      <c r="W196" t="s">
        <v>852</v>
      </c>
      <c r="X196" t="s">
        <v>78</v>
      </c>
      <c r="Y196" t="s">
        <v>1031</v>
      </c>
      <c r="Z196">
        <v>18.5</v>
      </c>
      <c r="AA196">
        <v>55.61</v>
      </c>
      <c r="AB196">
        <v>59.91</v>
      </c>
      <c r="AC196">
        <f t="shared" si="80"/>
        <v>0.92822567184109506</v>
      </c>
      <c r="AD196">
        <v>18</v>
      </c>
      <c r="AE196">
        <v>42.69</v>
      </c>
      <c r="AF196">
        <v>58.64</v>
      </c>
      <c r="AG196" s="2">
        <f t="shared" si="81"/>
        <v>0</v>
      </c>
      <c r="AH196" s="2">
        <f t="shared" si="82"/>
        <v>0</v>
      </c>
      <c r="AI196" s="2">
        <f t="shared" si="83"/>
        <v>1</v>
      </c>
      <c r="AR196" s="21" t="s">
        <v>891</v>
      </c>
      <c r="AS196" s="21" t="s">
        <v>852</v>
      </c>
      <c r="AT196" s="21" t="s">
        <v>43</v>
      </c>
      <c r="AU196" s="21" t="s">
        <v>1034</v>
      </c>
      <c r="AV196" s="3">
        <v>24</v>
      </c>
      <c r="AW196" s="3">
        <v>164.16</v>
      </c>
      <c r="AX196" s="3">
        <v>73.7</v>
      </c>
      <c r="AY196" s="3">
        <f t="shared" si="69"/>
        <v>2.2274084124830393</v>
      </c>
      <c r="AZ196" s="3">
        <v>22.5</v>
      </c>
      <c r="BA196" s="3">
        <v>54.4</v>
      </c>
      <c r="BB196" s="3">
        <v>69.97</v>
      </c>
      <c r="BC196" s="22">
        <f t="shared" si="70"/>
        <v>1</v>
      </c>
      <c r="BD196" s="22">
        <f t="shared" si="71"/>
        <v>0</v>
      </c>
      <c r="BE196" s="22">
        <f t="shared" si="72"/>
        <v>0</v>
      </c>
    </row>
    <row r="197" spans="1:57" x14ac:dyDescent="0.35">
      <c r="A197" t="s">
        <v>204</v>
      </c>
      <c r="B197" t="s">
        <v>77</v>
      </c>
      <c r="C197" t="s">
        <v>78</v>
      </c>
      <c r="D197" t="s">
        <v>529</v>
      </c>
      <c r="E197">
        <v>17</v>
      </c>
      <c r="F197">
        <v>51.13</v>
      </c>
      <c r="G197">
        <v>56.08</v>
      </c>
      <c r="H197">
        <f t="shared" si="73"/>
        <v>0.91173323823109853</v>
      </c>
      <c r="I197">
        <v>16.5</v>
      </c>
      <c r="J197">
        <v>42.09</v>
      </c>
      <c r="K197">
        <v>54.79</v>
      </c>
      <c r="L197" s="2">
        <f t="shared" si="74"/>
        <v>0</v>
      </c>
      <c r="M197" s="2">
        <f t="shared" si="75"/>
        <v>0</v>
      </c>
      <c r="N197" s="2">
        <f t="shared" si="76"/>
        <v>1</v>
      </c>
      <c r="V197" t="s">
        <v>991</v>
      </c>
      <c r="W197" t="s">
        <v>852</v>
      </c>
      <c r="X197" t="s">
        <v>78</v>
      </c>
      <c r="Y197" t="s">
        <v>1031</v>
      </c>
      <c r="Z197">
        <v>31.5</v>
      </c>
      <c r="AA197">
        <v>120.8</v>
      </c>
      <c r="AB197">
        <v>92.02</v>
      </c>
      <c r="AC197">
        <f t="shared" si="80"/>
        <v>1.3127580960660725</v>
      </c>
      <c r="AD197">
        <v>31</v>
      </c>
      <c r="AE197">
        <v>87.1</v>
      </c>
      <c r="AF197">
        <v>90.81</v>
      </c>
      <c r="AG197" s="2">
        <f t="shared" si="81"/>
        <v>0</v>
      </c>
      <c r="AH197" s="2">
        <f t="shared" si="82"/>
        <v>1</v>
      </c>
      <c r="AI197" s="2">
        <f t="shared" si="83"/>
        <v>0</v>
      </c>
      <c r="AR197" s="21" t="s">
        <v>892</v>
      </c>
      <c r="AS197" s="21" t="s">
        <v>852</v>
      </c>
      <c r="AT197" s="21" t="s">
        <v>43</v>
      </c>
      <c r="AU197" s="21" t="s">
        <v>1034</v>
      </c>
      <c r="AV197" s="3">
        <v>24.5</v>
      </c>
      <c r="AW197" s="3">
        <v>74.67</v>
      </c>
      <c r="AX197" s="3">
        <v>74.930000000000007</v>
      </c>
      <c r="AY197" s="3">
        <f t="shared" si="69"/>
        <v>0.99653009475510468</v>
      </c>
      <c r="AZ197" s="3">
        <v>24</v>
      </c>
      <c r="BA197" s="3">
        <v>64.28</v>
      </c>
      <c r="BB197" s="3">
        <v>73.7</v>
      </c>
      <c r="BC197" s="22">
        <f t="shared" si="70"/>
        <v>0</v>
      </c>
      <c r="BD197" s="22">
        <f t="shared" si="71"/>
        <v>0</v>
      </c>
      <c r="BE197" s="22">
        <f t="shared" si="72"/>
        <v>1</v>
      </c>
    </row>
    <row r="198" spans="1:57" x14ac:dyDescent="0.35">
      <c r="A198" t="s">
        <v>205</v>
      </c>
      <c r="B198" t="s">
        <v>77</v>
      </c>
      <c r="C198" t="s">
        <v>78</v>
      </c>
      <c r="D198" t="s">
        <v>529</v>
      </c>
      <c r="E198">
        <v>17</v>
      </c>
      <c r="F198">
        <v>66.069999999999993</v>
      </c>
      <c r="G198">
        <v>56.08</v>
      </c>
      <c r="H198">
        <f t="shared" si="73"/>
        <v>1.178138373751783</v>
      </c>
      <c r="I198">
        <v>25</v>
      </c>
      <c r="J198">
        <v>81.38</v>
      </c>
      <c r="K198">
        <v>76.17</v>
      </c>
      <c r="L198" s="2">
        <f t="shared" si="74"/>
        <v>0</v>
      </c>
      <c r="M198" s="2">
        <f t="shared" si="75"/>
        <v>1</v>
      </c>
      <c r="N198" s="2">
        <f t="shared" si="76"/>
        <v>0</v>
      </c>
      <c r="V198" t="s">
        <v>992</v>
      </c>
      <c r="W198" t="s">
        <v>852</v>
      </c>
      <c r="X198" t="s">
        <v>78</v>
      </c>
      <c r="Y198" t="s">
        <v>1031</v>
      </c>
      <c r="Z198">
        <v>32.5</v>
      </c>
      <c r="AA198">
        <v>99.21</v>
      </c>
      <c r="AB198">
        <v>94.43</v>
      </c>
      <c r="AC198">
        <f t="shared" si="80"/>
        <v>1.0506195065127606</v>
      </c>
      <c r="AD198">
        <v>31.5</v>
      </c>
      <c r="AE198">
        <v>84.8</v>
      </c>
      <c r="AF198">
        <v>92.02</v>
      </c>
      <c r="AG198" s="2">
        <f t="shared" si="81"/>
        <v>0</v>
      </c>
      <c r="AH198" s="2">
        <f t="shared" si="82"/>
        <v>1</v>
      </c>
      <c r="AI198" s="2">
        <f t="shared" si="83"/>
        <v>0</v>
      </c>
      <c r="AR198" s="21" t="s">
        <v>893</v>
      </c>
      <c r="AS198" s="21" t="s">
        <v>852</v>
      </c>
      <c r="AT198" s="21" t="s">
        <v>43</v>
      </c>
      <c r="AU198" s="21" t="s">
        <v>1034</v>
      </c>
      <c r="AV198" s="3">
        <v>24</v>
      </c>
      <c r="AW198" s="3">
        <v>142.72999999999999</v>
      </c>
      <c r="AX198" s="3">
        <v>73.7</v>
      </c>
      <c r="AY198" s="3">
        <f t="shared" si="69"/>
        <v>1.9366350067842604</v>
      </c>
      <c r="AZ198" s="3">
        <v>23</v>
      </c>
      <c r="BA198" s="3">
        <v>59.63</v>
      </c>
      <c r="BB198" s="3">
        <v>71.22</v>
      </c>
      <c r="BC198" s="22">
        <f t="shared" si="70"/>
        <v>1</v>
      </c>
      <c r="BD198" s="22">
        <f t="shared" si="71"/>
        <v>0</v>
      </c>
      <c r="BE198" s="22">
        <f t="shared" si="72"/>
        <v>0</v>
      </c>
    </row>
    <row r="199" spans="1:57" x14ac:dyDescent="0.35">
      <c r="A199" t="s">
        <v>206</v>
      </c>
      <c r="B199" t="s">
        <v>77</v>
      </c>
      <c r="C199" t="s">
        <v>78</v>
      </c>
      <c r="D199" t="s">
        <v>529</v>
      </c>
      <c r="E199">
        <v>14</v>
      </c>
      <c r="F199">
        <v>38.869999999999997</v>
      </c>
      <c r="G199">
        <v>48.3</v>
      </c>
      <c r="H199">
        <f t="shared" si="73"/>
        <v>0.80476190476190479</v>
      </c>
      <c r="I199">
        <v>13.5</v>
      </c>
      <c r="J199">
        <v>21.82</v>
      </c>
      <c r="K199">
        <v>46.98</v>
      </c>
      <c r="L199" s="2">
        <f t="shared" si="74"/>
        <v>0</v>
      </c>
      <c r="M199" s="2">
        <f t="shared" si="75"/>
        <v>0</v>
      </c>
      <c r="N199" s="2">
        <f t="shared" si="76"/>
        <v>1</v>
      </c>
      <c r="V199" t="s">
        <v>993</v>
      </c>
      <c r="W199" t="s">
        <v>852</v>
      </c>
      <c r="X199" t="s">
        <v>78</v>
      </c>
      <c r="Y199" t="s">
        <v>1031</v>
      </c>
      <c r="Z199">
        <v>26</v>
      </c>
      <c r="AA199">
        <v>71.180000000000007</v>
      </c>
      <c r="AB199">
        <v>78.63</v>
      </c>
      <c r="AC199">
        <f t="shared" si="80"/>
        <v>0.90525244817499695</v>
      </c>
      <c r="AD199">
        <v>25.5</v>
      </c>
      <c r="AE199">
        <v>64.790000000000006</v>
      </c>
      <c r="AF199">
        <v>77.400000000000006</v>
      </c>
      <c r="AG199" s="2">
        <f t="shared" si="81"/>
        <v>0</v>
      </c>
      <c r="AH199" s="2">
        <f t="shared" si="82"/>
        <v>0</v>
      </c>
      <c r="AI199" s="2">
        <f t="shared" si="83"/>
        <v>1</v>
      </c>
      <c r="AR199" s="21" t="s">
        <v>894</v>
      </c>
      <c r="AS199" s="21" t="s">
        <v>852</v>
      </c>
      <c r="AT199" s="21" t="s">
        <v>43</v>
      </c>
      <c r="AU199" s="21" t="s">
        <v>1034</v>
      </c>
      <c r="AV199" s="3">
        <v>24</v>
      </c>
      <c r="AW199" s="3">
        <v>136.25</v>
      </c>
      <c r="AX199" s="3">
        <v>73.7</v>
      </c>
      <c r="AY199" s="3">
        <f t="shared" si="69"/>
        <v>1.8487109905020351</v>
      </c>
      <c r="AZ199" s="3">
        <v>22.5</v>
      </c>
      <c r="BA199" s="3">
        <v>67.55</v>
      </c>
      <c r="BB199" s="3">
        <v>69.97</v>
      </c>
      <c r="BC199" s="22">
        <f t="shared" si="70"/>
        <v>1</v>
      </c>
      <c r="BD199" s="22">
        <f t="shared" si="71"/>
        <v>0</v>
      </c>
      <c r="BE199" s="22">
        <f t="shared" si="72"/>
        <v>0</v>
      </c>
    </row>
    <row r="200" spans="1:57" x14ac:dyDescent="0.35">
      <c r="A200" t="s">
        <v>512</v>
      </c>
      <c r="B200" t="s">
        <v>77</v>
      </c>
      <c r="C200" t="s">
        <v>78</v>
      </c>
      <c r="D200" t="s">
        <v>495</v>
      </c>
      <c r="E200">
        <v>20.5</v>
      </c>
      <c r="F200">
        <v>51.02</v>
      </c>
      <c r="G200">
        <v>64.97</v>
      </c>
      <c r="H200">
        <f>F200/G200</f>
        <v>0.78528551639218103</v>
      </c>
      <c r="I200">
        <v>20</v>
      </c>
      <c r="J200">
        <v>29.46</v>
      </c>
      <c r="K200">
        <v>63.71</v>
      </c>
      <c r="L200" s="2">
        <f t="shared" si="74"/>
        <v>0</v>
      </c>
      <c r="M200" s="2">
        <f t="shared" si="75"/>
        <v>0</v>
      </c>
      <c r="N200" s="2">
        <f t="shared" si="76"/>
        <v>1</v>
      </c>
      <c r="V200" t="s">
        <v>994</v>
      </c>
      <c r="W200" t="s">
        <v>852</v>
      </c>
      <c r="X200" t="s">
        <v>78</v>
      </c>
      <c r="Y200" t="s">
        <v>1031</v>
      </c>
      <c r="Z200">
        <v>33</v>
      </c>
      <c r="AA200">
        <v>108.92</v>
      </c>
      <c r="AB200">
        <v>95.64</v>
      </c>
      <c r="AC200">
        <f t="shared" si="80"/>
        <v>1.1388540359682142</v>
      </c>
      <c r="AD200">
        <v>32.5</v>
      </c>
      <c r="AE200">
        <v>92.65</v>
      </c>
      <c r="AF200">
        <v>94.43</v>
      </c>
      <c r="AG200" s="2">
        <f t="shared" si="81"/>
        <v>0</v>
      </c>
      <c r="AH200" s="2">
        <f t="shared" si="82"/>
        <v>1</v>
      </c>
      <c r="AI200" s="2">
        <f t="shared" si="83"/>
        <v>0</v>
      </c>
      <c r="AR200" s="21" t="s">
        <v>895</v>
      </c>
      <c r="AS200" s="21" t="s">
        <v>852</v>
      </c>
      <c r="AT200" s="21" t="s">
        <v>43</v>
      </c>
      <c r="AU200" s="21" t="s">
        <v>1034</v>
      </c>
      <c r="AV200" s="3">
        <v>24</v>
      </c>
      <c r="AW200" s="3">
        <v>99.25</v>
      </c>
      <c r="AX200" s="3">
        <v>73.7</v>
      </c>
      <c r="AY200" s="3">
        <f t="shared" si="69"/>
        <v>1.3466757123473541</v>
      </c>
      <c r="AZ200" s="3">
        <v>23</v>
      </c>
      <c r="BA200" s="3">
        <v>62.18</v>
      </c>
      <c r="BB200" s="3">
        <v>71.22</v>
      </c>
      <c r="BC200" s="22">
        <f t="shared" si="70"/>
        <v>0</v>
      </c>
      <c r="BD200" s="22">
        <f t="shared" si="71"/>
        <v>1</v>
      </c>
      <c r="BE200" s="22">
        <f t="shared" si="72"/>
        <v>0</v>
      </c>
    </row>
    <row r="201" spans="1:57" x14ac:dyDescent="0.35">
      <c r="A201" t="s">
        <v>514</v>
      </c>
      <c r="B201" t="s">
        <v>77</v>
      </c>
      <c r="C201" t="s">
        <v>78</v>
      </c>
      <c r="D201" t="s">
        <v>495</v>
      </c>
      <c r="E201">
        <v>17</v>
      </c>
      <c r="F201">
        <v>80.63</v>
      </c>
      <c r="G201">
        <v>56.08</v>
      </c>
      <c r="H201">
        <f t="shared" si="73"/>
        <v>1.4377674750356633</v>
      </c>
      <c r="I201">
        <v>16.5</v>
      </c>
      <c r="J201">
        <v>52.4</v>
      </c>
      <c r="K201">
        <v>54.79</v>
      </c>
      <c r="L201" s="2">
        <f t="shared" si="74"/>
        <v>0</v>
      </c>
      <c r="M201" s="2">
        <f t="shared" si="75"/>
        <v>1</v>
      </c>
      <c r="N201" s="2">
        <f t="shared" si="76"/>
        <v>0</v>
      </c>
      <c r="V201" t="s">
        <v>995</v>
      </c>
      <c r="W201" t="s">
        <v>852</v>
      </c>
      <c r="X201" t="s">
        <v>78</v>
      </c>
      <c r="Y201" t="s">
        <v>1031</v>
      </c>
      <c r="Z201">
        <v>26.5</v>
      </c>
      <c r="AA201">
        <v>70.47</v>
      </c>
      <c r="AB201">
        <v>79.86</v>
      </c>
      <c r="AC201">
        <f t="shared" si="80"/>
        <v>0.88241923365890307</v>
      </c>
      <c r="AD201">
        <v>26</v>
      </c>
      <c r="AE201">
        <v>57.57</v>
      </c>
      <c r="AF201">
        <v>78.63</v>
      </c>
      <c r="AG201" s="2">
        <f t="shared" si="81"/>
        <v>0</v>
      </c>
      <c r="AH201" s="2">
        <f t="shared" si="82"/>
        <v>0</v>
      </c>
      <c r="AI201" s="2">
        <f t="shared" si="83"/>
        <v>1</v>
      </c>
      <c r="AR201" s="21" t="s">
        <v>896</v>
      </c>
      <c r="AS201" s="21" t="s">
        <v>852</v>
      </c>
      <c r="AT201" s="21" t="s">
        <v>43</v>
      </c>
      <c r="AU201" s="21" t="s">
        <v>1034</v>
      </c>
      <c r="AV201" s="3">
        <v>24</v>
      </c>
      <c r="AW201" s="3">
        <v>166.13</v>
      </c>
      <c r="AX201" s="3">
        <v>73.7</v>
      </c>
      <c r="AY201" s="3">
        <f t="shared" si="69"/>
        <v>2.2541383989145181</v>
      </c>
      <c r="AZ201" s="3">
        <v>22</v>
      </c>
      <c r="BA201" s="3">
        <v>53.31</v>
      </c>
      <c r="BB201" s="3">
        <v>68.72</v>
      </c>
      <c r="BC201" s="22">
        <f t="shared" si="70"/>
        <v>1</v>
      </c>
      <c r="BD201" s="22">
        <f t="shared" si="71"/>
        <v>0</v>
      </c>
      <c r="BE201" s="22">
        <f t="shared" si="72"/>
        <v>0</v>
      </c>
    </row>
    <row r="202" spans="1:57" x14ac:dyDescent="0.35">
      <c r="A202" t="s">
        <v>515</v>
      </c>
      <c r="B202" t="s">
        <v>77</v>
      </c>
      <c r="C202" t="s">
        <v>78</v>
      </c>
      <c r="D202" t="s">
        <v>495</v>
      </c>
      <c r="E202">
        <v>17</v>
      </c>
      <c r="F202">
        <v>88.78</v>
      </c>
      <c r="G202">
        <v>56.08</v>
      </c>
      <c r="H202">
        <f t="shared" si="73"/>
        <v>1.5830955777460771</v>
      </c>
      <c r="I202">
        <v>16</v>
      </c>
      <c r="J202">
        <v>23.15</v>
      </c>
      <c r="K202">
        <v>53.5</v>
      </c>
      <c r="L202" s="2">
        <f t="shared" si="74"/>
        <v>1</v>
      </c>
      <c r="M202" s="2">
        <f t="shared" si="75"/>
        <v>0</v>
      </c>
      <c r="N202" s="2">
        <f t="shared" si="76"/>
        <v>0</v>
      </c>
      <c r="V202" t="s">
        <v>996</v>
      </c>
      <c r="W202" t="s">
        <v>852</v>
      </c>
      <c r="X202" t="s">
        <v>78</v>
      </c>
      <c r="Y202" t="s">
        <v>1031</v>
      </c>
      <c r="Z202">
        <v>32</v>
      </c>
      <c r="AA202">
        <v>133.22</v>
      </c>
      <c r="AB202">
        <v>93.23</v>
      </c>
      <c r="AC202">
        <f t="shared" si="80"/>
        <v>1.4289391826665236</v>
      </c>
      <c r="AD202">
        <v>30</v>
      </c>
      <c r="AE202">
        <v>73.540000000000006</v>
      </c>
      <c r="AF202">
        <v>88.39</v>
      </c>
      <c r="AG202" s="2">
        <f t="shared" si="81"/>
        <v>0</v>
      </c>
      <c r="AH202" s="2">
        <f t="shared" si="82"/>
        <v>1</v>
      </c>
      <c r="AI202" s="2">
        <f t="shared" si="83"/>
        <v>0</v>
      </c>
      <c r="AR202" s="21" t="s">
        <v>897</v>
      </c>
      <c r="AS202" s="21" t="s">
        <v>852</v>
      </c>
      <c r="AT202" s="21" t="s">
        <v>43</v>
      </c>
      <c r="AU202" s="21" t="s">
        <v>1034</v>
      </c>
      <c r="AV202" s="3">
        <v>24</v>
      </c>
      <c r="AW202" s="3">
        <v>146.47</v>
      </c>
      <c r="AX202" s="3">
        <v>73.7</v>
      </c>
      <c r="AY202" s="3">
        <f t="shared" si="69"/>
        <v>1.9873812754409768</v>
      </c>
      <c r="AZ202" s="3">
        <v>22.5</v>
      </c>
      <c r="BA202" s="3">
        <v>67.7</v>
      </c>
      <c r="BB202" s="3">
        <v>69.97</v>
      </c>
      <c r="BC202" s="22">
        <f t="shared" si="70"/>
        <v>1</v>
      </c>
      <c r="BD202" s="22">
        <f t="shared" si="71"/>
        <v>0</v>
      </c>
      <c r="BE202" s="22">
        <f t="shared" si="72"/>
        <v>0</v>
      </c>
    </row>
    <row r="203" spans="1:57" x14ac:dyDescent="0.35">
      <c r="A203" t="s">
        <v>516</v>
      </c>
      <c r="B203" t="s">
        <v>77</v>
      </c>
      <c r="C203" t="s">
        <v>78</v>
      </c>
      <c r="D203" t="s">
        <v>495</v>
      </c>
      <c r="E203">
        <v>17</v>
      </c>
      <c r="F203">
        <v>76.260000000000005</v>
      </c>
      <c r="G203">
        <v>56.08</v>
      </c>
      <c r="H203">
        <f t="shared" si="73"/>
        <v>1.3598430813124109</v>
      </c>
      <c r="I203">
        <v>16</v>
      </c>
      <c r="J203">
        <v>17.38</v>
      </c>
      <c r="K203">
        <v>53.5</v>
      </c>
      <c r="L203" s="2">
        <f t="shared" si="74"/>
        <v>0</v>
      </c>
      <c r="M203" s="2">
        <f t="shared" si="75"/>
        <v>1</v>
      </c>
      <c r="N203" s="2">
        <f t="shared" si="76"/>
        <v>0</v>
      </c>
      <c r="V203" t="s">
        <v>997</v>
      </c>
      <c r="W203" t="s">
        <v>852</v>
      </c>
      <c r="X203" t="s">
        <v>78</v>
      </c>
      <c r="Y203" t="s">
        <v>1031</v>
      </c>
      <c r="Z203">
        <v>33.5</v>
      </c>
      <c r="AA203">
        <v>91.09</v>
      </c>
      <c r="AB203">
        <v>96.84</v>
      </c>
      <c r="AC203">
        <f t="shared" si="80"/>
        <v>0.94062370921106986</v>
      </c>
      <c r="AD203">
        <v>33</v>
      </c>
      <c r="AE203">
        <v>85.08</v>
      </c>
      <c r="AF203">
        <v>95.64</v>
      </c>
      <c r="AG203" s="2">
        <f t="shared" si="81"/>
        <v>0</v>
      </c>
      <c r="AH203" s="2">
        <f t="shared" si="82"/>
        <v>0</v>
      </c>
      <c r="AI203" s="2">
        <f t="shared" si="83"/>
        <v>1</v>
      </c>
      <c r="AR203" s="21" t="s">
        <v>868</v>
      </c>
      <c r="AS203" s="21" t="s">
        <v>852</v>
      </c>
      <c r="AT203" s="21" t="s">
        <v>78</v>
      </c>
      <c r="AU203" s="21" t="s">
        <v>1033</v>
      </c>
      <c r="AV203" s="3">
        <v>24</v>
      </c>
      <c r="AW203" s="3">
        <v>130.53</v>
      </c>
      <c r="AX203" s="3">
        <v>73.7</v>
      </c>
      <c r="AY203" s="3">
        <f t="shared" si="69"/>
        <v>1.7710990502035278</v>
      </c>
      <c r="AZ203" s="3">
        <v>23</v>
      </c>
      <c r="BA203" s="3">
        <v>51.62</v>
      </c>
      <c r="BB203" s="3">
        <v>71.22</v>
      </c>
      <c r="BC203" s="22">
        <f t="shared" si="70"/>
        <v>1</v>
      </c>
      <c r="BD203" s="22">
        <f t="shared" si="71"/>
        <v>0</v>
      </c>
      <c r="BE203" s="22">
        <f t="shared" si="72"/>
        <v>0</v>
      </c>
    </row>
    <row r="204" spans="1:57" x14ac:dyDescent="0.35">
      <c r="A204" t="s">
        <v>517</v>
      </c>
      <c r="B204" t="s">
        <v>77</v>
      </c>
      <c r="C204" t="s">
        <v>78</v>
      </c>
      <c r="D204" t="s">
        <v>495</v>
      </c>
      <c r="E204">
        <v>16.5</v>
      </c>
      <c r="F204">
        <v>68.3</v>
      </c>
      <c r="G204">
        <v>54.79</v>
      </c>
      <c r="H204">
        <f t="shared" si="73"/>
        <v>1.2465778426720204</v>
      </c>
      <c r="I204">
        <v>16</v>
      </c>
      <c r="J204">
        <v>37.770000000000003</v>
      </c>
      <c r="K204">
        <v>53.5</v>
      </c>
      <c r="L204" s="2">
        <f t="shared" si="74"/>
        <v>0</v>
      </c>
      <c r="M204" s="2">
        <f t="shared" si="75"/>
        <v>1</v>
      </c>
      <c r="N204" s="2">
        <f t="shared" si="76"/>
        <v>0</v>
      </c>
      <c r="V204" t="s">
        <v>998</v>
      </c>
      <c r="W204" t="s">
        <v>852</v>
      </c>
      <c r="X204" t="s">
        <v>78</v>
      </c>
      <c r="Y204" t="s">
        <v>1031</v>
      </c>
      <c r="Z204">
        <v>34</v>
      </c>
      <c r="AA204">
        <v>101.54</v>
      </c>
      <c r="AB204">
        <v>98.04</v>
      </c>
      <c r="AC204">
        <f t="shared" si="80"/>
        <v>1.0356997144022848</v>
      </c>
      <c r="AD204">
        <v>33.5</v>
      </c>
      <c r="AE204">
        <v>89.64</v>
      </c>
      <c r="AF204">
        <v>96.84</v>
      </c>
      <c r="AG204" s="2">
        <f t="shared" si="81"/>
        <v>0</v>
      </c>
      <c r="AH204" s="2">
        <f t="shared" si="82"/>
        <v>1</v>
      </c>
      <c r="AI204" s="2">
        <f t="shared" si="83"/>
        <v>0</v>
      </c>
      <c r="AR204" s="21" t="s">
        <v>869</v>
      </c>
      <c r="AS204" s="21" t="s">
        <v>852</v>
      </c>
      <c r="AT204" s="21" t="s">
        <v>78</v>
      </c>
      <c r="AU204" s="21" t="s">
        <v>1033</v>
      </c>
      <c r="AV204" s="3">
        <v>24.5</v>
      </c>
      <c r="AW204" s="3">
        <v>86.82</v>
      </c>
      <c r="AX204" s="3">
        <v>74.930000000000007</v>
      </c>
      <c r="AY204" s="3">
        <f t="shared" ref="AY204:AY229" si="84">AW204/AX204</f>
        <v>1.1586814360069395</v>
      </c>
      <c r="AZ204" s="3">
        <v>24</v>
      </c>
      <c r="BA204" s="3">
        <v>67.900000000000006</v>
      </c>
      <c r="BB204" s="3">
        <v>73.7</v>
      </c>
      <c r="BC204" s="22">
        <f t="shared" ref="BC204:BC229" si="85">IF(AY204&gt;1.5,1,0)</f>
        <v>0</v>
      </c>
      <c r="BD204" s="22">
        <f t="shared" ref="BD204:BD229" si="86">IF((AND(AY204&gt;1,AY204&lt;1.5)),1,0)</f>
        <v>1</v>
      </c>
      <c r="BE204" s="22">
        <f t="shared" ref="BE204:BE229" si="87">IF(AY204&lt;1,1,0)</f>
        <v>0</v>
      </c>
    </row>
    <row r="205" spans="1:57" x14ac:dyDescent="0.35">
      <c r="A205" t="s">
        <v>518</v>
      </c>
      <c r="B205" t="s">
        <v>77</v>
      </c>
      <c r="C205" t="s">
        <v>78</v>
      </c>
      <c r="D205" t="s">
        <v>495</v>
      </c>
      <c r="E205">
        <v>22</v>
      </c>
      <c r="F205">
        <v>50.86</v>
      </c>
      <c r="G205">
        <v>68.72</v>
      </c>
      <c r="H205">
        <f t="shared" si="73"/>
        <v>0.74010477299185096</v>
      </c>
      <c r="I205">
        <v>21.5</v>
      </c>
      <c r="J205">
        <v>25.77</v>
      </c>
      <c r="K205">
        <v>67.47</v>
      </c>
      <c r="L205" s="2">
        <f t="shared" si="74"/>
        <v>0</v>
      </c>
      <c r="M205" s="2">
        <f t="shared" si="75"/>
        <v>0</v>
      </c>
      <c r="N205" s="2">
        <f t="shared" si="76"/>
        <v>1</v>
      </c>
      <c r="V205" t="s">
        <v>999</v>
      </c>
      <c r="W205" t="s">
        <v>852</v>
      </c>
      <c r="X205" t="s">
        <v>78</v>
      </c>
      <c r="Y205" t="s">
        <v>1031</v>
      </c>
      <c r="Z205">
        <v>24.5</v>
      </c>
      <c r="AA205">
        <v>64.94</v>
      </c>
      <c r="AB205">
        <v>74.930000000000007</v>
      </c>
      <c r="AC205">
        <f t="shared" si="80"/>
        <v>0.8666755638596022</v>
      </c>
      <c r="AD205">
        <v>24</v>
      </c>
      <c r="AE205">
        <v>49.99</v>
      </c>
      <c r="AF205">
        <v>73.7</v>
      </c>
      <c r="AG205" s="2">
        <f t="shared" si="81"/>
        <v>0</v>
      </c>
      <c r="AH205" s="2">
        <f t="shared" si="82"/>
        <v>0</v>
      </c>
      <c r="AI205" s="2">
        <f t="shared" si="83"/>
        <v>1</v>
      </c>
      <c r="AR205" s="21" t="s">
        <v>870</v>
      </c>
      <c r="AS205" s="21" t="s">
        <v>852</v>
      </c>
      <c r="AT205" s="21" t="s">
        <v>78</v>
      </c>
      <c r="AU205" s="21" t="s">
        <v>1033</v>
      </c>
      <c r="AV205" s="3">
        <v>24</v>
      </c>
      <c r="AW205" s="3">
        <v>163.86</v>
      </c>
      <c r="AX205" s="3">
        <v>73.7</v>
      </c>
      <c r="AY205" s="3">
        <f t="shared" si="84"/>
        <v>2.2233378561736772</v>
      </c>
      <c r="AZ205" s="3">
        <v>23</v>
      </c>
      <c r="BA205" s="3">
        <v>69.23</v>
      </c>
      <c r="BB205" s="3">
        <v>71.22</v>
      </c>
      <c r="BC205" s="22">
        <f t="shared" si="85"/>
        <v>1</v>
      </c>
      <c r="BD205" s="22">
        <f t="shared" si="86"/>
        <v>0</v>
      </c>
      <c r="BE205" s="22">
        <f t="shared" si="87"/>
        <v>0</v>
      </c>
    </row>
    <row r="206" spans="1:57" x14ac:dyDescent="0.35">
      <c r="A206" t="s">
        <v>519</v>
      </c>
      <c r="B206" t="s">
        <v>77</v>
      </c>
      <c r="C206" t="s">
        <v>78</v>
      </c>
      <c r="D206" t="s">
        <v>495</v>
      </c>
      <c r="E206">
        <v>17.5</v>
      </c>
      <c r="F206">
        <v>59.47</v>
      </c>
      <c r="G206">
        <v>57.36</v>
      </c>
      <c r="H206">
        <f t="shared" si="73"/>
        <v>1.0367852161785216</v>
      </c>
      <c r="I206">
        <v>17</v>
      </c>
      <c r="J206">
        <v>54.16</v>
      </c>
      <c r="K206">
        <v>56.08</v>
      </c>
      <c r="L206" s="2">
        <f t="shared" si="74"/>
        <v>0</v>
      </c>
      <c r="M206" s="2">
        <f t="shared" si="75"/>
        <v>1</v>
      </c>
      <c r="N206" s="2">
        <f t="shared" si="76"/>
        <v>0</v>
      </c>
      <c r="V206" t="s">
        <v>1000</v>
      </c>
      <c r="W206" t="s">
        <v>852</v>
      </c>
      <c r="X206" t="s">
        <v>78</v>
      </c>
      <c r="Y206" t="s">
        <v>1031</v>
      </c>
      <c r="Z206">
        <v>21.5</v>
      </c>
      <c r="AA206">
        <v>60.47</v>
      </c>
      <c r="AB206">
        <v>67.47</v>
      </c>
      <c r="AC206">
        <f t="shared" si="80"/>
        <v>0.89625018526752631</v>
      </c>
      <c r="AD206">
        <v>21</v>
      </c>
      <c r="AE206">
        <v>43.36</v>
      </c>
      <c r="AF206">
        <v>66.22</v>
      </c>
      <c r="AG206" s="2">
        <f t="shared" si="81"/>
        <v>0</v>
      </c>
      <c r="AH206" s="2">
        <f t="shared" si="82"/>
        <v>0</v>
      </c>
      <c r="AI206" s="2">
        <f t="shared" si="83"/>
        <v>1</v>
      </c>
      <c r="AR206" s="21" t="s">
        <v>871</v>
      </c>
      <c r="AS206" s="21" t="s">
        <v>852</v>
      </c>
      <c r="AT206" s="21" t="s">
        <v>78</v>
      </c>
      <c r="AU206" s="21" t="s">
        <v>1033</v>
      </c>
      <c r="AV206" s="3">
        <v>24</v>
      </c>
      <c r="AW206" s="3">
        <v>177.42</v>
      </c>
      <c r="AX206" s="3">
        <v>73.7</v>
      </c>
      <c r="AY206" s="3">
        <f t="shared" si="84"/>
        <v>2.407327001356852</v>
      </c>
      <c r="AZ206" s="3">
        <v>22.5</v>
      </c>
      <c r="BA206" s="3">
        <v>57.94</v>
      </c>
      <c r="BB206" s="3">
        <v>69.97</v>
      </c>
      <c r="BC206" s="22">
        <f t="shared" si="85"/>
        <v>1</v>
      </c>
      <c r="BD206" s="22">
        <f t="shared" si="86"/>
        <v>0</v>
      </c>
      <c r="BE206" s="22">
        <f t="shared" si="87"/>
        <v>0</v>
      </c>
    </row>
    <row r="207" spans="1:57" x14ac:dyDescent="0.35">
      <c r="A207" t="s">
        <v>520</v>
      </c>
      <c r="B207" t="s">
        <v>77</v>
      </c>
      <c r="C207" t="s">
        <v>78</v>
      </c>
      <c r="D207" t="s">
        <v>495</v>
      </c>
      <c r="E207">
        <v>22.5</v>
      </c>
      <c r="F207">
        <v>72.84</v>
      </c>
      <c r="G207">
        <v>69.97</v>
      </c>
      <c r="H207">
        <f t="shared" si="73"/>
        <v>1.0410175789624125</v>
      </c>
      <c r="I207">
        <v>22</v>
      </c>
      <c r="J207">
        <v>53.48</v>
      </c>
      <c r="K207">
        <v>68.72</v>
      </c>
      <c r="L207" s="2">
        <f t="shared" si="74"/>
        <v>0</v>
      </c>
      <c r="M207" s="2">
        <f t="shared" si="75"/>
        <v>1</v>
      </c>
      <c r="N207" s="2">
        <f t="shared" si="76"/>
        <v>0</v>
      </c>
      <c r="V207" t="s">
        <v>1001</v>
      </c>
      <c r="W207" t="s">
        <v>852</v>
      </c>
      <c r="X207" t="s">
        <v>78</v>
      </c>
      <c r="Y207" t="s">
        <v>1031</v>
      </c>
      <c r="Z207">
        <v>36</v>
      </c>
      <c r="AA207">
        <v>92.72</v>
      </c>
      <c r="AB207">
        <v>102.83</v>
      </c>
      <c r="AC207">
        <f t="shared" si="80"/>
        <v>0.90168238840805215</v>
      </c>
      <c r="AD207">
        <v>35.5</v>
      </c>
      <c r="AE207">
        <v>72.67</v>
      </c>
      <c r="AF207">
        <v>101.63</v>
      </c>
      <c r="AG207" s="2">
        <f t="shared" si="81"/>
        <v>0</v>
      </c>
      <c r="AH207" s="2">
        <f t="shared" si="82"/>
        <v>0</v>
      </c>
      <c r="AI207" s="2">
        <f t="shared" si="83"/>
        <v>1</v>
      </c>
      <c r="AR207" s="21" t="s">
        <v>872</v>
      </c>
      <c r="AS207" s="21" t="s">
        <v>852</v>
      </c>
      <c r="AT207" s="21" t="s">
        <v>78</v>
      </c>
      <c r="AU207" s="21" t="s">
        <v>1033</v>
      </c>
      <c r="AV207" s="3">
        <v>24</v>
      </c>
      <c r="AW207" s="3">
        <v>171.68</v>
      </c>
      <c r="AX207" s="3">
        <v>73.7</v>
      </c>
      <c r="AY207" s="3">
        <f t="shared" si="84"/>
        <v>2.3294436906377203</v>
      </c>
      <c r="AZ207" s="3">
        <v>16</v>
      </c>
      <c r="BA207" s="3">
        <v>56.55</v>
      </c>
      <c r="BB207" s="3">
        <v>53.5</v>
      </c>
      <c r="BC207" s="22">
        <f t="shared" si="85"/>
        <v>1</v>
      </c>
      <c r="BD207" s="22">
        <f t="shared" si="86"/>
        <v>0</v>
      </c>
      <c r="BE207" s="22">
        <f t="shared" si="87"/>
        <v>0</v>
      </c>
    </row>
    <row r="208" spans="1:57" x14ac:dyDescent="0.35">
      <c r="A208" t="s">
        <v>521</v>
      </c>
      <c r="B208" t="s">
        <v>77</v>
      </c>
      <c r="C208" t="s">
        <v>78</v>
      </c>
      <c r="D208" t="s">
        <v>495</v>
      </c>
      <c r="E208">
        <v>17</v>
      </c>
      <c r="F208">
        <v>109.51</v>
      </c>
      <c r="G208">
        <v>56.08</v>
      </c>
      <c r="H208">
        <f t="shared" si="73"/>
        <v>1.9527460770328104</v>
      </c>
      <c r="I208">
        <v>16</v>
      </c>
      <c r="J208">
        <v>30.44</v>
      </c>
      <c r="K208">
        <v>53.5</v>
      </c>
      <c r="L208" s="2">
        <f t="shared" si="74"/>
        <v>1</v>
      </c>
      <c r="M208" s="2">
        <f t="shared" si="75"/>
        <v>0</v>
      </c>
      <c r="N208" s="2">
        <f t="shared" si="76"/>
        <v>0</v>
      </c>
      <c r="V208" t="s">
        <v>1002</v>
      </c>
      <c r="W208" t="s">
        <v>852</v>
      </c>
      <c r="X208" t="s">
        <v>78</v>
      </c>
      <c r="Y208" t="s">
        <v>1031</v>
      </c>
      <c r="Z208">
        <v>33</v>
      </c>
      <c r="AA208">
        <v>100.41</v>
      </c>
      <c r="AB208">
        <v>95.64</v>
      </c>
      <c r="AC208">
        <f t="shared" si="80"/>
        <v>1.0498745294855709</v>
      </c>
      <c r="AD208">
        <v>32.5</v>
      </c>
      <c r="AE208">
        <v>87.97</v>
      </c>
      <c r="AF208">
        <v>94.43</v>
      </c>
      <c r="AG208" s="2">
        <f t="shared" si="81"/>
        <v>0</v>
      </c>
      <c r="AH208" s="2">
        <f t="shared" si="82"/>
        <v>1</v>
      </c>
      <c r="AI208" s="2">
        <f t="shared" si="83"/>
        <v>0</v>
      </c>
      <c r="AR208" s="21" t="s">
        <v>873</v>
      </c>
      <c r="AS208" s="21" t="s">
        <v>852</v>
      </c>
      <c r="AT208" s="21" t="s">
        <v>78</v>
      </c>
      <c r="AU208" s="21" t="s">
        <v>1033</v>
      </c>
      <c r="AV208" s="3">
        <v>24</v>
      </c>
      <c r="AW208" s="3">
        <v>135.91</v>
      </c>
      <c r="AX208" s="3">
        <v>73.7</v>
      </c>
      <c r="AY208" s="3">
        <f t="shared" si="84"/>
        <v>1.8440976933514246</v>
      </c>
      <c r="AZ208" s="3">
        <v>16</v>
      </c>
      <c r="BA208" s="3">
        <v>61.44</v>
      </c>
      <c r="BB208" s="3">
        <v>53.5</v>
      </c>
      <c r="BC208" s="22">
        <f t="shared" si="85"/>
        <v>1</v>
      </c>
      <c r="BD208" s="22">
        <f t="shared" si="86"/>
        <v>0</v>
      </c>
      <c r="BE208" s="22">
        <f t="shared" si="87"/>
        <v>0</v>
      </c>
    </row>
    <row r="209" spans="1:57" x14ac:dyDescent="0.35">
      <c r="A209" t="s">
        <v>522</v>
      </c>
      <c r="B209" t="s">
        <v>77</v>
      </c>
      <c r="C209" t="s">
        <v>78</v>
      </c>
      <c r="D209" t="s">
        <v>495</v>
      </c>
      <c r="E209">
        <v>17</v>
      </c>
      <c r="F209">
        <v>56.48</v>
      </c>
      <c r="G209">
        <v>56.08</v>
      </c>
      <c r="H209">
        <f t="shared" si="73"/>
        <v>1.007132667617689</v>
      </c>
      <c r="I209">
        <v>16.5</v>
      </c>
      <c r="J209">
        <v>54.77</v>
      </c>
      <c r="K209">
        <v>54.79</v>
      </c>
      <c r="L209" s="2">
        <f t="shared" si="74"/>
        <v>0</v>
      </c>
      <c r="M209" s="2">
        <f t="shared" si="75"/>
        <v>1</v>
      </c>
      <c r="N209" s="2">
        <f t="shared" si="76"/>
        <v>0</v>
      </c>
      <c r="V209" t="s">
        <v>1003</v>
      </c>
      <c r="W209" t="s">
        <v>852</v>
      </c>
      <c r="X209" t="s">
        <v>78</v>
      </c>
      <c r="Y209" t="s">
        <v>1031</v>
      </c>
      <c r="Z209">
        <v>32</v>
      </c>
      <c r="AA209">
        <v>111.63</v>
      </c>
      <c r="AB209">
        <v>93.23</v>
      </c>
      <c r="AC209">
        <f t="shared" si="80"/>
        <v>1.1973613643676928</v>
      </c>
      <c r="AD209">
        <v>31</v>
      </c>
      <c r="AE209">
        <v>86.61</v>
      </c>
      <c r="AF209">
        <v>90.81</v>
      </c>
      <c r="AG209" s="2">
        <f t="shared" si="81"/>
        <v>0</v>
      </c>
      <c r="AH209" s="2">
        <f t="shared" si="82"/>
        <v>1</v>
      </c>
      <c r="AI209" s="2">
        <f t="shared" si="83"/>
        <v>0</v>
      </c>
      <c r="AR209" s="21" t="s">
        <v>874</v>
      </c>
      <c r="AS209" s="21" t="s">
        <v>852</v>
      </c>
      <c r="AT209" s="21" t="s">
        <v>78</v>
      </c>
      <c r="AU209" s="21" t="s">
        <v>1033</v>
      </c>
      <c r="AV209" s="3">
        <v>24</v>
      </c>
      <c r="AW209" s="3">
        <v>188.59</v>
      </c>
      <c r="AX209" s="3">
        <v>73.7</v>
      </c>
      <c r="AY209" s="3">
        <f t="shared" si="84"/>
        <v>2.5588873812754409</v>
      </c>
      <c r="AZ209" s="3">
        <v>16</v>
      </c>
      <c r="BA209" s="3">
        <v>56.81</v>
      </c>
      <c r="BB209" s="3">
        <v>53.5</v>
      </c>
      <c r="BC209" s="22">
        <f t="shared" si="85"/>
        <v>1</v>
      </c>
      <c r="BD209" s="22">
        <f t="shared" si="86"/>
        <v>0</v>
      </c>
      <c r="BE209" s="22">
        <f t="shared" si="87"/>
        <v>0</v>
      </c>
    </row>
    <row r="210" spans="1:57" x14ac:dyDescent="0.35">
      <c r="A210" t="s">
        <v>523</v>
      </c>
      <c r="B210" t="s">
        <v>77</v>
      </c>
      <c r="C210" t="s">
        <v>78</v>
      </c>
      <c r="D210" t="s">
        <v>495</v>
      </c>
      <c r="E210">
        <v>17</v>
      </c>
      <c r="F210">
        <v>109.09</v>
      </c>
      <c r="G210">
        <v>56.08</v>
      </c>
      <c r="H210">
        <f t="shared" si="73"/>
        <v>1.945256776034237</v>
      </c>
      <c r="I210">
        <v>16</v>
      </c>
      <c r="J210">
        <v>30.83</v>
      </c>
      <c r="K210">
        <v>53.5</v>
      </c>
      <c r="L210" s="2">
        <f t="shared" si="74"/>
        <v>1</v>
      </c>
      <c r="M210" s="2">
        <f t="shared" si="75"/>
        <v>0</v>
      </c>
      <c r="N210" s="2">
        <f t="shared" si="76"/>
        <v>0</v>
      </c>
      <c r="V210" t="s">
        <v>1004</v>
      </c>
      <c r="W210" t="s">
        <v>852</v>
      </c>
      <c r="X210" t="s">
        <v>78</v>
      </c>
      <c r="Y210" t="s">
        <v>1031</v>
      </c>
      <c r="Z210">
        <v>27</v>
      </c>
      <c r="AA210">
        <v>58.19</v>
      </c>
      <c r="AB210">
        <v>81.08</v>
      </c>
      <c r="AC210">
        <f t="shared" si="80"/>
        <v>0.7176862358164775</v>
      </c>
      <c r="AD210">
        <v>26.5</v>
      </c>
      <c r="AE210">
        <v>53.22</v>
      </c>
      <c r="AF210">
        <v>79.86</v>
      </c>
      <c r="AG210" s="2">
        <f t="shared" si="81"/>
        <v>0</v>
      </c>
      <c r="AH210" s="2">
        <f t="shared" si="82"/>
        <v>0</v>
      </c>
      <c r="AI210" s="2">
        <f t="shared" si="83"/>
        <v>1</v>
      </c>
      <c r="AR210" s="21" t="s">
        <v>875</v>
      </c>
      <c r="AS210" s="21" t="s">
        <v>852</v>
      </c>
      <c r="AT210" s="21" t="s">
        <v>78</v>
      </c>
      <c r="AU210" s="21" t="s">
        <v>1033</v>
      </c>
      <c r="AV210" s="3">
        <v>24</v>
      </c>
      <c r="AW210" s="3">
        <v>199.1</v>
      </c>
      <c r="AX210" s="3">
        <v>73.7</v>
      </c>
      <c r="AY210" s="3">
        <f t="shared" si="84"/>
        <v>2.7014925373134329</v>
      </c>
      <c r="AZ210" s="3">
        <v>22.5</v>
      </c>
      <c r="BA210" s="3">
        <v>66.77</v>
      </c>
      <c r="BB210" s="3">
        <v>69.97</v>
      </c>
      <c r="BC210" s="22">
        <f t="shared" si="85"/>
        <v>1</v>
      </c>
      <c r="BD210" s="22">
        <f t="shared" si="86"/>
        <v>0</v>
      </c>
      <c r="BE210" s="22">
        <f t="shared" si="87"/>
        <v>0</v>
      </c>
    </row>
    <row r="211" spans="1:57" x14ac:dyDescent="0.35">
      <c r="A211" t="s">
        <v>524</v>
      </c>
      <c r="B211" t="s">
        <v>77</v>
      </c>
      <c r="C211" t="s">
        <v>78</v>
      </c>
      <c r="D211" t="s">
        <v>495</v>
      </c>
      <c r="E211">
        <v>16.5</v>
      </c>
      <c r="F211">
        <v>92.26</v>
      </c>
      <c r="G211">
        <v>54.79</v>
      </c>
      <c r="H211">
        <f t="shared" si="73"/>
        <v>1.683883920423435</v>
      </c>
      <c r="I211">
        <v>16</v>
      </c>
      <c r="J211">
        <v>28.98</v>
      </c>
      <c r="K211">
        <v>53.5</v>
      </c>
      <c r="L211" s="2">
        <f t="shared" si="74"/>
        <v>1</v>
      </c>
      <c r="M211" s="2">
        <f t="shared" si="75"/>
        <v>0</v>
      </c>
      <c r="N211" s="2">
        <f t="shared" si="76"/>
        <v>0</v>
      </c>
      <c r="V211" s="21" t="s">
        <v>1021</v>
      </c>
      <c r="W211" s="21" t="s">
        <v>852</v>
      </c>
      <c r="X211" s="21" t="s">
        <v>78</v>
      </c>
      <c r="Y211" s="21" t="s">
        <v>1032</v>
      </c>
      <c r="Z211">
        <v>24</v>
      </c>
      <c r="AA211">
        <v>121.99</v>
      </c>
      <c r="AB211">
        <v>73.7</v>
      </c>
      <c r="AC211">
        <f t="shared" si="80"/>
        <v>1.6552238805970148</v>
      </c>
      <c r="AD211">
        <v>22</v>
      </c>
      <c r="AE211">
        <v>56.77</v>
      </c>
      <c r="AF211">
        <v>68.72</v>
      </c>
      <c r="AG211" s="2">
        <f t="shared" si="81"/>
        <v>1</v>
      </c>
      <c r="AH211" s="2">
        <f t="shared" si="82"/>
        <v>0</v>
      </c>
      <c r="AI211" s="2">
        <f t="shared" si="83"/>
        <v>0</v>
      </c>
      <c r="AR211" s="21" t="s">
        <v>876</v>
      </c>
      <c r="AS211" s="21" t="s">
        <v>852</v>
      </c>
      <c r="AT211" s="21" t="s">
        <v>78</v>
      </c>
      <c r="AU211" s="21" t="s">
        <v>1033</v>
      </c>
      <c r="AV211" s="3">
        <v>24</v>
      </c>
      <c r="AW211" s="3">
        <v>141.69999999999999</v>
      </c>
      <c r="AX211" s="3">
        <v>73.7</v>
      </c>
      <c r="AY211" s="3">
        <f t="shared" si="84"/>
        <v>1.9226594301221165</v>
      </c>
      <c r="AZ211" s="3">
        <v>22.5</v>
      </c>
      <c r="BA211" s="3">
        <v>48.45</v>
      </c>
      <c r="BB211" s="3">
        <v>69.97</v>
      </c>
      <c r="BC211" s="22">
        <f t="shared" si="85"/>
        <v>1</v>
      </c>
      <c r="BD211" s="22">
        <f t="shared" si="86"/>
        <v>0</v>
      </c>
      <c r="BE211" s="22">
        <f t="shared" si="87"/>
        <v>0</v>
      </c>
    </row>
    <row r="212" spans="1:57" x14ac:dyDescent="0.35">
      <c r="A212" t="s">
        <v>525</v>
      </c>
      <c r="B212" t="s">
        <v>77</v>
      </c>
      <c r="C212" t="s">
        <v>78</v>
      </c>
      <c r="D212" t="s">
        <v>495</v>
      </c>
      <c r="E212">
        <v>17</v>
      </c>
      <c r="F212">
        <v>92.46</v>
      </c>
      <c r="G212">
        <v>56.08</v>
      </c>
      <c r="H212">
        <f t="shared" si="73"/>
        <v>1.6487161198288158</v>
      </c>
      <c r="I212">
        <v>16</v>
      </c>
      <c r="J212">
        <v>40.14</v>
      </c>
      <c r="K212">
        <v>53.5</v>
      </c>
      <c r="L212" s="2">
        <f t="shared" si="74"/>
        <v>1</v>
      </c>
      <c r="M212" s="2">
        <f t="shared" si="75"/>
        <v>0</v>
      </c>
      <c r="N212" s="2">
        <f t="shared" si="76"/>
        <v>0</v>
      </c>
      <c r="V212" s="21" t="s">
        <v>1022</v>
      </c>
      <c r="W212" s="21" t="s">
        <v>852</v>
      </c>
      <c r="X212" s="21" t="s">
        <v>78</v>
      </c>
      <c r="Y212" s="21" t="s">
        <v>1032</v>
      </c>
      <c r="Z212">
        <v>23.5</v>
      </c>
      <c r="AA212">
        <v>98.39</v>
      </c>
      <c r="AB212">
        <v>72.459999999999994</v>
      </c>
      <c r="AC212">
        <f t="shared" si="80"/>
        <v>1.3578526083356335</v>
      </c>
      <c r="AD212">
        <v>22</v>
      </c>
      <c r="AE212">
        <v>68.569999999999993</v>
      </c>
      <c r="AF212">
        <v>68.72</v>
      </c>
      <c r="AG212" s="2">
        <f t="shared" si="81"/>
        <v>0</v>
      </c>
      <c r="AH212" s="2">
        <f t="shared" si="82"/>
        <v>1</v>
      </c>
      <c r="AI212" s="2">
        <f t="shared" si="83"/>
        <v>0</v>
      </c>
      <c r="AR212" s="21" t="s">
        <v>877</v>
      </c>
      <c r="AS212" s="21" t="s">
        <v>852</v>
      </c>
      <c r="AT212" s="21" t="s">
        <v>78</v>
      </c>
      <c r="AU212" s="21" t="s">
        <v>1033</v>
      </c>
      <c r="AV212" s="3">
        <v>24</v>
      </c>
      <c r="AW212" s="3">
        <v>95.4</v>
      </c>
      <c r="AX212" s="3">
        <v>73.7</v>
      </c>
      <c r="AY212" s="3">
        <f t="shared" si="84"/>
        <v>1.294436906377205</v>
      </c>
      <c r="AZ212" s="3">
        <v>23</v>
      </c>
      <c r="BA212" s="3">
        <v>61.54</v>
      </c>
      <c r="BB212" s="3">
        <v>71.22</v>
      </c>
      <c r="BC212" s="22">
        <f t="shared" si="85"/>
        <v>0</v>
      </c>
      <c r="BD212" s="22">
        <f t="shared" si="86"/>
        <v>1</v>
      </c>
      <c r="BE212" s="22">
        <f t="shared" si="87"/>
        <v>0</v>
      </c>
    </row>
    <row r="213" spans="1:57" x14ac:dyDescent="0.35">
      <c r="A213" t="s">
        <v>526</v>
      </c>
      <c r="B213" t="s">
        <v>77</v>
      </c>
      <c r="C213" t="s">
        <v>78</v>
      </c>
      <c r="D213" t="s">
        <v>495</v>
      </c>
      <c r="E213">
        <v>17</v>
      </c>
      <c r="F213">
        <v>105.33</v>
      </c>
      <c r="G213">
        <v>56.08</v>
      </c>
      <c r="H213">
        <f t="shared" si="73"/>
        <v>1.8782097004279601</v>
      </c>
      <c r="I213">
        <v>16</v>
      </c>
      <c r="J213">
        <v>37.979999999999997</v>
      </c>
      <c r="K213">
        <v>53.5</v>
      </c>
      <c r="L213" s="2">
        <f t="shared" si="74"/>
        <v>1</v>
      </c>
      <c r="M213" s="2">
        <f t="shared" si="75"/>
        <v>0</v>
      </c>
      <c r="N213" s="2">
        <f t="shared" si="76"/>
        <v>0</v>
      </c>
      <c r="V213" s="21" t="s">
        <v>1023</v>
      </c>
      <c r="W213" s="21" t="s">
        <v>852</v>
      </c>
      <c r="X213" s="21" t="s">
        <v>78</v>
      </c>
      <c r="Y213" s="21" t="s">
        <v>1032</v>
      </c>
      <c r="Z213">
        <v>23.5</v>
      </c>
      <c r="AA213">
        <v>91.46</v>
      </c>
      <c r="AB213">
        <v>72.459999999999994</v>
      </c>
      <c r="AC213">
        <f t="shared" si="80"/>
        <v>1.2622136351090256</v>
      </c>
      <c r="AD213">
        <v>21.5</v>
      </c>
      <c r="AE213">
        <v>64.09</v>
      </c>
      <c r="AF213">
        <v>67.47</v>
      </c>
      <c r="AG213" s="2">
        <f t="shared" si="81"/>
        <v>0</v>
      </c>
      <c r="AH213" s="2">
        <f t="shared" si="82"/>
        <v>1</v>
      </c>
      <c r="AI213" s="2">
        <f t="shared" si="83"/>
        <v>0</v>
      </c>
      <c r="AR213" s="21" t="s">
        <v>878</v>
      </c>
      <c r="AS213" s="21" t="s">
        <v>852</v>
      </c>
      <c r="AT213" s="21" t="s">
        <v>78</v>
      </c>
      <c r="AU213" s="21" t="s">
        <v>1033</v>
      </c>
      <c r="AV213" s="3">
        <v>24</v>
      </c>
      <c r="AW213" s="3">
        <v>280.07</v>
      </c>
      <c r="AX213" s="3">
        <v>73.7</v>
      </c>
      <c r="AY213" s="3">
        <f t="shared" si="84"/>
        <v>3.8001356852103116</v>
      </c>
      <c r="AZ213" s="3">
        <v>22</v>
      </c>
      <c r="BA213" s="3">
        <v>47.9</v>
      </c>
      <c r="BB213" s="3">
        <v>68.72</v>
      </c>
      <c r="BC213" s="22">
        <f t="shared" si="85"/>
        <v>1</v>
      </c>
      <c r="BD213" s="22">
        <f t="shared" si="86"/>
        <v>0</v>
      </c>
      <c r="BE213" s="22">
        <f t="shared" si="87"/>
        <v>0</v>
      </c>
    </row>
    <row r="214" spans="1:57" x14ac:dyDescent="0.35">
      <c r="A214" t="s">
        <v>527</v>
      </c>
      <c r="B214" t="s">
        <v>77</v>
      </c>
      <c r="C214" t="s">
        <v>78</v>
      </c>
      <c r="D214" t="s">
        <v>495</v>
      </c>
      <c r="E214">
        <v>17</v>
      </c>
      <c r="F214">
        <v>119.2</v>
      </c>
      <c r="G214">
        <v>56.08</v>
      </c>
      <c r="H214">
        <f t="shared" si="73"/>
        <v>2.125534950071327</v>
      </c>
      <c r="I214">
        <v>16</v>
      </c>
      <c r="J214">
        <v>44.29</v>
      </c>
      <c r="K214">
        <v>53.5</v>
      </c>
      <c r="L214" s="2">
        <f t="shared" si="74"/>
        <v>1</v>
      </c>
      <c r="M214" s="2">
        <f t="shared" si="75"/>
        <v>0</v>
      </c>
      <c r="N214" s="2">
        <f t="shared" si="76"/>
        <v>0</v>
      </c>
      <c r="V214" s="21" t="s">
        <v>1024</v>
      </c>
      <c r="W214" s="21" t="s">
        <v>852</v>
      </c>
      <c r="X214" s="21" t="s">
        <v>78</v>
      </c>
      <c r="Y214" s="21" t="s">
        <v>1032</v>
      </c>
      <c r="Z214">
        <v>24</v>
      </c>
      <c r="AA214">
        <v>139.76</v>
      </c>
      <c r="AB214">
        <v>73.7</v>
      </c>
      <c r="AC214">
        <f t="shared" si="80"/>
        <v>1.8963364993215737</v>
      </c>
      <c r="AD214">
        <v>22</v>
      </c>
      <c r="AE214">
        <v>61.86</v>
      </c>
      <c r="AF214">
        <v>68.72</v>
      </c>
      <c r="AG214" s="2">
        <f t="shared" si="81"/>
        <v>1</v>
      </c>
      <c r="AH214" s="2">
        <f t="shared" si="82"/>
        <v>0</v>
      </c>
      <c r="AI214" s="2">
        <f t="shared" si="83"/>
        <v>0</v>
      </c>
      <c r="AR214" s="21" t="s">
        <v>879</v>
      </c>
      <c r="AS214" s="21" t="s">
        <v>852</v>
      </c>
      <c r="AT214" s="21" t="s">
        <v>78</v>
      </c>
      <c r="AU214" s="21" t="s">
        <v>1033</v>
      </c>
      <c r="AV214" s="3">
        <v>25</v>
      </c>
      <c r="AW214" s="3">
        <v>75.73</v>
      </c>
      <c r="AX214" s="3">
        <v>76.17</v>
      </c>
      <c r="AY214" s="3">
        <f t="shared" si="84"/>
        <v>0.99422344755152947</v>
      </c>
      <c r="AZ214" s="3">
        <v>24.5</v>
      </c>
      <c r="BA214" s="3">
        <v>47.43</v>
      </c>
      <c r="BB214" s="3">
        <v>74.930000000000007</v>
      </c>
      <c r="BC214" s="22">
        <f t="shared" si="85"/>
        <v>0</v>
      </c>
      <c r="BD214" s="22">
        <f t="shared" si="86"/>
        <v>0</v>
      </c>
      <c r="BE214" s="22">
        <f t="shared" si="87"/>
        <v>1</v>
      </c>
    </row>
    <row r="215" spans="1:57" x14ac:dyDescent="0.35">
      <c r="A215" t="s">
        <v>910</v>
      </c>
      <c r="B215" t="s">
        <v>852</v>
      </c>
      <c r="C215" t="s">
        <v>43</v>
      </c>
      <c r="D215" t="s">
        <v>940</v>
      </c>
      <c r="E215">
        <v>25</v>
      </c>
      <c r="F215">
        <v>108.25</v>
      </c>
      <c r="G215">
        <v>76.17</v>
      </c>
      <c r="H215">
        <f t="shared" si="73"/>
        <v>1.4211631876066693</v>
      </c>
      <c r="I215">
        <v>16.5</v>
      </c>
      <c r="J215">
        <v>59.32</v>
      </c>
      <c r="K215">
        <v>54.79</v>
      </c>
      <c r="L215" s="2">
        <f t="shared" si="74"/>
        <v>0</v>
      </c>
      <c r="M215" s="2">
        <f t="shared" si="75"/>
        <v>1</v>
      </c>
      <c r="N215" s="2">
        <f t="shared" si="76"/>
        <v>0</v>
      </c>
      <c r="V215" s="21" t="s">
        <v>1025</v>
      </c>
      <c r="W215" s="21" t="s">
        <v>852</v>
      </c>
      <c r="X215" s="21" t="s">
        <v>78</v>
      </c>
      <c r="Y215" s="21" t="s">
        <v>1032</v>
      </c>
      <c r="Z215">
        <v>22.5</v>
      </c>
      <c r="AA215">
        <v>97.37</v>
      </c>
      <c r="AB215">
        <v>69.97</v>
      </c>
      <c r="AC215">
        <f t="shared" si="80"/>
        <v>1.3915963984564814</v>
      </c>
      <c r="AD215">
        <v>21</v>
      </c>
      <c r="AE215">
        <v>60.92</v>
      </c>
      <c r="AF215">
        <v>66.22</v>
      </c>
      <c r="AG215" s="2">
        <f t="shared" si="81"/>
        <v>0</v>
      </c>
      <c r="AH215" s="2">
        <f t="shared" si="82"/>
        <v>1</v>
      </c>
      <c r="AI215" s="2">
        <f t="shared" si="83"/>
        <v>0</v>
      </c>
      <c r="AR215" s="21" t="s">
        <v>880</v>
      </c>
      <c r="AS215" s="21" t="s">
        <v>852</v>
      </c>
      <c r="AT215" s="21" t="s">
        <v>78</v>
      </c>
      <c r="AU215" s="21" t="s">
        <v>1033</v>
      </c>
      <c r="AV215" s="3">
        <v>24</v>
      </c>
      <c r="AW215" s="3">
        <v>138.33000000000001</v>
      </c>
      <c r="AX215" s="3">
        <v>73.7</v>
      </c>
      <c r="AY215" s="3">
        <f t="shared" si="84"/>
        <v>1.8769335142469472</v>
      </c>
      <c r="AZ215" s="3">
        <v>22.5</v>
      </c>
      <c r="BA215" s="3">
        <v>50.22</v>
      </c>
      <c r="BB215" s="3">
        <v>69.97</v>
      </c>
      <c r="BC215" s="22">
        <f t="shared" si="85"/>
        <v>1</v>
      </c>
      <c r="BD215" s="22">
        <f t="shared" si="86"/>
        <v>0</v>
      </c>
      <c r="BE215" s="22">
        <f t="shared" si="87"/>
        <v>0</v>
      </c>
    </row>
    <row r="216" spans="1:57" x14ac:dyDescent="0.35">
      <c r="A216" t="s">
        <v>911</v>
      </c>
      <c r="B216" t="s">
        <v>852</v>
      </c>
      <c r="C216" t="s">
        <v>43</v>
      </c>
      <c r="D216" t="s">
        <v>940</v>
      </c>
      <c r="E216">
        <v>25.5</v>
      </c>
      <c r="F216">
        <v>113.59</v>
      </c>
      <c r="G216">
        <v>77.400000000000006</v>
      </c>
      <c r="H216">
        <f t="shared" si="73"/>
        <v>1.4675710594315245</v>
      </c>
      <c r="I216">
        <v>17</v>
      </c>
      <c r="J216">
        <v>91.34</v>
      </c>
      <c r="K216">
        <v>56.08</v>
      </c>
      <c r="L216" s="2">
        <f t="shared" si="74"/>
        <v>0</v>
      </c>
      <c r="M216" s="2">
        <f t="shared" si="75"/>
        <v>1</v>
      </c>
      <c r="N216" s="2">
        <f t="shared" si="76"/>
        <v>0</v>
      </c>
      <c r="V216" s="21" t="s">
        <v>1026</v>
      </c>
      <c r="W216" s="21" t="s">
        <v>852</v>
      </c>
      <c r="X216" s="21" t="s">
        <v>78</v>
      </c>
      <c r="Y216" s="21" t="s">
        <v>1032</v>
      </c>
      <c r="Z216">
        <v>23.5</v>
      </c>
      <c r="AA216">
        <v>132.18</v>
      </c>
      <c r="AB216">
        <v>72.459999999999994</v>
      </c>
      <c r="AC216">
        <f t="shared" si="80"/>
        <v>1.8241788573005799</v>
      </c>
      <c r="AD216">
        <v>22</v>
      </c>
      <c r="AE216">
        <v>64.62</v>
      </c>
      <c r="AF216">
        <v>68.72</v>
      </c>
      <c r="AG216" s="2">
        <f t="shared" si="81"/>
        <v>1</v>
      </c>
      <c r="AH216" s="2">
        <f t="shared" si="82"/>
        <v>0</v>
      </c>
      <c r="AI216" s="2">
        <f t="shared" si="83"/>
        <v>0</v>
      </c>
      <c r="AR216" s="21" t="s">
        <v>881</v>
      </c>
      <c r="AS216" s="21" t="s">
        <v>852</v>
      </c>
      <c r="AT216" s="21" t="s">
        <v>78</v>
      </c>
      <c r="AU216" s="21" t="s">
        <v>1033</v>
      </c>
      <c r="AV216" s="3">
        <v>24</v>
      </c>
      <c r="AW216" s="3">
        <v>148.87</v>
      </c>
      <c r="AX216" s="3">
        <v>73.7</v>
      </c>
      <c r="AY216" s="3">
        <f t="shared" si="84"/>
        <v>2.0199457259158753</v>
      </c>
      <c r="AZ216" s="3">
        <v>16</v>
      </c>
      <c r="BA216" s="3">
        <v>62.72</v>
      </c>
      <c r="BB216" s="3">
        <v>53.5</v>
      </c>
      <c r="BC216" s="22">
        <f t="shared" si="85"/>
        <v>1</v>
      </c>
      <c r="BD216" s="22">
        <f t="shared" si="86"/>
        <v>0</v>
      </c>
      <c r="BE216" s="22">
        <f t="shared" si="87"/>
        <v>0</v>
      </c>
    </row>
    <row r="217" spans="1:57" x14ac:dyDescent="0.35">
      <c r="A217" t="s">
        <v>912</v>
      </c>
      <c r="B217" t="s">
        <v>852</v>
      </c>
      <c r="C217" t="s">
        <v>43</v>
      </c>
      <c r="D217" t="s">
        <v>940</v>
      </c>
      <c r="E217">
        <v>18</v>
      </c>
      <c r="F217">
        <v>53.57</v>
      </c>
      <c r="G217">
        <v>58.64</v>
      </c>
      <c r="H217">
        <f t="shared" si="73"/>
        <v>0.91354024556616642</v>
      </c>
      <c r="I217">
        <v>17.5</v>
      </c>
      <c r="J217">
        <v>37.67</v>
      </c>
      <c r="K217">
        <v>57.36</v>
      </c>
      <c r="L217" s="2">
        <f t="shared" si="74"/>
        <v>0</v>
      </c>
      <c r="M217" s="2">
        <f t="shared" si="75"/>
        <v>0</v>
      </c>
      <c r="N217" s="2">
        <f t="shared" si="76"/>
        <v>1</v>
      </c>
      <c r="V217" s="21" t="s">
        <v>1027</v>
      </c>
      <c r="W217" s="21" t="s">
        <v>852</v>
      </c>
      <c r="X217" s="21" t="s">
        <v>78</v>
      </c>
      <c r="Y217" s="21" t="s">
        <v>1032</v>
      </c>
      <c r="Z217">
        <v>23.5</v>
      </c>
      <c r="AA217">
        <v>118.88</v>
      </c>
      <c r="AB217">
        <v>72.459999999999994</v>
      </c>
      <c r="AC217">
        <f t="shared" si="80"/>
        <v>1.6406293127242617</v>
      </c>
      <c r="AD217">
        <v>22</v>
      </c>
      <c r="AE217">
        <v>61.02</v>
      </c>
      <c r="AF217">
        <v>68.72</v>
      </c>
      <c r="AG217" s="2">
        <f t="shared" si="81"/>
        <v>1</v>
      </c>
      <c r="AH217" s="2">
        <f t="shared" si="82"/>
        <v>0</v>
      </c>
      <c r="AI217" s="2">
        <f t="shared" si="83"/>
        <v>0</v>
      </c>
      <c r="AR217" s="21" t="s">
        <v>882</v>
      </c>
      <c r="AS217" s="21" t="s">
        <v>852</v>
      </c>
      <c r="AT217" s="21" t="s">
        <v>78</v>
      </c>
      <c r="AU217" s="21" t="s">
        <v>1033</v>
      </c>
      <c r="AV217" s="3">
        <v>24</v>
      </c>
      <c r="AW217" s="3">
        <v>87.41</v>
      </c>
      <c r="AX217" s="3">
        <v>73.7</v>
      </c>
      <c r="AY217" s="3">
        <f t="shared" si="84"/>
        <v>1.1860244233378561</v>
      </c>
      <c r="AZ217" s="3">
        <v>23.5</v>
      </c>
      <c r="BA217" s="3">
        <v>66.709999999999994</v>
      </c>
      <c r="BB217" s="3">
        <v>72.459999999999994</v>
      </c>
      <c r="BC217" s="22">
        <f t="shared" si="85"/>
        <v>0</v>
      </c>
      <c r="BD217" s="22">
        <f t="shared" si="86"/>
        <v>1</v>
      </c>
      <c r="BE217" s="22">
        <f t="shared" si="87"/>
        <v>0</v>
      </c>
    </row>
    <row r="218" spans="1:57" x14ac:dyDescent="0.35">
      <c r="A218" t="s">
        <v>913</v>
      </c>
      <c r="B218" t="s">
        <v>852</v>
      </c>
      <c r="C218" t="s">
        <v>43</v>
      </c>
      <c r="D218" t="s">
        <v>940</v>
      </c>
      <c r="E218">
        <v>17</v>
      </c>
      <c r="F218">
        <v>67.81</v>
      </c>
      <c r="G218">
        <v>56.08</v>
      </c>
      <c r="H218">
        <f t="shared" si="73"/>
        <v>1.2091654778887304</v>
      </c>
      <c r="I218">
        <v>16</v>
      </c>
      <c r="J218">
        <v>35.99</v>
      </c>
      <c r="K218">
        <v>53.5</v>
      </c>
      <c r="L218" s="2">
        <f t="shared" si="74"/>
        <v>0</v>
      </c>
      <c r="M218" s="2">
        <f t="shared" si="75"/>
        <v>1</v>
      </c>
      <c r="N218" s="2">
        <f t="shared" si="76"/>
        <v>0</v>
      </c>
      <c r="V218" s="21" t="s">
        <v>1028</v>
      </c>
      <c r="W218" s="21" t="s">
        <v>852</v>
      </c>
      <c r="X218" s="21" t="s">
        <v>78</v>
      </c>
      <c r="Y218" s="21" t="s">
        <v>1032</v>
      </c>
      <c r="Z218">
        <v>23</v>
      </c>
      <c r="AA218">
        <v>61.66</v>
      </c>
      <c r="AB218">
        <v>71.22</v>
      </c>
      <c r="AC218">
        <f t="shared" si="80"/>
        <v>0.86576804268463914</v>
      </c>
      <c r="AD218">
        <v>22.5</v>
      </c>
      <c r="AE218">
        <v>50.09</v>
      </c>
      <c r="AF218">
        <v>69.97</v>
      </c>
      <c r="AG218" s="2">
        <f t="shared" si="81"/>
        <v>0</v>
      </c>
      <c r="AH218" s="2">
        <f t="shared" si="82"/>
        <v>0</v>
      </c>
      <c r="AI218" s="2">
        <f t="shared" si="83"/>
        <v>1</v>
      </c>
      <c r="AR218" s="21" t="s">
        <v>898</v>
      </c>
      <c r="AS218" s="21" t="s">
        <v>852</v>
      </c>
      <c r="AT218" s="21" t="s">
        <v>78</v>
      </c>
      <c r="AU218" s="21" t="s">
        <v>1034</v>
      </c>
      <c r="AV218" s="3">
        <v>23.5</v>
      </c>
      <c r="AW218" s="3">
        <v>72.55</v>
      </c>
      <c r="AX218" s="3">
        <v>72.459999999999994</v>
      </c>
      <c r="AY218" s="3">
        <f t="shared" si="84"/>
        <v>1.0012420645873585</v>
      </c>
      <c r="AZ218" s="3">
        <v>23</v>
      </c>
      <c r="BA218" s="3">
        <v>64.17</v>
      </c>
      <c r="BB218" s="3">
        <v>71.22</v>
      </c>
      <c r="BC218" s="22">
        <f t="shared" si="85"/>
        <v>0</v>
      </c>
      <c r="BD218" s="22">
        <f t="shared" si="86"/>
        <v>1</v>
      </c>
      <c r="BE218" s="22">
        <f t="shared" si="87"/>
        <v>0</v>
      </c>
    </row>
    <row r="219" spans="1:57" x14ac:dyDescent="0.35">
      <c r="A219" t="s">
        <v>914</v>
      </c>
      <c r="B219" t="s">
        <v>852</v>
      </c>
      <c r="C219" t="s">
        <v>43</v>
      </c>
      <c r="D219" t="s">
        <v>940</v>
      </c>
      <c r="E219">
        <v>17</v>
      </c>
      <c r="F219">
        <v>74.62</v>
      </c>
      <c r="G219">
        <v>56.08</v>
      </c>
      <c r="H219">
        <f t="shared" si="73"/>
        <v>1.3305991440798861</v>
      </c>
      <c r="I219">
        <v>25</v>
      </c>
      <c r="J219">
        <v>93.71</v>
      </c>
      <c r="K219">
        <v>76.17</v>
      </c>
      <c r="L219" s="2">
        <f t="shared" si="74"/>
        <v>0</v>
      </c>
      <c r="M219" s="2">
        <f t="shared" si="75"/>
        <v>1</v>
      </c>
      <c r="N219" s="2">
        <f t="shared" si="76"/>
        <v>0</v>
      </c>
      <c r="V219" s="21" t="s">
        <v>1029</v>
      </c>
      <c r="W219" s="21" t="s">
        <v>852</v>
      </c>
      <c r="X219" s="21" t="s">
        <v>78</v>
      </c>
      <c r="Y219" s="21" t="s">
        <v>1032</v>
      </c>
      <c r="Z219">
        <v>24</v>
      </c>
      <c r="AA219">
        <v>125.53</v>
      </c>
      <c r="AB219">
        <v>73.7</v>
      </c>
      <c r="AC219">
        <f t="shared" si="80"/>
        <v>1.7032564450474899</v>
      </c>
      <c r="AD219">
        <v>22</v>
      </c>
      <c r="AE219">
        <v>52.92</v>
      </c>
      <c r="AF219">
        <v>68.72</v>
      </c>
      <c r="AG219" s="2">
        <f t="shared" si="81"/>
        <v>1</v>
      </c>
      <c r="AH219" s="2">
        <f t="shared" si="82"/>
        <v>0</v>
      </c>
      <c r="AI219" s="2">
        <f t="shared" si="83"/>
        <v>0</v>
      </c>
      <c r="AR219" s="21" t="s">
        <v>899</v>
      </c>
      <c r="AS219" s="21" t="s">
        <v>852</v>
      </c>
      <c r="AT219" s="21" t="s">
        <v>78</v>
      </c>
      <c r="AU219" s="21" t="s">
        <v>1034</v>
      </c>
      <c r="AV219" s="3">
        <v>23.5</v>
      </c>
      <c r="AW219" s="3">
        <v>75.56</v>
      </c>
      <c r="AX219" s="3">
        <v>72.459999999999994</v>
      </c>
      <c r="AY219" s="3">
        <f t="shared" si="84"/>
        <v>1.0427822246756833</v>
      </c>
      <c r="AZ219" s="3">
        <v>23</v>
      </c>
      <c r="BA219" s="3">
        <v>55.77</v>
      </c>
      <c r="BB219" s="3">
        <v>71.22</v>
      </c>
      <c r="BC219" s="22">
        <f t="shared" si="85"/>
        <v>0</v>
      </c>
      <c r="BD219" s="22">
        <f t="shared" si="86"/>
        <v>1</v>
      </c>
      <c r="BE219" s="22">
        <f t="shared" si="87"/>
        <v>0</v>
      </c>
    </row>
    <row r="220" spans="1:57" x14ac:dyDescent="0.35">
      <c r="A220" t="s">
        <v>915</v>
      </c>
      <c r="B220" t="s">
        <v>852</v>
      </c>
      <c r="C220" t="s">
        <v>43</v>
      </c>
      <c r="D220" t="s">
        <v>940</v>
      </c>
      <c r="E220">
        <v>17</v>
      </c>
      <c r="F220">
        <v>86.33</v>
      </c>
      <c r="G220">
        <v>56.08</v>
      </c>
      <c r="H220">
        <f t="shared" si="73"/>
        <v>1.5394079885877319</v>
      </c>
      <c r="I220">
        <v>16</v>
      </c>
      <c r="J220">
        <v>36.340000000000003</v>
      </c>
      <c r="K220">
        <v>53.5</v>
      </c>
      <c r="L220" s="2">
        <f t="shared" si="74"/>
        <v>1</v>
      </c>
      <c r="M220" s="2">
        <f t="shared" si="75"/>
        <v>0</v>
      </c>
      <c r="N220" s="2">
        <f t="shared" si="76"/>
        <v>0</v>
      </c>
      <c r="V220" s="21" t="s">
        <v>1030</v>
      </c>
      <c r="W220" s="21" t="s">
        <v>852</v>
      </c>
      <c r="X220" s="21" t="s">
        <v>78</v>
      </c>
      <c r="Y220" s="21" t="s">
        <v>1032</v>
      </c>
      <c r="Z220">
        <v>23.5</v>
      </c>
      <c r="AA220">
        <v>128.80000000000001</v>
      </c>
      <c r="AB220">
        <v>72.459999999999994</v>
      </c>
      <c r="AC220">
        <f t="shared" si="80"/>
        <v>1.777532431686448</v>
      </c>
      <c r="AD220">
        <v>21.5</v>
      </c>
      <c r="AE220">
        <v>61.89</v>
      </c>
      <c r="AF220">
        <v>67.47</v>
      </c>
      <c r="AG220" s="2">
        <f t="shared" si="81"/>
        <v>1</v>
      </c>
      <c r="AH220" s="2">
        <f t="shared" si="82"/>
        <v>0</v>
      </c>
      <c r="AI220" s="2">
        <f t="shared" si="83"/>
        <v>0</v>
      </c>
      <c r="AR220" s="21" t="s">
        <v>900</v>
      </c>
      <c r="AS220" s="21" t="s">
        <v>852</v>
      </c>
      <c r="AT220" s="21" t="s">
        <v>78</v>
      </c>
      <c r="AU220" s="21" t="s">
        <v>1034</v>
      </c>
      <c r="AV220" s="3">
        <v>23.5</v>
      </c>
      <c r="AW220" s="3">
        <v>90.02</v>
      </c>
      <c r="AX220" s="3">
        <v>72.459999999999994</v>
      </c>
      <c r="AY220" s="3">
        <f t="shared" si="84"/>
        <v>1.242340601711289</v>
      </c>
      <c r="AZ220" s="3">
        <v>23</v>
      </c>
      <c r="BA220" s="3">
        <v>63.01</v>
      </c>
      <c r="BB220" s="3">
        <v>71.22</v>
      </c>
      <c r="BC220" s="22">
        <f t="shared" si="85"/>
        <v>0</v>
      </c>
      <c r="BD220" s="22">
        <f t="shared" si="86"/>
        <v>1</v>
      </c>
      <c r="BE220" s="22">
        <f t="shared" si="87"/>
        <v>0</v>
      </c>
    </row>
    <row r="221" spans="1:57" x14ac:dyDescent="0.35">
      <c r="A221" t="s">
        <v>916</v>
      </c>
      <c r="B221" t="s">
        <v>852</v>
      </c>
      <c r="C221" t="s">
        <v>43</v>
      </c>
      <c r="D221" t="s">
        <v>940</v>
      </c>
      <c r="E221">
        <v>16.5</v>
      </c>
      <c r="F221">
        <v>46.55</v>
      </c>
      <c r="G221">
        <v>54.79</v>
      </c>
      <c r="H221">
        <f t="shared" si="73"/>
        <v>0.84960759262639163</v>
      </c>
      <c r="I221">
        <v>16</v>
      </c>
      <c r="J221">
        <v>34.99</v>
      </c>
      <c r="K221">
        <v>53.5</v>
      </c>
      <c r="L221" s="2">
        <f t="shared" si="74"/>
        <v>0</v>
      </c>
      <c r="M221" s="2">
        <f t="shared" si="75"/>
        <v>0</v>
      </c>
      <c r="N221" s="2">
        <f t="shared" si="76"/>
        <v>1</v>
      </c>
      <c r="AR221" s="21" t="s">
        <v>901</v>
      </c>
      <c r="AS221" s="21" t="s">
        <v>852</v>
      </c>
      <c r="AT221" s="21" t="s">
        <v>78</v>
      </c>
      <c r="AU221" s="21" t="s">
        <v>1034</v>
      </c>
      <c r="AV221" s="3">
        <v>24</v>
      </c>
      <c r="AW221" s="3">
        <v>131.62</v>
      </c>
      <c r="AX221" s="3">
        <v>73.7</v>
      </c>
      <c r="AY221" s="3">
        <f t="shared" si="84"/>
        <v>1.7858887381275441</v>
      </c>
      <c r="AZ221" s="3">
        <v>22.5</v>
      </c>
      <c r="BA221" s="3">
        <v>65.88</v>
      </c>
      <c r="BB221" s="3">
        <v>69.97</v>
      </c>
      <c r="BC221" s="22">
        <f t="shared" si="85"/>
        <v>1</v>
      </c>
      <c r="BD221" s="22">
        <f t="shared" si="86"/>
        <v>0</v>
      </c>
      <c r="BE221" s="22">
        <f t="shared" si="87"/>
        <v>0</v>
      </c>
    </row>
    <row r="222" spans="1:57" x14ac:dyDescent="0.35">
      <c r="A222" t="s">
        <v>917</v>
      </c>
      <c r="B222" t="s">
        <v>852</v>
      </c>
      <c r="C222" t="s">
        <v>43</v>
      </c>
      <c r="D222" t="s">
        <v>940</v>
      </c>
      <c r="E222">
        <v>17</v>
      </c>
      <c r="F222">
        <v>50.2</v>
      </c>
      <c r="G222">
        <v>56.08</v>
      </c>
      <c r="H222">
        <f t="shared" si="73"/>
        <v>0.89514978601997153</v>
      </c>
      <c r="I222">
        <v>16.5</v>
      </c>
      <c r="J222">
        <v>31.72</v>
      </c>
      <c r="K222">
        <v>54.79</v>
      </c>
      <c r="L222" s="2">
        <f t="shared" si="74"/>
        <v>0</v>
      </c>
      <c r="M222" s="2">
        <f t="shared" si="75"/>
        <v>0</v>
      </c>
      <c r="N222" s="2">
        <f t="shared" si="76"/>
        <v>1</v>
      </c>
      <c r="AR222" s="21" t="s">
        <v>902</v>
      </c>
      <c r="AS222" s="21" t="s">
        <v>852</v>
      </c>
      <c r="AT222" s="21" t="s">
        <v>78</v>
      </c>
      <c r="AU222" s="21" t="s">
        <v>1034</v>
      </c>
      <c r="AV222" s="3">
        <v>24</v>
      </c>
      <c r="AW222" s="3">
        <v>110.77</v>
      </c>
      <c r="AX222" s="3">
        <v>73.7</v>
      </c>
      <c r="AY222" s="3">
        <f t="shared" si="84"/>
        <v>1.5029850746268656</v>
      </c>
      <c r="AZ222" s="3">
        <v>22.5</v>
      </c>
      <c r="BA222" s="3">
        <v>41.16</v>
      </c>
      <c r="BB222" s="3">
        <v>69.97</v>
      </c>
      <c r="BC222" s="22">
        <f t="shared" si="85"/>
        <v>1</v>
      </c>
      <c r="BD222" s="22">
        <f t="shared" si="86"/>
        <v>0</v>
      </c>
      <c r="BE222" s="22">
        <f t="shared" si="87"/>
        <v>0</v>
      </c>
    </row>
    <row r="223" spans="1:57" x14ac:dyDescent="0.35">
      <c r="A223" t="s">
        <v>918</v>
      </c>
      <c r="B223" t="s">
        <v>852</v>
      </c>
      <c r="C223" t="s">
        <v>43</v>
      </c>
      <c r="D223" t="s">
        <v>940</v>
      </c>
      <c r="E223">
        <v>20</v>
      </c>
      <c r="F223">
        <v>56.57</v>
      </c>
      <c r="G223">
        <v>63.71</v>
      </c>
      <c r="H223">
        <f t="shared" si="73"/>
        <v>0.88792968136870187</v>
      </c>
      <c r="I223">
        <v>19.5</v>
      </c>
      <c r="J223">
        <v>53.66</v>
      </c>
      <c r="K223">
        <v>62.44</v>
      </c>
      <c r="L223" s="2">
        <f t="shared" si="74"/>
        <v>0</v>
      </c>
      <c r="M223" s="2">
        <f t="shared" si="75"/>
        <v>0</v>
      </c>
      <c r="N223" s="2">
        <f t="shared" si="76"/>
        <v>1</v>
      </c>
      <c r="AR223" s="21" t="s">
        <v>903</v>
      </c>
      <c r="AS223" s="21" t="s">
        <v>852</v>
      </c>
      <c r="AT223" s="21" t="s">
        <v>78</v>
      </c>
      <c r="AU223" s="21" t="s">
        <v>1034</v>
      </c>
      <c r="AV223" s="3">
        <v>24</v>
      </c>
      <c r="AW223" s="3">
        <v>80.959999999999994</v>
      </c>
      <c r="AX223" s="3">
        <v>73.7</v>
      </c>
      <c r="AY223" s="3">
        <f t="shared" si="84"/>
        <v>1.098507462686567</v>
      </c>
      <c r="AZ223" s="3">
        <v>23.5</v>
      </c>
      <c r="BA223" s="3">
        <v>71.34</v>
      </c>
      <c r="BB223" s="3">
        <v>72.459999999999994</v>
      </c>
      <c r="BC223" s="22">
        <f t="shared" si="85"/>
        <v>0</v>
      </c>
      <c r="BD223" s="22">
        <f t="shared" si="86"/>
        <v>1</v>
      </c>
      <c r="BE223" s="22">
        <f t="shared" si="87"/>
        <v>0</v>
      </c>
    </row>
    <row r="224" spans="1:57" x14ac:dyDescent="0.35">
      <c r="A224" t="s">
        <v>919</v>
      </c>
      <c r="B224" t="s">
        <v>852</v>
      </c>
      <c r="C224" t="s">
        <v>43</v>
      </c>
      <c r="D224" t="s">
        <v>940</v>
      </c>
      <c r="E224">
        <v>16.5</v>
      </c>
      <c r="F224">
        <v>63.23</v>
      </c>
      <c r="G224">
        <v>54.79</v>
      </c>
      <c r="H224">
        <f t="shared" si="73"/>
        <v>1.1540427085234533</v>
      </c>
      <c r="I224">
        <v>16</v>
      </c>
      <c r="J224">
        <v>39.86</v>
      </c>
      <c r="K224">
        <v>53.5</v>
      </c>
      <c r="L224" s="2">
        <f t="shared" si="74"/>
        <v>0</v>
      </c>
      <c r="M224" s="2">
        <f t="shared" si="75"/>
        <v>1</v>
      </c>
      <c r="N224" s="2">
        <f t="shared" si="76"/>
        <v>0</v>
      </c>
      <c r="AR224" s="21" t="s">
        <v>904</v>
      </c>
      <c r="AS224" s="21" t="s">
        <v>852</v>
      </c>
      <c r="AT224" s="21" t="s">
        <v>78</v>
      </c>
      <c r="AU224" s="21" t="s">
        <v>1034</v>
      </c>
      <c r="AV224" s="3">
        <v>24.5</v>
      </c>
      <c r="AW224" s="3">
        <v>100.09</v>
      </c>
      <c r="AX224" s="3">
        <v>74.930000000000007</v>
      </c>
      <c r="AY224" s="3">
        <f t="shared" si="84"/>
        <v>1.3357800613906312</v>
      </c>
      <c r="AZ224" s="3">
        <v>23.5</v>
      </c>
      <c r="BA224" s="3">
        <v>65.290000000000006</v>
      </c>
      <c r="BB224" s="3">
        <v>72.459999999999994</v>
      </c>
      <c r="BC224" s="22">
        <f t="shared" si="85"/>
        <v>0</v>
      </c>
      <c r="BD224" s="22">
        <f t="shared" si="86"/>
        <v>1</v>
      </c>
      <c r="BE224" s="22">
        <f t="shared" si="87"/>
        <v>0</v>
      </c>
    </row>
    <row r="225" spans="1:57" x14ac:dyDescent="0.35">
      <c r="A225" t="s">
        <v>920</v>
      </c>
      <c r="B225" t="s">
        <v>852</v>
      </c>
      <c r="C225" t="s">
        <v>43</v>
      </c>
      <c r="D225" t="s">
        <v>940</v>
      </c>
      <c r="E225">
        <v>26</v>
      </c>
      <c r="F225">
        <v>73.900000000000006</v>
      </c>
      <c r="G225">
        <v>78.63</v>
      </c>
      <c r="H225">
        <f t="shared" si="73"/>
        <v>0.9398448429352666</v>
      </c>
      <c r="I225">
        <v>25.5</v>
      </c>
      <c r="J225">
        <v>71.569999999999993</v>
      </c>
      <c r="K225">
        <v>77.400000000000006</v>
      </c>
      <c r="L225" s="2">
        <f t="shared" si="74"/>
        <v>0</v>
      </c>
      <c r="M225" s="2">
        <f t="shared" si="75"/>
        <v>0</v>
      </c>
      <c r="N225" s="2">
        <f t="shared" si="76"/>
        <v>1</v>
      </c>
      <c r="AR225" s="21" t="s">
        <v>905</v>
      </c>
      <c r="AS225" s="21" t="s">
        <v>852</v>
      </c>
      <c r="AT225" s="21" t="s">
        <v>78</v>
      </c>
      <c r="AU225" s="21" t="s">
        <v>1034</v>
      </c>
      <c r="AV225" s="3">
        <v>23.5</v>
      </c>
      <c r="AW225" s="3">
        <v>88.58</v>
      </c>
      <c r="AX225" s="3">
        <v>72.459999999999994</v>
      </c>
      <c r="AY225" s="3">
        <f t="shared" si="84"/>
        <v>1.2224675683135524</v>
      </c>
      <c r="AZ225" s="3">
        <v>23</v>
      </c>
      <c r="BA225" s="3">
        <v>66.28</v>
      </c>
      <c r="BB225" s="3">
        <v>71.22</v>
      </c>
      <c r="BC225" s="22">
        <f t="shared" si="85"/>
        <v>0</v>
      </c>
      <c r="BD225" s="22">
        <f t="shared" si="86"/>
        <v>1</v>
      </c>
      <c r="BE225" s="22">
        <f t="shared" si="87"/>
        <v>0</v>
      </c>
    </row>
    <row r="226" spans="1:57" x14ac:dyDescent="0.35">
      <c r="A226" t="s">
        <v>921</v>
      </c>
      <c r="B226" t="s">
        <v>852</v>
      </c>
      <c r="C226" t="s">
        <v>43</v>
      </c>
      <c r="D226" t="s">
        <v>940</v>
      </c>
      <c r="E226">
        <v>16.5</v>
      </c>
      <c r="F226">
        <v>47.54</v>
      </c>
      <c r="G226">
        <v>54.79</v>
      </c>
      <c r="H226">
        <f t="shared" si="73"/>
        <v>0.8676765833181237</v>
      </c>
      <c r="I226">
        <v>16</v>
      </c>
      <c r="J226">
        <v>41.25</v>
      </c>
      <c r="K226">
        <v>53.5</v>
      </c>
      <c r="L226" s="2">
        <f t="shared" si="74"/>
        <v>0</v>
      </c>
      <c r="M226" s="2">
        <f t="shared" si="75"/>
        <v>0</v>
      </c>
      <c r="N226" s="2">
        <f t="shared" si="76"/>
        <v>1</v>
      </c>
      <c r="AR226" s="21" t="s">
        <v>906</v>
      </c>
      <c r="AS226" s="21" t="s">
        <v>852</v>
      </c>
      <c r="AT226" s="21" t="s">
        <v>78</v>
      </c>
      <c r="AU226" s="21" t="s">
        <v>1034</v>
      </c>
      <c r="AV226" s="3">
        <v>23.5</v>
      </c>
      <c r="AW226" s="3">
        <v>139.72999999999999</v>
      </c>
      <c r="AX226" s="3">
        <v>72.459999999999994</v>
      </c>
      <c r="AY226" s="3">
        <f t="shared" si="84"/>
        <v>1.9283742754623241</v>
      </c>
      <c r="AZ226" s="3">
        <v>21.5</v>
      </c>
      <c r="BA226" s="3">
        <v>44.74</v>
      </c>
      <c r="BB226" s="3">
        <v>67.47</v>
      </c>
      <c r="BC226" s="22">
        <f t="shared" si="85"/>
        <v>1</v>
      </c>
      <c r="BD226" s="22">
        <f t="shared" si="86"/>
        <v>0</v>
      </c>
      <c r="BE226" s="22">
        <f t="shared" si="87"/>
        <v>0</v>
      </c>
    </row>
    <row r="227" spans="1:57" x14ac:dyDescent="0.35">
      <c r="A227" t="s">
        <v>922</v>
      </c>
      <c r="B227" t="s">
        <v>852</v>
      </c>
      <c r="C227" t="s">
        <v>43</v>
      </c>
      <c r="D227" t="s">
        <v>940</v>
      </c>
      <c r="E227">
        <v>20</v>
      </c>
      <c r="F227">
        <v>62.36</v>
      </c>
      <c r="G227">
        <v>63.71</v>
      </c>
      <c r="H227">
        <f t="shared" si="73"/>
        <v>0.97881023387223354</v>
      </c>
      <c r="I227">
        <v>19.5</v>
      </c>
      <c r="J227">
        <v>26.58</v>
      </c>
      <c r="K227">
        <v>62.44</v>
      </c>
      <c r="L227" s="2">
        <f t="shared" si="74"/>
        <v>0</v>
      </c>
      <c r="M227" s="2">
        <f t="shared" si="75"/>
        <v>0</v>
      </c>
      <c r="N227" s="2">
        <f t="shared" si="76"/>
        <v>1</v>
      </c>
      <c r="AR227" s="21" t="s">
        <v>907</v>
      </c>
      <c r="AS227" s="21" t="s">
        <v>852</v>
      </c>
      <c r="AT227" s="21" t="s">
        <v>78</v>
      </c>
      <c r="AU227" s="21" t="s">
        <v>1034</v>
      </c>
      <c r="AV227" s="3">
        <v>23</v>
      </c>
      <c r="AW227" s="3">
        <v>94.22</v>
      </c>
      <c r="AX227" s="3">
        <v>71.22</v>
      </c>
      <c r="AY227" s="3">
        <f t="shared" si="84"/>
        <v>1.3229429935411401</v>
      </c>
      <c r="AZ227" s="3">
        <v>22</v>
      </c>
      <c r="BA227" s="3">
        <v>61.58</v>
      </c>
      <c r="BB227" s="3">
        <v>68.72</v>
      </c>
      <c r="BC227" s="22">
        <f t="shared" si="85"/>
        <v>0</v>
      </c>
      <c r="BD227" s="22">
        <f t="shared" si="86"/>
        <v>1</v>
      </c>
      <c r="BE227" s="22">
        <f t="shared" si="87"/>
        <v>0</v>
      </c>
    </row>
    <row r="228" spans="1:57" x14ac:dyDescent="0.35">
      <c r="A228" t="s">
        <v>923</v>
      </c>
      <c r="B228" t="s">
        <v>852</v>
      </c>
      <c r="C228" t="s">
        <v>43</v>
      </c>
      <c r="D228" t="s">
        <v>940</v>
      </c>
      <c r="E228">
        <v>25</v>
      </c>
      <c r="F228">
        <v>77.98</v>
      </c>
      <c r="G228">
        <v>76.17</v>
      </c>
      <c r="H228">
        <f t="shared" si="73"/>
        <v>1.0237626362084811</v>
      </c>
      <c r="I228">
        <v>24.5</v>
      </c>
      <c r="J228">
        <v>65.91</v>
      </c>
      <c r="K228">
        <v>74.930000000000007</v>
      </c>
      <c r="L228" s="2">
        <f t="shared" si="74"/>
        <v>0</v>
      </c>
      <c r="M228" s="2">
        <f t="shared" si="75"/>
        <v>1</v>
      </c>
      <c r="N228" s="2">
        <f t="shared" si="76"/>
        <v>0</v>
      </c>
      <c r="AR228" s="21" t="s">
        <v>908</v>
      </c>
      <c r="AS228" s="21" t="s">
        <v>852</v>
      </c>
      <c r="AT228" s="21" t="s">
        <v>78</v>
      </c>
      <c r="AU228" s="21" t="s">
        <v>1034</v>
      </c>
      <c r="AV228" s="3">
        <v>24</v>
      </c>
      <c r="AW228" s="3">
        <v>140.87</v>
      </c>
      <c r="AX228" s="3">
        <v>73.7</v>
      </c>
      <c r="AY228" s="3">
        <f t="shared" si="84"/>
        <v>1.9113975576662143</v>
      </c>
      <c r="AZ228" s="3">
        <v>22.5</v>
      </c>
      <c r="BA228" s="3">
        <v>49.72</v>
      </c>
      <c r="BB228" s="3">
        <v>69.97</v>
      </c>
      <c r="BC228" s="22">
        <f t="shared" si="85"/>
        <v>1</v>
      </c>
      <c r="BD228" s="22">
        <f t="shared" si="86"/>
        <v>0</v>
      </c>
      <c r="BE228" s="22">
        <f t="shared" si="87"/>
        <v>0</v>
      </c>
    </row>
    <row r="229" spans="1:57" x14ac:dyDescent="0.35">
      <c r="A229" s="21" t="s">
        <v>924</v>
      </c>
      <c r="B229" s="21" t="s">
        <v>852</v>
      </c>
      <c r="C229" s="21" t="s">
        <v>43</v>
      </c>
      <c r="D229" s="21" t="s">
        <v>941</v>
      </c>
      <c r="E229">
        <v>23.5</v>
      </c>
      <c r="F229">
        <v>97.04</v>
      </c>
      <c r="G229">
        <v>72.459999999999994</v>
      </c>
      <c r="H229">
        <f t="shared" si="73"/>
        <v>1.3392216395252554</v>
      </c>
      <c r="I229">
        <v>22.5</v>
      </c>
      <c r="J229">
        <v>69.78</v>
      </c>
      <c r="K229">
        <v>69.97</v>
      </c>
      <c r="L229" s="2">
        <f t="shared" si="74"/>
        <v>0</v>
      </c>
      <c r="M229" s="2">
        <f t="shared" si="75"/>
        <v>1</v>
      </c>
      <c r="N229" s="2">
        <f t="shared" si="76"/>
        <v>0</v>
      </c>
      <c r="AR229" s="21" t="s">
        <v>909</v>
      </c>
      <c r="AS229" s="21" t="s">
        <v>852</v>
      </c>
      <c r="AT229" s="21" t="s">
        <v>78</v>
      </c>
      <c r="AU229" s="21" t="s">
        <v>1034</v>
      </c>
      <c r="AV229" s="3">
        <v>24</v>
      </c>
      <c r="AW229" s="3">
        <v>113.13</v>
      </c>
      <c r="AX229" s="3">
        <v>73.7</v>
      </c>
      <c r="AY229" s="3">
        <f t="shared" si="84"/>
        <v>1.5350067842605155</v>
      </c>
      <c r="AZ229" s="3">
        <v>22.5</v>
      </c>
      <c r="BA229" s="3">
        <v>69.3</v>
      </c>
      <c r="BB229" s="3">
        <v>69.97</v>
      </c>
      <c r="BC229" s="22">
        <f t="shared" si="85"/>
        <v>1</v>
      </c>
      <c r="BD229" s="22">
        <f t="shared" si="86"/>
        <v>0</v>
      </c>
      <c r="BE229" s="22">
        <f t="shared" si="87"/>
        <v>0</v>
      </c>
    </row>
    <row r="230" spans="1:57" x14ac:dyDescent="0.35">
      <c r="A230" s="21" t="s">
        <v>925</v>
      </c>
      <c r="B230" s="21" t="s">
        <v>852</v>
      </c>
      <c r="C230" s="21" t="s">
        <v>43</v>
      </c>
      <c r="D230" s="21" t="s">
        <v>941</v>
      </c>
      <c r="E230">
        <v>23.5</v>
      </c>
      <c r="F230">
        <v>73.209999999999994</v>
      </c>
      <c r="G230">
        <v>72.459999999999994</v>
      </c>
      <c r="H230">
        <f t="shared" si="73"/>
        <v>1.0103505382279878</v>
      </c>
      <c r="I230">
        <v>23</v>
      </c>
      <c r="J230">
        <v>66.39</v>
      </c>
      <c r="K230">
        <v>71.22</v>
      </c>
      <c r="L230" s="2">
        <f t="shared" si="74"/>
        <v>0</v>
      </c>
      <c r="M230" s="2">
        <f t="shared" si="75"/>
        <v>1</v>
      </c>
      <c r="N230" s="2">
        <f t="shared" si="76"/>
        <v>0</v>
      </c>
    </row>
    <row r="231" spans="1:57" x14ac:dyDescent="0.35">
      <c r="A231" s="21" t="s">
        <v>926</v>
      </c>
      <c r="B231" s="21" t="s">
        <v>852</v>
      </c>
      <c r="C231" s="21" t="s">
        <v>43</v>
      </c>
      <c r="D231" s="21" t="s">
        <v>941</v>
      </c>
      <c r="E231">
        <v>23.5</v>
      </c>
      <c r="F231">
        <v>141.19</v>
      </c>
      <c r="G231">
        <v>72.459999999999994</v>
      </c>
      <c r="H231">
        <f t="shared" si="73"/>
        <v>1.9485233232128072</v>
      </c>
      <c r="I231">
        <v>21.5</v>
      </c>
      <c r="J231">
        <v>52.84</v>
      </c>
      <c r="K231">
        <v>67.47</v>
      </c>
      <c r="L231" s="2">
        <f t="shared" si="74"/>
        <v>1</v>
      </c>
      <c r="M231" s="2">
        <f t="shared" si="75"/>
        <v>0</v>
      </c>
      <c r="N231" s="2">
        <f t="shared" si="76"/>
        <v>0</v>
      </c>
    </row>
    <row r="232" spans="1:57" x14ac:dyDescent="0.35">
      <c r="A232" s="21" t="s">
        <v>927</v>
      </c>
      <c r="B232" s="21" t="s">
        <v>852</v>
      </c>
      <c r="C232" s="21" t="s">
        <v>43</v>
      </c>
      <c r="D232" s="21" t="s">
        <v>941</v>
      </c>
      <c r="E232">
        <v>23.5</v>
      </c>
      <c r="F232">
        <v>228.61</v>
      </c>
      <c r="G232">
        <v>72.459999999999994</v>
      </c>
      <c r="H232">
        <f t="shared" si="73"/>
        <v>3.1549820590670721</v>
      </c>
      <c r="I232">
        <v>22</v>
      </c>
      <c r="J232">
        <v>47.53</v>
      </c>
      <c r="K232">
        <v>68.72</v>
      </c>
      <c r="L232" s="2">
        <f t="shared" si="74"/>
        <v>1</v>
      </c>
      <c r="M232" s="2">
        <f t="shared" si="75"/>
        <v>0</v>
      </c>
      <c r="N232" s="2">
        <f t="shared" si="76"/>
        <v>0</v>
      </c>
    </row>
    <row r="233" spans="1:57" x14ac:dyDescent="0.35">
      <c r="A233" s="21" t="s">
        <v>928</v>
      </c>
      <c r="B233" s="21" t="s">
        <v>852</v>
      </c>
      <c r="C233" s="21" t="s">
        <v>43</v>
      </c>
      <c r="D233" s="21" t="s">
        <v>941</v>
      </c>
      <c r="E233">
        <v>23.5</v>
      </c>
      <c r="F233">
        <v>149.85</v>
      </c>
      <c r="G233">
        <v>72.459999999999994</v>
      </c>
      <c r="H233">
        <f t="shared" si="73"/>
        <v>2.0680375379519735</v>
      </c>
      <c r="I233">
        <v>22</v>
      </c>
      <c r="J233">
        <v>56.08</v>
      </c>
      <c r="K233">
        <v>68.72</v>
      </c>
      <c r="L233" s="2">
        <f t="shared" si="74"/>
        <v>1</v>
      </c>
      <c r="M233" s="2">
        <f t="shared" si="75"/>
        <v>0</v>
      </c>
      <c r="N233" s="2">
        <f t="shared" si="76"/>
        <v>0</v>
      </c>
    </row>
    <row r="234" spans="1:57" x14ac:dyDescent="0.35">
      <c r="A234" s="21" t="s">
        <v>929</v>
      </c>
      <c r="B234" s="21" t="s">
        <v>852</v>
      </c>
      <c r="C234" s="21" t="s">
        <v>43</v>
      </c>
      <c r="D234" s="21" t="s">
        <v>941</v>
      </c>
      <c r="E234">
        <v>23</v>
      </c>
      <c r="F234">
        <v>146.25</v>
      </c>
      <c r="G234">
        <v>71.22</v>
      </c>
      <c r="H234">
        <f t="shared" si="73"/>
        <v>2.0534962089300759</v>
      </c>
      <c r="I234">
        <v>22</v>
      </c>
      <c r="J234">
        <v>48</v>
      </c>
      <c r="K234">
        <v>68.72</v>
      </c>
      <c r="L234" s="2">
        <f t="shared" si="74"/>
        <v>1</v>
      </c>
      <c r="M234" s="2">
        <f t="shared" si="75"/>
        <v>0</v>
      </c>
      <c r="N234" s="2">
        <f t="shared" si="76"/>
        <v>0</v>
      </c>
    </row>
    <row r="235" spans="1:57" x14ac:dyDescent="0.35">
      <c r="A235" s="21" t="s">
        <v>930</v>
      </c>
      <c r="B235" s="21" t="s">
        <v>852</v>
      </c>
      <c r="C235" s="21" t="s">
        <v>43</v>
      </c>
      <c r="D235" s="21" t="s">
        <v>941</v>
      </c>
      <c r="E235">
        <v>23.5</v>
      </c>
      <c r="F235">
        <v>98.08</v>
      </c>
      <c r="G235">
        <v>72.459999999999994</v>
      </c>
      <c r="H235">
        <f t="shared" si="73"/>
        <v>1.3535743858680653</v>
      </c>
      <c r="I235">
        <v>22.5</v>
      </c>
      <c r="J235">
        <v>52.46</v>
      </c>
      <c r="K235">
        <v>69.97</v>
      </c>
      <c r="L235" s="2">
        <f t="shared" si="74"/>
        <v>0</v>
      </c>
      <c r="M235" s="2">
        <f t="shared" si="75"/>
        <v>1</v>
      </c>
      <c r="N235" s="2">
        <f t="shared" si="76"/>
        <v>0</v>
      </c>
    </row>
    <row r="236" spans="1:57" x14ac:dyDescent="0.35">
      <c r="A236" s="21" t="s">
        <v>931</v>
      </c>
      <c r="B236" s="21" t="s">
        <v>852</v>
      </c>
      <c r="C236" s="21" t="s">
        <v>43</v>
      </c>
      <c r="D236" s="21" t="s">
        <v>941</v>
      </c>
      <c r="E236">
        <v>24</v>
      </c>
      <c r="F236">
        <v>87.13</v>
      </c>
      <c r="G236">
        <v>73.7</v>
      </c>
      <c r="H236">
        <f t="shared" si="73"/>
        <v>1.182225237449118</v>
      </c>
      <c r="I236">
        <v>23</v>
      </c>
      <c r="J236">
        <v>68.989999999999995</v>
      </c>
      <c r="K236">
        <v>71.22</v>
      </c>
      <c r="L236" s="2">
        <f t="shared" si="74"/>
        <v>0</v>
      </c>
      <c r="M236" s="2">
        <f t="shared" si="75"/>
        <v>1</v>
      </c>
      <c r="N236" s="2">
        <f t="shared" si="76"/>
        <v>0</v>
      </c>
    </row>
    <row r="237" spans="1:57" x14ac:dyDescent="0.35">
      <c r="A237" s="21" t="s">
        <v>932</v>
      </c>
      <c r="B237" s="21" t="s">
        <v>852</v>
      </c>
      <c r="C237" s="21" t="s">
        <v>43</v>
      </c>
      <c r="D237" s="21" t="s">
        <v>941</v>
      </c>
      <c r="E237">
        <v>23.5</v>
      </c>
      <c r="F237">
        <v>112.06</v>
      </c>
      <c r="G237">
        <v>72.459999999999994</v>
      </c>
      <c r="H237">
        <f t="shared" si="73"/>
        <v>1.5465084184377589</v>
      </c>
      <c r="I237">
        <v>22</v>
      </c>
      <c r="J237">
        <v>58.35</v>
      </c>
      <c r="K237">
        <v>68.72</v>
      </c>
      <c r="L237" s="2">
        <f t="shared" si="74"/>
        <v>1</v>
      </c>
      <c r="M237" s="2">
        <f t="shared" si="75"/>
        <v>0</v>
      </c>
      <c r="N237" s="2">
        <f t="shared" si="76"/>
        <v>0</v>
      </c>
    </row>
    <row r="238" spans="1:57" x14ac:dyDescent="0.35">
      <c r="A238" s="21" t="s">
        <v>933</v>
      </c>
      <c r="B238" s="21" t="s">
        <v>852</v>
      </c>
      <c r="C238" s="21" t="s">
        <v>43</v>
      </c>
      <c r="D238" s="21" t="s">
        <v>941</v>
      </c>
      <c r="E238">
        <v>23</v>
      </c>
      <c r="F238">
        <v>90.44</v>
      </c>
      <c r="G238">
        <v>71.22</v>
      </c>
      <c r="H238">
        <f t="shared" si="73"/>
        <v>1.2698680146026398</v>
      </c>
      <c r="I238">
        <v>22.5</v>
      </c>
      <c r="J238">
        <v>42.75</v>
      </c>
      <c r="K238">
        <v>69.97</v>
      </c>
      <c r="L238" s="2">
        <f t="shared" si="74"/>
        <v>0</v>
      </c>
      <c r="M238" s="2">
        <f t="shared" si="75"/>
        <v>1</v>
      </c>
      <c r="N238" s="2">
        <f t="shared" si="76"/>
        <v>0</v>
      </c>
    </row>
    <row r="239" spans="1:57" x14ac:dyDescent="0.35">
      <c r="A239" s="21" t="s">
        <v>934</v>
      </c>
      <c r="B239" s="21" t="s">
        <v>852</v>
      </c>
      <c r="C239" s="21" t="s">
        <v>43</v>
      </c>
      <c r="D239" s="21" t="s">
        <v>941</v>
      </c>
      <c r="E239">
        <v>23.5</v>
      </c>
      <c r="F239">
        <v>152.5</v>
      </c>
      <c r="G239">
        <v>72.459999999999994</v>
      </c>
      <c r="H239">
        <f t="shared" si="73"/>
        <v>2.1046094396908641</v>
      </c>
      <c r="I239">
        <v>22</v>
      </c>
      <c r="J239">
        <v>50.45</v>
      </c>
      <c r="K239">
        <v>68.72</v>
      </c>
      <c r="L239" s="2">
        <f t="shared" si="74"/>
        <v>1</v>
      </c>
      <c r="M239" s="2">
        <f t="shared" si="75"/>
        <v>0</v>
      </c>
      <c r="N239" s="2">
        <f t="shared" si="76"/>
        <v>0</v>
      </c>
    </row>
    <row r="240" spans="1:57" x14ac:dyDescent="0.35">
      <c r="A240" s="21" t="s">
        <v>935</v>
      </c>
      <c r="B240" s="21" t="s">
        <v>852</v>
      </c>
      <c r="C240" s="21" t="s">
        <v>43</v>
      </c>
      <c r="D240" s="21" t="s">
        <v>941</v>
      </c>
      <c r="E240">
        <v>23.5</v>
      </c>
      <c r="F240">
        <v>107.78</v>
      </c>
      <c r="G240">
        <v>72.459999999999994</v>
      </c>
      <c r="H240">
        <f t="shared" si="73"/>
        <v>1.4874413469500416</v>
      </c>
      <c r="I240">
        <v>22.5</v>
      </c>
      <c r="J240">
        <v>67.5</v>
      </c>
      <c r="K240">
        <v>69.97</v>
      </c>
      <c r="L240" s="2">
        <f t="shared" si="74"/>
        <v>0</v>
      </c>
      <c r="M240" s="2">
        <f t="shared" si="75"/>
        <v>1</v>
      </c>
      <c r="N240" s="2">
        <f t="shared" si="76"/>
        <v>0</v>
      </c>
    </row>
    <row r="241" spans="1:14" x14ac:dyDescent="0.35">
      <c r="A241" s="21" t="s">
        <v>936</v>
      </c>
      <c r="B241" s="21" t="s">
        <v>852</v>
      </c>
      <c r="C241" s="21" t="s">
        <v>43</v>
      </c>
      <c r="D241" s="21" t="s">
        <v>941</v>
      </c>
      <c r="E241">
        <v>23.5</v>
      </c>
      <c r="F241">
        <v>127.86</v>
      </c>
      <c r="G241">
        <v>72.459999999999994</v>
      </c>
      <c r="H241">
        <f t="shared" si="73"/>
        <v>1.7645597571073697</v>
      </c>
      <c r="I241">
        <v>22</v>
      </c>
      <c r="J241">
        <v>62.76</v>
      </c>
      <c r="K241">
        <v>68.72</v>
      </c>
      <c r="L241" s="2">
        <f t="shared" si="74"/>
        <v>1</v>
      </c>
      <c r="M241" s="2">
        <f t="shared" si="75"/>
        <v>0</v>
      </c>
      <c r="N241" s="2">
        <f t="shared" si="76"/>
        <v>0</v>
      </c>
    </row>
    <row r="242" spans="1:14" x14ac:dyDescent="0.35">
      <c r="A242" s="21" t="s">
        <v>937</v>
      </c>
      <c r="B242" s="21" t="s">
        <v>852</v>
      </c>
      <c r="C242" s="21" t="s">
        <v>43</v>
      </c>
      <c r="D242" s="21" t="s">
        <v>941</v>
      </c>
      <c r="E242">
        <v>23.5</v>
      </c>
      <c r="F242">
        <v>105.46</v>
      </c>
      <c r="G242">
        <v>72.459999999999994</v>
      </c>
      <c r="H242">
        <f t="shared" si="73"/>
        <v>1.4554236820314657</v>
      </c>
      <c r="I242">
        <v>22.5</v>
      </c>
      <c r="J242">
        <v>60.52</v>
      </c>
      <c r="K242">
        <v>69.97</v>
      </c>
      <c r="L242" s="2">
        <f t="shared" si="74"/>
        <v>0</v>
      </c>
      <c r="M242" s="2">
        <f t="shared" si="75"/>
        <v>1</v>
      </c>
      <c r="N242" s="2">
        <f t="shared" si="76"/>
        <v>0</v>
      </c>
    </row>
    <row r="243" spans="1:14" x14ac:dyDescent="0.35">
      <c r="A243" s="21" t="s">
        <v>938</v>
      </c>
      <c r="B243" s="21" t="s">
        <v>852</v>
      </c>
      <c r="C243" s="21" t="s">
        <v>43</v>
      </c>
      <c r="D243" s="21" t="s">
        <v>941</v>
      </c>
      <c r="E243">
        <v>23</v>
      </c>
      <c r="F243">
        <v>137.43</v>
      </c>
      <c r="G243">
        <v>71.22</v>
      </c>
      <c r="H243">
        <f t="shared" si="73"/>
        <v>1.9296545914069083</v>
      </c>
      <c r="I243">
        <v>22</v>
      </c>
      <c r="J243">
        <v>45.03</v>
      </c>
      <c r="K243">
        <v>68.72</v>
      </c>
      <c r="L243" s="2">
        <f t="shared" si="74"/>
        <v>1</v>
      </c>
      <c r="M243" s="2">
        <f t="shared" si="75"/>
        <v>0</v>
      </c>
      <c r="N243" s="2">
        <f t="shared" si="76"/>
        <v>0</v>
      </c>
    </row>
    <row r="244" spans="1:14" x14ac:dyDescent="0.35">
      <c r="A244" s="21" t="s">
        <v>939</v>
      </c>
      <c r="B244" s="21" t="s">
        <v>852</v>
      </c>
      <c r="C244" s="21" t="s">
        <v>43</v>
      </c>
      <c r="D244" s="21" t="s">
        <v>941</v>
      </c>
      <c r="E244">
        <v>23.5</v>
      </c>
      <c r="F244">
        <v>124.21</v>
      </c>
      <c r="G244">
        <v>72.459999999999994</v>
      </c>
      <c r="H244">
        <f t="shared" si="73"/>
        <v>1.7141871377311622</v>
      </c>
      <c r="I244">
        <v>22</v>
      </c>
      <c r="J244">
        <v>59.85</v>
      </c>
      <c r="K244">
        <v>68.72</v>
      </c>
      <c r="L244" s="2">
        <f t="shared" si="74"/>
        <v>1</v>
      </c>
      <c r="M244" s="2">
        <f t="shared" si="75"/>
        <v>0</v>
      </c>
      <c r="N244" s="2">
        <f t="shared" si="76"/>
        <v>0</v>
      </c>
    </row>
    <row r="245" spans="1:14" x14ac:dyDescent="0.35">
      <c r="A245" t="s">
        <v>942</v>
      </c>
      <c r="B245" t="s">
        <v>852</v>
      </c>
      <c r="C245" t="s">
        <v>78</v>
      </c>
      <c r="D245" t="s">
        <v>973</v>
      </c>
      <c r="E245">
        <v>25.5</v>
      </c>
      <c r="F245">
        <v>85.59</v>
      </c>
      <c r="G245">
        <v>77.400000000000006</v>
      </c>
      <c r="H245">
        <f t="shared" si="73"/>
        <v>1.105813953488372</v>
      </c>
      <c r="I245">
        <v>24.5</v>
      </c>
      <c r="J245">
        <v>70.03</v>
      </c>
      <c r="K245">
        <v>74.930000000000007</v>
      </c>
      <c r="L245" s="2">
        <f t="shared" si="74"/>
        <v>0</v>
      </c>
      <c r="M245" s="2">
        <f t="shared" si="75"/>
        <v>1</v>
      </c>
      <c r="N245" s="2">
        <f t="shared" si="76"/>
        <v>0</v>
      </c>
    </row>
    <row r="246" spans="1:14" x14ac:dyDescent="0.35">
      <c r="A246" t="s">
        <v>943</v>
      </c>
      <c r="B246" t="s">
        <v>852</v>
      </c>
      <c r="C246" t="s">
        <v>78</v>
      </c>
      <c r="D246" t="s">
        <v>973</v>
      </c>
      <c r="E246">
        <v>26</v>
      </c>
      <c r="F246">
        <v>81.069999999999993</v>
      </c>
      <c r="G246">
        <v>78.63</v>
      </c>
      <c r="H246">
        <f t="shared" si="73"/>
        <v>1.0310314129467124</v>
      </c>
      <c r="I246">
        <v>25.5</v>
      </c>
      <c r="J246">
        <v>74.11</v>
      </c>
      <c r="K246">
        <v>77.400000000000006</v>
      </c>
      <c r="L246" s="2">
        <f t="shared" si="74"/>
        <v>0</v>
      </c>
      <c r="M246" s="2">
        <f t="shared" si="75"/>
        <v>1</v>
      </c>
      <c r="N246" s="2">
        <f t="shared" si="76"/>
        <v>0</v>
      </c>
    </row>
    <row r="247" spans="1:14" x14ac:dyDescent="0.35">
      <c r="A247" t="s">
        <v>944</v>
      </c>
      <c r="B247" t="s">
        <v>852</v>
      </c>
      <c r="C247" t="s">
        <v>78</v>
      </c>
      <c r="D247" t="s">
        <v>973</v>
      </c>
      <c r="E247">
        <v>25</v>
      </c>
      <c r="F247">
        <v>72.78</v>
      </c>
      <c r="G247">
        <v>76.17</v>
      </c>
      <c r="H247">
        <f t="shared" si="73"/>
        <v>0.95549428909019296</v>
      </c>
      <c r="I247">
        <v>24.5</v>
      </c>
      <c r="J247">
        <v>61.03</v>
      </c>
      <c r="K247">
        <v>74.930000000000007</v>
      </c>
      <c r="L247" s="2">
        <f t="shared" si="74"/>
        <v>0</v>
      </c>
      <c r="M247" s="2">
        <f t="shared" si="75"/>
        <v>0</v>
      </c>
      <c r="N247" s="2">
        <f t="shared" si="76"/>
        <v>1</v>
      </c>
    </row>
    <row r="248" spans="1:14" x14ac:dyDescent="0.35">
      <c r="A248" t="s">
        <v>945</v>
      </c>
      <c r="B248" t="s">
        <v>852</v>
      </c>
      <c r="C248" t="s">
        <v>78</v>
      </c>
      <c r="D248" t="s">
        <v>973</v>
      </c>
      <c r="E248">
        <v>25</v>
      </c>
      <c r="F248">
        <v>68.83</v>
      </c>
      <c r="G248">
        <v>76.17</v>
      </c>
      <c r="H248">
        <f t="shared" si="73"/>
        <v>0.90363660233687804</v>
      </c>
      <c r="I248">
        <v>24.5</v>
      </c>
      <c r="J248">
        <v>50.6</v>
      </c>
      <c r="K248">
        <v>74.930000000000007</v>
      </c>
      <c r="L248" s="2">
        <f t="shared" si="74"/>
        <v>0</v>
      </c>
      <c r="M248" s="2">
        <f t="shared" si="75"/>
        <v>0</v>
      </c>
      <c r="N248" s="2">
        <f t="shared" si="76"/>
        <v>1</v>
      </c>
    </row>
    <row r="249" spans="1:14" x14ac:dyDescent="0.35">
      <c r="A249" t="s">
        <v>946</v>
      </c>
      <c r="B249" t="s">
        <v>852</v>
      </c>
      <c r="C249" t="s">
        <v>78</v>
      </c>
      <c r="D249" t="s">
        <v>973</v>
      </c>
      <c r="E249">
        <v>25.5</v>
      </c>
      <c r="F249">
        <v>84.29</v>
      </c>
      <c r="G249">
        <v>77.400000000000006</v>
      </c>
      <c r="H249">
        <f t="shared" si="73"/>
        <v>1.0890180878552971</v>
      </c>
      <c r="I249">
        <v>24.5</v>
      </c>
      <c r="J249">
        <v>75.58</v>
      </c>
      <c r="K249">
        <v>74.930000000000007</v>
      </c>
      <c r="L249" s="2">
        <f t="shared" si="74"/>
        <v>0</v>
      </c>
      <c r="M249" s="2">
        <f t="shared" si="75"/>
        <v>1</v>
      </c>
      <c r="N249" s="2">
        <f t="shared" si="76"/>
        <v>0</v>
      </c>
    </row>
    <row r="250" spans="1:14" x14ac:dyDescent="0.35">
      <c r="A250" t="s">
        <v>947</v>
      </c>
      <c r="B250" t="s">
        <v>852</v>
      </c>
      <c r="C250" t="s">
        <v>78</v>
      </c>
      <c r="D250" t="s">
        <v>973</v>
      </c>
      <c r="E250">
        <v>16</v>
      </c>
      <c r="F250">
        <v>54.89</v>
      </c>
      <c r="G250">
        <v>53.5</v>
      </c>
      <c r="H250">
        <f t="shared" si="73"/>
        <v>1.025981308411215</v>
      </c>
      <c r="I250">
        <v>15.5</v>
      </c>
      <c r="J250">
        <v>40.28</v>
      </c>
      <c r="K250">
        <v>52.21</v>
      </c>
      <c r="L250" s="2">
        <f t="shared" si="74"/>
        <v>0</v>
      </c>
      <c r="M250" s="2">
        <f t="shared" si="75"/>
        <v>1</v>
      </c>
      <c r="N250" s="2">
        <f t="shared" si="76"/>
        <v>0</v>
      </c>
    </row>
    <row r="251" spans="1:14" x14ac:dyDescent="0.35">
      <c r="A251" t="s">
        <v>948</v>
      </c>
      <c r="B251" t="s">
        <v>852</v>
      </c>
      <c r="C251" t="s">
        <v>78</v>
      </c>
      <c r="D251" t="s">
        <v>973</v>
      </c>
      <c r="E251">
        <v>17</v>
      </c>
      <c r="F251">
        <v>55.34</v>
      </c>
      <c r="G251">
        <v>56.08</v>
      </c>
      <c r="H251">
        <f t="shared" si="73"/>
        <v>0.98680456490727542</v>
      </c>
      <c r="I251">
        <v>16.5</v>
      </c>
      <c r="J251">
        <v>45.26</v>
      </c>
      <c r="K251">
        <v>54.79</v>
      </c>
      <c r="L251" s="2">
        <f t="shared" si="74"/>
        <v>0</v>
      </c>
      <c r="M251" s="2">
        <f t="shared" si="75"/>
        <v>0</v>
      </c>
      <c r="N251" s="2">
        <f t="shared" si="76"/>
        <v>1</v>
      </c>
    </row>
    <row r="252" spans="1:14" x14ac:dyDescent="0.35">
      <c r="A252" t="s">
        <v>949</v>
      </c>
      <c r="B252" t="s">
        <v>852</v>
      </c>
      <c r="C252" t="s">
        <v>78</v>
      </c>
      <c r="D252" t="s">
        <v>973</v>
      </c>
      <c r="E252">
        <v>25</v>
      </c>
      <c r="F252">
        <v>112.2</v>
      </c>
      <c r="G252">
        <v>76.17</v>
      </c>
      <c r="H252">
        <f t="shared" si="73"/>
        <v>1.4730208743599842</v>
      </c>
      <c r="I252">
        <v>23.5</v>
      </c>
      <c r="J252">
        <v>68.47</v>
      </c>
      <c r="K252">
        <v>72.459999999999994</v>
      </c>
      <c r="L252" s="2">
        <f t="shared" si="74"/>
        <v>0</v>
      </c>
      <c r="M252" s="2">
        <f t="shared" si="75"/>
        <v>1</v>
      </c>
      <c r="N252" s="2">
        <f t="shared" si="76"/>
        <v>0</v>
      </c>
    </row>
    <row r="253" spans="1:14" x14ac:dyDescent="0.35">
      <c r="A253" t="s">
        <v>950</v>
      </c>
      <c r="B253" t="s">
        <v>852</v>
      </c>
      <c r="C253" t="s">
        <v>78</v>
      </c>
      <c r="D253" t="s">
        <v>973</v>
      </c>
      <c r="E253">
        <v>24</v>
      </c>
      <c r="F253">
        <v>88.21</v>
      </c>
      <c r="G253">
        <v>73.7</v>
      </c>
      <c r="H253">
        <f t="shared" si="73"/>
        <v>1.1968792401628221</v>
      </c>
      <c r="I253">
        <v>23.5</v>
      </c>
      <c r="J253">
        <v>49.01</v>
      </c>
      <c r="K253">
        <v>72.459999999999994</v>
      </c>
      <c r="L253" s="2">
        <f t="shared" si="74"/>
        <v>0</v>
      </c>
      <c r="M253" s="2">
        <f t="shared" si="75"/>
        <v>1</v>
      </c>
      <c r="N253" s="2">
        <f t="shared" si="76"/>
        <v>0</v>
      </c>
    </row>
    <row r="254" spans="1:14" x14ac:dyDescent="0.35">
      <c r="A254" t="s">
        <v>951</v>
      </c>
      <c r="B254" t="s">
        <v>852</v>
      </c>
      <c r="C254" t="s">
        <v>78</v>
      </c>
      <c r="D254" t="s">
        <v>973</v>
      </c>
      <c r="E254">
        <v>26</v>
      </c>
      <c r="F254">
        <v>139.24</v>
      </c>
      <c r="G254">
        <v>78.63</v>
      </c>
      <c r="H254">
        <f t="shared" si="73"/>
        <v>1.770825384713214</v>
      </c>
      <c r="I254">
        <v>24.5</v>
      </c>
      <c r="J254">
        <v>72.400000000000006</v>
      </c>
      <c r="K254">
        <v>74.930000000000007</v>
      </c>
      <c r="L254" s="2">
        <f t="shared" si="74"/>
        <v>1</v>
      </c>
      <c r="M254" s="2">
        <f t="shared" si="75"/>
        <v>0</v>
      </c>
      <c r="N254" s="2">
        <f t="shared" si="76"/>
        <v>0</v>
      </c>
    </row>
    <row r="255" spans="1:14" x14ac:dyDescent="0.35">
      <c r="A255" t="s">
        <v>952</v>
      </c>
      <c r="B255" t="s">
        <v>852</v>
      </c>
      <c r="C255" t="s">
        <v>78</v>
      </c>
      <c r="D255" t="s">
        <v>973</v>
      </c>
      <c r="E255">
        <v>25.5</v>
      </c>
      <c r="F255">
        <v>129.25</v>
      </c>
      <c r="G255">
        <v>77.400000000000006</v>
      </c>
      <c r="H255">
        <f t="shared" si="73"/>
        <v>1.6698966408268732</v>
      </c>
      <c r="I255">
        <v>24</v>
      </c>
      <c r="J255">
        <v>50.23</v>
      </c>
      <c r="K255">
        <v>73.7</v>
      </c>
      <c r="L255" s="2">
        <f t="shared" si="74"/>
        <v>1</v>
      </c>
      <c r="M255" s="2">
        <f t="shared" si="75"/>
        <v>0</v>
      </c>
      <c r="N255" s="2">
        <f t="shared" si="76"/>
        <v>0</v>
      </c>
    </row>
    <row r="256" spans="1:14" x14ac:dyDescent="0.35">
      <c r="A256" t="s">
        <v>953</v>
      </c>
      <c r="B256" t="s">
        <v>852</v>
      </c>
      <c r="C256" t="s">
        <v>78</v>
      </c>
      <c r="D256" t="s">
        <v>973</v>
      </c>
      <c r="E256">
        <v>25</v>
      </c>
      <c r="F256">
        <v>77.819999999999993</v>
      </c>
      <c r="G256">
        <v>76.17</v>
      </c>
      <c r="H256">
        <f t="shared" si="73"/>
        <v>1.0216620716817644</v>
      </c>
      <c r="I256">
        <v>24.5</v>
      </c>
      <c r="J256">
        <v>59.35</v>
      </c>
      <c r="K256">
        <v>74.930000000000007</v>
      </c>
      <c r="L256" s="2">
        <f t="shared" si="74"/>
        <v>0</v>
      </c>
      <c r="M256" s="2">
        <f t="shared" si="75"/>
        <v>1</v>
      </c>
      <c r="N256" s="2">
        <f t="shared" si="76"/>
        <v>0</v>
      </c>
    </row>
    <row r="257" spans="1:14" x14ac:dyDescent="0.35">
      <c r="A257" t="s">
        <v>954</v>
      </c>
      <c r="B257" t="s">
        <v>852</v>
      </c>
      <c r="C257" t="s">
        <v>78</v>
      </c>
      <c r="D257" t="s">
        <v>973</v>
      </c>
      <c r="E257">
        <v>13</v>
      </c>
      <c r="F257">
        <v>46.54</v>
      </c>
      <c r="G257">
        <v>45.66</v>
      </c>
      <c r="H257">
        <f t="shared" si="73"/>
        <v>1.0192728865527816</v>
      </c>
      <c r="I257">
        <v>13</v>
      </c>
      <c r="J257">
        <v>46.54</v>
      </c>
      <c r="K257">
        <v>45.66</v>
      </c>
      <c r="L257" s="2">
        <f t="shared" si="74"/>
        <v>0</v>
      </c>
      <c r="M257" s="2">
        <f t="shared" si="75"/>
        <v>1</v>
      </c>
      <c r="N257" s="2">
        <f t="shared" si="76"/>
        <v>0</v>
      </c>
    </row>
    <row r="258" spans="1:14" x14ac:dyDescent="0.35">
      <c r="A258" t="s">
        <v>955</v>
      </c>
      <c r="B258" t="s">
        <v>852</v>
      </c>
      <c r="C258" t="s">
        <v>78</v>
      </c>
      <c r="D258" t="s">
        <v>973</v>
      </c>
      <c r="E258">
        <v>25</v>
      </c>
      <c r="F258">
        <v>96.99</v>
      </c>
      <c r="G258">
        <v>76.17</v>
      </c>
      <c r="H258">
        <f t="shared" ref="H258:H275" si="88">F258/G258</f>
        <v>1.2733359590389917</v>
      </c>
      <c r="I258">
        <v>20</v>
      </c>
      <c r="J258">
        <v>67.819999999999993</v>
      </c>
      <c r="K258">
        <v>63.71</v>
      </c>
      <c r="L258" s="2">
        <f t="shared" ref="L258:L275" si="89">IF(H258&gt;1.5,1,0)</f>
        <v>0</v>
      </c>
      <c r="M258" s="2">
        <f t="shared" ref="M258:M275" si="90">IF((AND(H258&gt;1,H258&lt;1.5)),1,0)</f>
        <v>1</v>
      </c>
      <c r="N258" s="2">
        <f t="shared" ref="N258:N275" si="91">IF(H258&lt;1,1,0)</f>
        <v>0</v>
      </c>
    </row>
    <row r="259" spans="1:14" x14ac:dyDescent="0.35">
      <c r="A259" t="s">
        <v>956</v>
      </c>
      <c r="B259" t="s">
        <v>852</v>
      </c>
      <c r="C259" t="s">
        <v>78</v>
      </c>
      <c r="D259" t="s">
        <v>973</v>
      </c>
      <c r="E259">
        <v>25.5</v>
      </c>
      <c r="F259">
        <v>92.05</v>
      </c>
      <c r="G259">
        <v>77.400000000000006</v>
      </c>
      <c r="H259">
        <f t="shared" si="88"/>
        <v>1.1892764857881135</v>
      </c>
      <c r="I259">
        <v>24</v>
      </c>
      <c r="J259">
        <v>61.74</v>
      </c>
      <c r="K259">
        <v>73.7</v>
      </c>
      <c r="L259" s="2">
        <f t="shared" si="89"/>
        <v>0</v>
      </c>
      <c r="M259" s="2">
        <f t="shared" si="90"/>
        <v>1</v>
      </c>
      <c r="N259" s="2">
        <f t="shared" si="91"/>
        <v>0</v>
      </c>
    </row>
    <row r="260" spans="1:14" x14ac:dyDescent="0.35">
      <c r="A260" s="21" t="s">
        <v>957</v>
      </c>
      <c r="B260" s="21" t="s">
        <v>852</v>
      </c>
      <c r="C260" s="21" t="s">
        <v>78</v>
      </c>
      <c r="D260" s="21" t="s">
        <v>941</v>
      </c>
      <c r="E260">
        <v>23</v>
      </c>
      <c r="F260">
        <v>81.28</v>
      </c>
      <c r="G260">
        <v>71.22</v>
      </c>
      <c r="H260">
        <f t="shared" si="88"/>
        <v>1.1412524571749509</v>
      </c>
      <c r="I260">
        <v>22.5</v>
      </c>
      <c r="J260">
        <v>41.43</v>
      </c>
      <c r="K260">
        <v>69.97</v>
      </c>
      <c r="L260" s="2">
        <f t="shared" si="89"/>
        <v>0</v>
      </c>
      <c r="M260" s="2">
        <f t="shared" si="90"/>
        <v>1</v>
      </c>
      <c r="N260" s="2">
        <f t="shared" si="91"/>
        <v>0</v>
      </c>
    </row>
    <row r="261" spans="1:14" x14ac:dyDescent="0.35">
      <c r="A261" s="21" t="s">
        <v>958</v>
      </c>
      <c r="B261" s="21" t="s">
        <v>852</v>
      </c>
      <c r="C261" s="21" t="s">
        <v>78</v>
      </c>
      <c r="D261" s="21" t="s">
        <v>941</v>
      </c>
      <c r="E261">
        <v>24</v>
      </c>
      <c r="F261">
        <v>178.41</v>
      </c>
      <c r="G261">
        <v>73.7</v>
      </c>
      <c r="H261">
        <f t="shared" si="88"/>
        <v>2.4207598371777475</v>
      </c>
      <c r="I261">
        <v>22.5</v>
      </c>
      <c r="J261">
        <v>48.42</v>
      </c>
      <c r="K261">
        <v>69.97</v>
      </c>
      <c r="L261" s="2">
        <f t="shared" si="89"/>
        <v>1</v>
      </c>
      <c r="M261" s="2">
        <f t="shared" si="90"/>
        <v>0</v>
      </c>
      <c r="N261" s="2">
        <f t="shared" si="91"/>
        <v>0</v>
      </c>
    </row>
    <row r="262" spans="1:14" x14ac:dyDescent="0.35">
      <c r="A262" s="21" t="s">
        <v>959</v>
      </c>
      <c r="B262" s="21" t="s">
        <v>852</v>
      </c>
      <c r="C262" s="21" t="s">
        <v>78</v>
      </c>
      <c r="D262" s="21" t="s">
        <v>941</v>
      </c>
      <c r="E262">
        <v>23.5</v>
      </c>
      <c r="F262">
        <v>158.85</v>
      </c>
      <c r="G262">
        <v>72.459999999999994</v>
      </c>
      <c r="H262">
        <f t="shared" si="88"/>
        <v>2.1922439966878278</v>
      </c>
      <c r="I262">
        <v>21.5</v>
      </c>
      <c r="J262">
        <v>27.08</v>
      </c>
      <c r="K262">
        <v>67.47</v>
      </c>
      <c r="L262" s="2">
        <f t="shared" si="89"/>
        <v>1</v>
      </c>
      <c r="M262" s="2">
        <f t="shared" si="90"/>
        <v>0</v>
      </c>
      <c r="N262" s="2">
        <f t="shared" si="91"/>
        <v>0</v>
      </c>
    </row>
    <row r="263" spans="1:14" x14ac:dyDescent="0.35">
      <c r="A263" s="21" t="s">
        <v>960</v>
      </c>
      <c r="B263" s="21" t="s">
        <v>852</v>
      </c>
      <c r="C263" s="21" t="s">
        <v>78</v>
      </c>
      <c r="D263" s="21" t="s">
        <v>941</v>
      </c>
      <c r="E263">
        <v>23.5</v>
      </c>
      <c r="F263">
        <v>139.26</v>
      </c>
      <c r="G263">
        <v>72.459999999999994</v>
      </c>
      <c r="H263">
        <f t="shared" si="88"/>
        <v>1.9218879381727849</v>
      </c>
      <c r="I263">
        <v>22.5</v>
      </c>
      <c r="J263">
        <v>69.790000000000006</v>
      </c>
      <c r="K263">
        <v>69.97</v>
      </c>
      <c r="L263" s="2">
        <f t="shared" si="89"/>
        <v>1</v>
      </c>
      <c r="M263" s="2">
        <f t="shared" si="90"/>
        <v>0</v>
      </c>
      <c r="N263" s="2">
        <f t="shared" si="91"/>
        <v>0</v>
      </c>
    </row>
    <row r="264" spans="1:14" x14ac:dyDescent="0.35">
      <c r="A264" s="21" t="s">
        <v>961</v>
      </c>
      <c r="B264" s="21" t="s">
        <v>852</v>
      </c>
      <c r="C264" s="21" t="s">
        <v>78</v>
      </c>
      <c r="D264" s="21" t="s">
        <v>941</v>
      </c>
      <c r="E264">
        <v>23.5</v>
      </c>
      <c r="F264">
        <v>198.09</v>
      </c>
      <c r="G264">
        <v>72.459999999999994</v>
      </c>
      <c r="H264">
        <f t="shared" si="88"/>
        <v>2.7337841567761525</v>
      </c>
      <c r="I264">
        <v>22</v>
      </c>
      <c r="J264">
        <v>47.6</v>
      </c>
      <c r="K264">
        <v>68.72</v>
      </c>
      <c r="L264" s="2">
        <f t="shared" si="89"/>
        <v>1</v>
      </c>
      <c r="M264" s="2">
        <f t="shared" si="90"/>
        <v>0</v>
      </c>
      <c r="N264" s="2">
        <f t="shared" si="91"/>
        <v>0</v>
      </c>
    </row>
    <row r="265" spans="1:14" x14ac:dyDescent="0.35">
      <c r="A265" s="21" t="s">
        <v>962</v>
      </c>
      <c r="B265" s="21" t="s">
        <v>852</v>
      </c>
      <c r="C265" s="21" t="s">
        <v>78</v>
      </c>
      <c r="D265" s="21" t="s">
        <v>941</v>
      </c>
      <c r="E265">
        <v>23.5</v>
      </c>
      <c r="F265">
        <v>212.26</v>
      </c>
      <c r="G265">
        <v>72.459999999999994</v>
      </c>
      <c r="H265">
        <f t="shared" si="88"/>
        <v>2.9293403256969364</v>
      </c>
      <c r="I265">
        <v>22</v>
      </c>
      <c r="J265">
        <v>55.23</v>
      </c>
      <c r="K265">
        <v>68.72</v>
      </c>
      <c r="L265" s="2">
        <f t="shared" si="89"/>
        <v>1</v>
      </c>
      <c r="M265" s="2">
        <f t="shared" si="90"/>
        <v>0</v>
      </c>
      <c r="N265" s="2">
        <f t="shared" si="91"/>
        <v>0</v>
      </c>
    </row>
    <row r="266" spans="1:14" x14ac:dyDescent="0.35">
      <c r="A266" s="21" t="s">
        <v>963</v>
      </c>
      <c r="B266" s="21" t="s">
        <v>852</v>
      </c>
      <c r="C266" s="21" t="s">
        <v>78</v>
      </c>
      <c r="D266" s="21" t="s">
        <v>941</v>
      </c>
      <c r="E266">
        <v>23.5</v>
      </c>
      <c r="F266">
        <v>145.03</v>
      </c>
      <c r="G266">
        <v>72.459999999999994</v>
      </c>
      <c r="H266">
        <f t="shared" si="88"/>
        <v>2.001518078940105</v>
      </c>
      <c r="I266">
        <v>22.5</v>
      </c>
      <c r="J266">
        <v>56.65</v>
      </c>
      <c r="K266">
        <v>69.97</v>
      </c>
      <c r="L266" s="2">
        <f t="shared" si="89"/>
        <v>1</v>
      </c>
      <c r="M266" s="2">
        <f t="shared" si="90"/>
        <v>0</v>
      </c>
      <c r="N266" s="2">
        <f t="shared" si="91"/>
        <v>0</v>
      </c>
    </row>
    <row r="267" spans="1:14" x14ac:dyDescent="0.35">
      <c r="A267" s="21" t="s">
        <v>964</v>
      </c>
      <c r="B267" s="21" t="s">
        <v>852</v>
      </c>
      <c r="C267" s="21" t="s">
        <v>78</v>
      </c>
      <c r="D267" s="21" t="s">
        <v>941</v>
      </c>
      <c r="E267">
        <v>23.5</v>
      </c>
      <c r="F267">
        <v>169.22</v>
      </c>
      <c r="G267">
        <v>72.459999999999994</v>
      </c>
      <c r="H267">
        <f t="shared" si="88"/>
        <v>2.3353574385868066</v>
      </c>
      <c r="I267">
        <v>22</v>
      </c>
      <c r="J267">
        <v>47.41</v>
      </c>
      <c r="K267">
        <v>68.72</v>
      </c>
      <c r="L267" s="2">
        <f t="shared" si="89"/>
        <v>1</v>
      </c>
      <c r="M267" s="2">
        <f t="shared" si="90"/>
        <v>0</v>
      </c>
      <c r="N267" s="2">
        <f t="shared" si="91"/>
        <v>0</v>
      </c>
    </row>
    <row r="268" spans="1:14" x14ac:dyDescent="0.35">
      <c r="A268" s="21" t="s">
        <v>965</v>
      </c>
      <c r="B268" s="21" t="s">
        <v>852</v>
      </c>
      <c r="C268" s="21" t="s">
        <v>78</v>
      </c>
      <c r="D268" s="21" t="s">
        <v>941</v>
      </c>
      <c r="E268">
        <v>23.5</v>
      </c>
      <c r="F268">
        <v>103.48</v>
      </c>
      <c r="G268">
        <v>72.459999999999994</v>
      </c>
      <c r="H268">
        <f t="shared" si="88"/>
        <v>1.4280982611095778</v>
      </c>
      <c r="I268">
        <v>23</v>
      </c>
      <c r="J268">
        <v>63.76</v>
      </c>
      <c r="K268">
        <v>71.22</v>
      </c>
      <c r="L268" s="2">
        <f t="shared" si="89"/>
        <v>0</v>
      </c>
      <c r="M268" s="2">
        <f t="shared" si="90"/>
        <v>1</v>
      </c>
      <c r="N268" s="2">
        <f t="shared" si="91"/>
        <v>0</v>
      </c>
    </row>
    <row r="269" spans="1:14" x14ac:dyDescent="0.35">
      <c r="A269" s="21" t="s">
        <v>966</v>
      </c>
      <c r="B269" s="21" t="s">
        <v>852</v>
      </c>
      <c r="C269" s="21" t="s">
        <v>78</v>
      </c>
      <c r="D269" s="21" t="s">
        <v>941</v>
      </c>
      <c r="E269">
        <v>23.5</v>
      </c>
      <c r="F269">
        <v>135.80000000000001</v>
      </c>
      <c r="G269">
        <v>72.459999999999994</v>
      </c>
      <c r="H269">
        <f t="shared" si="88"/>
        <v>1.8741374551476679</v>
      </c>
      <c r="I269">
        <v>22.5</v>
      </c>
      <c r="J269">
        <v>62.35</v>
      </c>
      <c r="K269">
        <v>69.97</v>
      </c>
      <c r="L269" s="2">
        <f t="shared" si="89"/>
        <v>1</v>
      </c>
      <c r="M269" s="2">
        <f t="shared" si="90"/>
        <v>0</v>
      </c>
      <c r="N269" s="2">
        <f t="shared" si="91"/>
        <v>0</v>
      </c>
    </row>
    <row r="270" spans="1:14" x14ac:dyDescent="0.35">
      <c r="A270" s="21" t="s">
        <v>967</v>
      </c>
      <c r="B270" s="21" t="s">
        <v>852</v>
      </c>
      <c r="C270" s="21" t="s">
        <v>78</v>
      </c>
      <c r="D270" s="21" t="s">
        <v>941</v>
      </c>
      <c r="E270">
        <v>23.5</v>
      </c>
      <c r="F270">
        <v>144.26</v>
      </c>
      <c r="G270">
        <v>72.459999999999994</v>
      </c>
      <c r="H270">
        <f t="shared" si="88"/>
        <v>1.9908915263593707</v>
      </c>
      <c r="I270">
        <v>22</v>
      </c>
      <c r="J270">
        <v>46.98</v>
      </c>
      <c r="K270">
        <v>68.72</v>
      </c>
      <c r="L270" s="2">
        <f t="shared" si="89"/>
        <v>1</v>
      </c>
      <c r="M270" s="2">
        <f t="shared" si="90"/>
        <v>0</v>
      </c>
      <c r="N270" s="2">
        <f t="shared" si="91"/>
        <v>0</v>
      </c>
    </row>
    <row r="271" spans="1:14" x14ac:dyDescent="0.35">
      <c r="A271" s="21" t="s">
        <v>968</v>
      </c>
      <c r="B271" s="21" t="s">
        <v>852</v>
      </c>
      <c r="C271" s="21" t="s">
        <v>78</v>
      </c>
      <c r="D271" s="21" t="s">
        <v>941</v>
      </c>
      <c r="E271">
        <v>24</v>
      </c>
      <c r="F271">
        <v>137.41</v>
      </c>
      <c r="G271">
        <v>73.7</v>
      </c>
      <c r="H271">
        <f t="shared" si="88"/>
        <v>1.864450474898236</v>
      </c>
      <c r="I271">
        <v>23</v>
      </c>
      <c r="J271">
        <v>64.22</v>
      </c>
      <c r="K271">
        <v>71.22</v>
      </c>
      <c r="L271" s="2">
        <f t="shared" si="89"/>
        <v>1</v>
      </c>
      <c r="M271" s="2">
        <f t="shared" si="90"/>
        <v>0</v>
      </c>
      <c r="N271" s="2">
        <f t="shared" si="91"/>
        <v>0</v>
      </c>
    </row>
    <row r="272" spans="1:14" x14ac:dyDescent="0.35">
      <c r="A272" s="21" t="s">
        <v>969</v>
      </c>
      <c r="B272" s="21" t="s">
        <v>852</v>
      </c>
      <c r="C272" s="21" t="s">
        <v>78</v>
      </c>
      <c r="D272" s="21" t="s">
        <v>941</v>
      </c>
      <c r="E272">
        <v>23.5</v>
      </c>
      <c r="F272">
        <v>176.88</v>
      </c>
      <c r="G272">
        <v>72.459999999999994</v>
      </c>
      <c r="H272">
        <f t="shared" si="88"/>
        <v>2.4410709356886557</v>
      </c>
      <c r="I272">
        <v>22</v>
      </c>
      <c r="J272">
        <v>62.28</v>
      </c>
      <c r="K272">
        <v>68.72</v>
      </c>
      <c r="L272" s="2">
        <f t="shared" si="89"/>
        <v>1</v>
      </c>
      <c r="M272" s="2">
        <f t="shared" si="90"/>
        <v>0</v>
      </c>
      <c r="N272" s="2">
        <f t="shared" si="91"/>
        <v>0</v>
      </c>
    </row>
    <row r="273" spans="1:14" x14ac:dyDescent="0.35">
      <c r="A273" s="21" t="s">
        <v>970</v>
      </c>
      <c r="B273" s="21" t="s">
        <v>852</v>
      </c>
      <c r="C273" s="21" t="s">
        <v>78</v>
      </c>
      <c r="D273" s="21" t="s">
        <v>941</v>
      </c>
      <c r="E273">
        <v>24</v>
      </c>
      <c r="F273">
        <v>94.72</v>
      </c>
      <c r="G273">
        <v>73.7</v>
      </c>
      <c r="H273">
        <f t="shared" si="88"/>
        <v>1.2852103120759837</v>
      </c>
      <c r="I273">
        <v>23</v>
      </c>
      <c r="J273">
        <v>63.22</v>
      </c>
      <c r="K273">
        <v>71.22</v>
      </c>
      <c r="L273" s="2">
        <f t="shared" si="89"/>
        <v>0</v>
      </c>
      <c r="M273" s="2">
        <f t="shared" si="90"/>
        <v>1</v>
      </c>
      <c r="N273" s="2">
        <f t="shared" si="91"/>
        <v>0</v>
      </c>
    </row>
    <row r="274" spans="1:14" x14ac:dyDescent="0.35">
      <c r="A274" s="21" t="s">
        <v>971</v>
      </c>
      <c r="B274" s="21" t="s">
        <v>852</v>
      </c>
      <c r="C274" s="21" t="s">
        <v>78</v>
      </c>
      <c r="D274" s="21" t="s">
        <v>941</v>
      </c>
      <c r="E274">
        <v>24</v>
      </c>
      <c r="F274">
        <v>122.79</v>
      </c>
      <c r="G274">
        <v>73.7</v>
      </c>
      <c r="H274">
        <f t="shared" si="88"/>
        <v>1.666078697421981</v>
      </c>
      <c r="I274">
        <v>22</v>
      </c>
      <c r="J274">
        <v>59.36</v>
      </c>
      <c r="K274">
        <v>68.72</v>
      </c>
      <c r="L274" s="2">
        <f t="shared" si="89"/>
        <v>1</v>
      </c>
      <c r="M274" s="2">
        <f t="shared" si="90"/>
        <v>0</v>
      </c>
      <c r="N274" s="2">
        <f t="shared" si="91"/>
        <v>0</v>
      </c>
    </row>
    <row r="275" spans="1:14" x14ac:dyDescent="0.35">
      <c r="A275" s="21" t="s">
        <v>972</v>
      </c>
      <c r="B275" s="21" t="s">
        <v>852</v>
      </c>
      <c r="C275" s="21" t="s">
        <v>78</v>
      </c>
      <c r="D275" s="21" t="s">
        <v>941</v>
      </c>
      <c r="E275">
        <v>23.5</v>
      </c>
      <c r="F275">
        <v>125.87</v>
      </c>
      <c r="G275">
        <v>72.459999999999994</v>
      </c>
      <c r="H275">
        <f t="shared" si="88"/>
        <v>1.7370963290091086</v>
      </c>
      <c r="I275">
        <v>22</v>
      </c>
      <c r="J275">
        <v>53.33</v>
      </c>
      <c r="K275">
        <v>68.72</v>
      </c>
      <c r="L275" s="2">
        <f t="shared" si="89"/>
        <v>1</v>
      </c>
      <c r="M275" s="2">
        <f t="shared" si="90"/>
        <v>0</v>
      </c>
      <c r="N275" s="2">
        <f t="shared" si="91"/>
        <v>0</v>
      </c>
    </row>
  </sheetData>
  <sortState xmlns:xlrd2="http://schemas.microsoft.com/office/spreadsheetml/2017/richdata2" ref="AR172:BE229">
    <sortCondition descending="1" ref="AT172:AT229"/>
    <sortCondition ref="AS172:AS229"/>
    <sortCondition ref="AU172:AU229"/>
    <sortCondition ref="AR172:AR229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22"/>
  <sheetViews>
    <sheetView tabSelected="1" topLeftCell="L1" zoomScale="55" zoomScaleNormal="55" workbookViewId="0">
      <pane ySplit="1" topLeftCell="A2" activePane="bottomLeft" state="frozen"/>
      <selection pane="bottomLeft" activeCell="AH4" sqref="AH4"/>
    </sheetView>
  </sheetViews>
  <sheetFormatPr defaultRowHeight="14.5" x14ac:dyDescent="0.35"/>
  <cols>
    <col min="1" max="1" width="18.7265625" bestFit="1" customWidth="1"/>
    <col min="2" max="2" width="34.1796875" bestFit="1" customWidth="1"/>
    <col min="3" max="3" width="7.7265625" bestFit="1" customWidth="1"/>
    <col min="4" max="4" width="12.1796875" bestFit="1" customWidth="1"/>
    <col min="16" max="16" width="14" bestFit="1" customWidth="1"/>
    <col min="17" max="17" width="7.54296875" bestFit="1" customWidth="1"/>
    <col min="18" max="18" width="15.26953125" bestFit="1" customWidth="1"/>
    <col min="19" max="19" width="5.453125" customWidth="1"/>
    <col min="20" max="20" width="5.54296875" customWidth="1"/>
    <col min="21" max="22" width="5.453125" customWidth="1"/>
  </cols>
  <sheetData>
    <row r="1" spans="1:3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661</v>
      </c>
      <c r="M1" t="s">
        <v>662</v>
      </c>
      <c r="N1" t="s">
        <v>663</v>
      </c>
      <c r="P1" s="7" t="s">
        <v>1</v>
      </c>
      <c r="Q1" s="7" t="s">
        <v>2</v>
      </c>
      <c r="R1" s="7" t="s">
        <v>672</v>
      </c>
      <c r="S1" s="7" t="s">
        <v>673</v>
      </c>
      <c r="T1" s="7" t="s">
        <v>661</v>
      </c>
      <c r="U1" s="7" t="s">
        <v>662</v>
      </c>
      <c r="V1" s="7" t="s">
        <v>663</v>
      </c>
      <c r="W1" s="7" t="s">
        <v>674</v>
      </c>
      <c r="X1" s="7" t="s">
        <v>675</v>
      </c>
      <c r="Y1" s="7" t="s">
        <v>676</v>
      </c>
      <c r="Z1" s="7" t="s">
        <v>677</v>
      </c>
      <c r="AA1" s="7" t="s">
        <v>678</v>
      </c>
      <c r="AB1" s="7"/>
      <c r="AC1" s="7" t="s">
        <v>7</v>
      </c>
      <c r="AD1" s="7" t="s">
        <v>678</v>
      </c>
      <c r="AE1" s="7" t="s">
        <v>668</v>
      </c>
      <c r="AF1" s="7" t="s">
        <v>671</v>
      </c>
      <c r="AG1" s="7" t="s">
        <v>679</v>
      </c>
      <c r="AH1" s="7" t="s">
        <v>680</v>
      </c>
      <c r="AI1" s="7" t="s">
        <v>681</v>
      </c>
      <c r="AJ1" s="7" t="s">
        <v>676</v>
      </c>
    </row>
    <row r="2" spans="1:36" x14ac:dyDescent="0.35">
      <c r="A2" t="s">
        <v>79</v>
      </c>
      <c r="B2" t="s">
        <v>44</v>
      </c>
      <c r="C2" t="s">
        <v>43</v>
      </c>
      <c r="D2" t="s">
        <v>529</v>
      </c>
      <c r="E2">
        <v>17</v>
      </c>
      <c r="F2">
        <v>56.61</v>
      </c>
      <c r="G2">
        <v>56.08</v>
      </c>
      <c r="H2">
        <f t="shared" ref="H2:H65" si="0">F2/G2</f>
        <v>1.009450784593438</v>
      </c>
      <c r="I2">
        <v>16.5</v>
      </c>
      <c r="J2">
        <v>31.66</v>
      </c>
      <c r="K2">
        <v>54.79</v>
      </c>
      <c r="L2" s="2">
        <f t="shared" ref="L2:L65" si="1">IF(H2&gt;1.5,1,0)</f>
        <v>0</v>
      </c>
      <c r="M2" s="2">
        <f t="shared" ref="M2:M65" si="2">IF((AND(H2&gt;1,H2&lt;1.5)),1,0)</f>
        <v>1</v>
      </c>
      <c r="N2" s="2">
        <f t="shared" ref="N2:N65" si="3">IF(H2&lt;1,1,0)</f>
        <v>0</v>
      </c>
      <c r="P2" s="27" t="s">
        <v>664</v>
      </c>
      <c r="Q2" t="s">
        <v>43</v>
      </c>
      <c r="R2" t="s">
        <v>529</v>
      </c>
      <c r="S2">
        <f>SUM(L2:N25)</f>
        <v>24</v>
      </c>
      <c r="T2">
        <f>SUM(L2:L25)</f>
        <v>6</v>
      </c>
      <c r="U2">
        <f>SUM(M2:M25)</f>
        <v>11</v>
      </c>
      <c r="V2">
        <f>SUM(N2:N25)</f>
        <v>7</v>
      </c>
      <c r="W2" s="9">
        <f>(T2/$S2)*100</f>
        <v>25</v>
      </c>
      <c r="X2" s="9">
        <f t="shared" ref="X2:Y7" si="4">(U2/$S2)*100</f>
        <v>45.833333333333329</v>
      </c>
      <c r="Y2" s="9">
        <f t="shared" si="4"/>
        <v>29.166666666666668</v>
      </c>
      <c r="Z2" s="30">
        <f>AVERAGE(E2,E5,E7:E9,E10:E12,E15:E19,E21:E22,E24:E25)</f>
        <v>17.441176470588236</v>
      </c>
      <c r="AA2" s="30">
        <f>_xlfn.STDEV.P(E2,E5,E7:E9,E10:E12,E15:E19,E21:E22,E24:E25)/SQRT(SUM($T2:$U2))</f>
        <v>0.45920488100149742</v>
      </c>
      <c r="AC2" s="30">
        <f>AVERAGE(H2:H25)</f>
        <v>1.2674298634344521</v>
      </c>
      <c r="AD2" s="30">
        <f>_xlfn.STDEV.P(H2:H25)/SQRT(COUNT(H2:H25))</f>
        <v>7.7205175305625304E-2</v>
      </c>
      <c r="AE2">
        <v>16</v>
      </c>
      <c r="AF2">
        <v>1</v>
      </c>
      <c r="AG2">
        <v>0</v>
      </c>
      <c r="AH2" s="9">
        <f>((AE2+AF2)/S2)*100</f>
        <v>70.833333333333343</v>
      </c>
      <c r="AI2" s="9">
        <f>(AG2/S2)*100</f>
        <v>0</v>
      </c>
      <c r="AJ2" s="9">
        <f>100-(AH2+AI2)</f>
        <v>29.166666666666657</v>
      </c>
    </row>
    <row r="3" spans="1:36" x14ac:dyDescent="0.35">
      <c r="A3" s="8" t="s">
        <v>80</v>
      </c>
      <c r="B3" s="8" t="s">
        <v>44</v>
      </c>
      <c r="C3" s="8" t="s">
        <v>43</v>
      </c>
      <c r="D3" s="8" t="s">
        <v>529</v>
      </c>
      <c r="E3" s="8">
        <v>21</v>
      </c>
      <c r="F3" s="8">
        <v>60.68</v>
      </c>
      <c r="G3" s="8">
        <v>66.22</v>
      </c>
      <c r="H3" s="8">
        <f t="shared" si="0"/>
        <v>0.91633947447900932</v>
      </c>
      <c r="I3" s="8">
        <v>20.5</v>
      </c>
      <c r="J3" s="8">
        <v>37.950000000000003</v>
      </c>
      <c r="K3" s="8">
        <v>64.97</v>
      </c>
      <c r="L3" s="8">
        <f t="shared" si="1"/>
        <v>0</v>
      </c>
      <c r="M3" s="8">
        <f t="shared" si="2"/>
        <v>0</v>
      </c>
      <c r="N3" s="8">
        <f t="shared" si="3"/>
        <v>1</v>
      </c>
      <c r="P3" s="27" t="s">
        <v>665</v>
      </c>
      <c r="Q3" t="s">
        <v>43</v>
      </c>
      <c r="R3" t="s">
        <v>529</v>
      </c>
      <c r="S3">
        <f>SUM(L63:N89)</f>
        <v>27</v>
      </c>
      <c r="T3">
        <f>SUM(L63:L89)</f>
        <v>24</v>
      </c>
      <c r="U3">
        <f>SUM(M63:M89)</f>
        <v>2</v>
      </c>
      <c r="V3">
        <f>SUM(N63:N89)</f>
        <v>1</v>
      </c>
      <c r="W3" s="9">
        <f t="shared" ref="W3:W7" si="5">(T3/$S3)*100</f>
        <v>88.888888888888886</v>
      </c>
      <c r="X3" s="9">
        <f t="shared" si="4"/>
        <v>7.4074074074074066</v>
      </c>
      <c r="Y3" s="9">
        <f t="shared" si="4"/>
        <v>3.7037037037037033</v>
      </c>
      <c r="Z3" s="30">
        <f>AVERAGE(E63:E78,E80:E89)</f>
        <v>16.942307692307693</v>
      </c>
      <c r="AA3" s="30">
        <f>STDEV(E63:E78,E80:E89)/SQRT(SUM($T3:$U3))</f>
        <v>3.1948553318915676E-2</v>
      </c>
      <c r="AC3" s="30">
        <f>AVERAGE(H63:H89)</f>
        <v>2.7727651071228965</v>
      </c>
      <c r="AD3" s="30">
        <f>_xlfn.STDEV.P(H63:H89)/SQRT(COUNT(H63:H89))</f>
        <v>0.17088127472980827</v>
      </c>
      <c r="AE3">
        <v>26</v>
      </c>
      <c r="AF3">
        <v>0</v>
      </c>
      <c r="AG3">
        <v>0</v>
      </c>
      <c r="AH3" s="9">
        <f t="shared" ref="AH3:AH5" si="6">((AE3+AF3)/S3)*100</f>
        <v>96.296296296296291</v>
      </c>
      <c r="AI3" s="9">
        <f t="shared" ref="AI3:AI5" si="7">(AG3/S3)*100</f>
        <v>0</v>
      </c>
      <c r="AJ3" s="9">
        <f t="shared" ref="AJ3:AJ5" si="8">100-(AH3+AI3)</f>
        <v>3.7037037037037095</v>
      </c>
    </row>
    <row r="4" spans="1:36" x14ac:dyDescent="0.35">
      <c r="A4" s="8" t="s">
        <v>81</v>
      </c>
      <c r="B4" s="8" t="s">
        <v>44</v>
      </c>
      <c r="C4" s="8" t="s">
        <v>43</v>
      </c>
      <c r="D4" s="8" t="s">
        <v>529</v>
      </c>
      <c r="E4" s="8">
        <v>20.5</v>
      </c>
      <c r="F4" s="8">
        <v>58.3</v>
      </c>
      <c r="G4" s="8">
        <v>64.97</v>
      </c>
      <c r="H4" s="8">
        <f t="shared" si="0"/>
        <v>0.89733723256887787</v>
      </c>
      <c r="I4" s="8">
        <v>20</v>
      </c>
      <c r="J4" s="8">
        <v>45.94</v>
      </c>
      <c r="K4" s="8">
        <v>63.71</v>
      </c>
      <c r="L4" s="8">
        <f t="shared" si="1"/>
        <v>0</v>
      </c>
      <c r="M4" s="8">
        <f t="shared" si="2"/>
        <v>0</v>
      </c>
      <c r="N4" s="8">
        <f t="shared" si="3"/>
        <v>1</v>
      </c>
      <c r="P4" s="27" t="s">
        <v>664</v>
      </c>
      <c r="Q4" t="s">
        <v>43</v>
      </c>
      <c r="R4" t="s">
        <v>495</v>
      </c>
      <c r="S4">
        <f>SUM(L26:N62)</f>
        <v>37</v>
      </c>
      <c r="T4">
        <f>SUM(L26:L62)</f>
        <v>0</v>
      </c>
      <c r="U4">
        <f>SUM(M26:M62)</f>
        <v>16</v>
      </c>
      <c r="V4">
        <f>SUM(N26:N62)</f>
        <v>21</v>
      </c>
      <c r="W4" s="9">
        <f t="shared" si="5"/>
        <v>0</v>
      </c>
      <c r="X4" s="9">
        <f t="shared" si="4"/>
        <v>43.243243243243242</v>
      </c>
      <c r="Y4" s="9">
        <f t="shared" si="4"/>
        <v>56.756756756756758</v>
      </c>
      <c r="Z4" s="30">
        <f>AVERAGE(E27:E29,E31,E32,E40:E41,E44,E46:E47,E50:E51,E54:E55,E57,E62)</f>
        <v>20.78125</v>
      </c>
      <c r="AA4" s="30">
        <f>STDEV(E27:E29,E31,E32,E40:E41,E44,E46:E47,E50:E51,E54:E55,E57,E62)/SQRT(SUM($T4:$U4))</f>
        <v>0.87911976573160955</v>
      </c>
      <c r="AC4" s="30">
        <f>AVERAGE(H26:H62)</f>
        <v>1.0204542010937978</v>
      </c>
      <c r="AD4" s="30">
        <f>_xlfn.STDEV.P(H26:H62)/SQRT(COUNT(H26:H62))</f>
        <v>2.9134233829279221E-2</v>
      </c>
      <c r="AE4">
        <v>7</v>
      </c>
      <c r="AF4">
        <v>2</v>
      </c>
      <c r="AG4">
        <v>7</v>
      </c>
      <c r="AH4" s="9">
        <f t="shared" si="6"/>
        <v>24.324324324324326</v>
      </c>
      <c r="AI4" s="9">
        <f t="shared" si="7"/>
        <v>18.918918918918919</v>
      </c>
      <c r="AJ4" s="9">
        <f t="shared" si="8"/>
        <v>56.756756756756758</v>
      </c>
    </row>
    <row r="5" spans="1:36" x14ac:dyDescent="0.35">
      <c r="A5" t="s">
        <v>83</v>
      </c>
      <c r="B5" t="s">
        <v>44</v>
      </c>
      <c r="C5" t="s">
        <v>43</v>
      </c>
      <c r="D5" t="s">
        <v>529</v>
      </c>
      <c r="E5">
        <v>17</v>
      </c>
      <c r="F5">
        <v>59.8</v>
      </c>
      <c r="G5">
        <v>56.08</v>
      </c>
      <c r="H5">
        <f t="shared" si="0"/>
        <v>1.0663338088445078</v>
      </c>
      <c r="I5">
        <v>16.5</v>
      </c>
      <c r="J5">
        <v>33.090000000000003</v>
      </c>
      <c r="K5">
        <v>54.79</v>
      </c>
      <c r="L5" s="2">
        <f t="shared" si="1"/>
        <v>0</v>
      </c>
      <c r="M5" s="2">
        <f t="shared" si="2"/>
        <v>1</v>
      </c>
      <c r="N5" s="2">
        <f t="shared" si="3"/>
        <v>0</v>
      </c>
      <c r="P5" s="27" t="s">
        <v>665</v>
      </c>
      <c r="Q5" t="s">
        <v>43</v>
      </c>
      <c r="R5" t="s">
        <v>495</v>
      </c>
      <c r="S5">
        <f>SUM(L90:N126)</f>
        <v>37</v>
      </c>
      <c r="T5">
        <f>SUM(L90:L126)</f>
        <v>4</v>
      </c>
      <c r="U5">
        <f>SUM(M90:M126)</f>
        <v>28</v>
      </c>
      <c r="V5">
        <f>SUM(N90:N126)</f>
        <v>5</v>
      </c>
      <c r="W5" s="9">
        <f t="shared" si="5"/>
        <v>10.810810810810811</v>
      </c>
      <c r="X5" s="9">
        <f t="shared" si="4"/>
        <v>75.675675675675677</v>
      </c>
      <c r="Y5" s="9">
        <f t="shared" si="4"/>
        <v>13.513513513513514</v>
      </c>
      <c r="Z5" s="30">
        <f>AVERAGE(E90:E94,E96:E102,E104,E106:E111,E113:E116,E118:E126)</f>
        <v>20.53125</v>
      </c>
      <c r="AA5" s="30">
        <f>STDEV(E90:E94,E96:E102,E104,E106:E111,E113:E116,E118:E126)/SQRT(SUM($T5:$U5))</f>
        <v>0.5594394786229655</v>
      </c>
      <c r="AC5" s="30">
        <f>AVERAGE(H90:H126)</f>
        <v>1.2304996619498649</v>
      </c>
      <c r="AD5" s="30">
        <f>_xlfn.STDEV.P(H90:H126)/SQRT(COUNT(H90:H126))</f>
        <v>4.6532184920835599E-2</v>
      </c>
      <c r="AE5">
        <v>12</v>
      </c>
      <c r="AF5">
        <v>0</v>
      </c>
      <c r="AG5">
        <v>20</v>
      </c>
      <c r="AH5" s="9">
        <f t="shared" si="6"/>
        <v>32.432432432432435</v>
      </c>
      <c r="AI5" s="9">
        <f t="shared" si="7"/>
        <v>54.054054054054056</v>
      </c>
      <c r="AJ5" s="9">
        <f t="shared" si="8"/>
        <v>13.513513513513516</v>
      </c>
    </row>
    <row r="6" spans="1:36" x14ac:dyDescent="0.35">
      <c r="A6" s="8" t="s">
        <v>84</v>
      </c>
      <c r="B6" s="8" t="s">
        <v>44</v>
      </c>
      <c r="C6" s="8" t="s">
        <v>43</v>
      </c>
      <c r="D6" s="8" t="s">
        <v>529</v>
      </c>
      <c r="E6" s="8">
        <v>16</v>
      </c>
      <c r="F6" s="8">
        <v>37.36</v>
      </c>
      <c r="G6" s="8">
        <v>53.5</v>
      </c>
      <c r="H6" s="8">
        <f t="shared" si="0"/>
        <v>0.69831775700934573</v>
      </c>
      <c r="I6" s="8">
        <v>15.5</v>
      </c>
      <c r="J6" s="8">
        <v>29.85</v>
      </c>
      <c r="K6" s="8">
        <v>52.21</v>
      </c>
      <c r="L6" s="8">
        <f t="shared" si="1"/>
        <v>0</v>
      </c>
      <c r="M6" s="8">
        <f t="shared" si="2"/>
        <v>0</v>
      </c>
      <c r="N6" s="8">
        <f t="shared" si="3"/>
        <v>1</v>
      </c>
      <c r="P6" s="27" t="s">
        <v>770</v>
      </c>
      <c r="Q6" t="s">
        <v>43</v>
      </c>
      <c r="R6" t="s">
        <v>973</v>
      </c>
      <c r="S6">
        <f>SUM(L563:N576)</f>
        <v>14</v>
      </c>
      <c r="T6">
        <f>SUM(L563:L576)</f>
        <v>1</v>
      </c>
      <c r="U6">
        <f t="shared" ref="U6" si="9">SUM(M563:M576)</f>
        <v>6</v>
      </c>
      <c r="V6">
        <f>SUM(N563:N576)</f>
        <v>7</v>
      </c>
      <c r="W6" s="9">
        <f t="shared" si="5"/>
        <v>7.1428571428571423</v>
      </c>
      <c r="X6" s="9">
        <f t="shared" si="4"/>
        <v>42.857142857142854</v>
      </c>
      <c r="Y6" s="9">
        <f t="shared" si="4"/>
        <v>50</v>
      </c>
      <c r="Z6" s="30">
        <f>AVERAGE(E563:E564,E566:E568,E572,E576)</f>
        <v>20.428571428571427</v>
      </c>
      <c r="AA6" s="30">
        <f>_xlfn.STDEV.P(E563:E564,E566:E568,E572,E576)/SQRT(COUNT(E563:E564,E566:E568,E572,E576))</f>
        <v>1.5532341881212532</v>
      </c>
      <c r="AC6" s="30">
        <f>AVERAGE(H563:H576)</f>
        <v>1.1055907977166666</v>
      </c>
      <c r="AD6" s="30">
        <f>_xlfn.STDEV.P(H563:H576)/SQRT(COUNT(H563:H576))</f>
        <v>6.3222707564945746E-2</v>
      </c>
      <c r="AE6">
        <v>4</v>
      </c>
      <c r="AF6">
        <v>3</v>
      </c>
      <c r="AG6">
        <v>0</v>
      </c>
      <c r="AH6" s="9">
        <f t="shared" ref="AH6:AH13" si="10">((AE6+AF6)/S6)*100</f>
        <v>50</v>
      </c>
      <c r="AI6" s="9">
        <f t="shared" ref="AI6:AI13" si="11">(AG6/S6)*100</f>
        <v>0</v>
      </c>
      <c r="AJ6" s="9">
        <f t="shared" ref="AJ6:AJ13" si="12">100-(AH6+AI6)</f>
        <v>50</v>
      </c>
    </row>
    <row r="7" spans="1:36" x14ac:dyDescent="0.35">
      <c r="A7" t="s">
        <v>85</v>
      </c>
      <c r="B7" t="s">
        <v>44</v>
      </c>
      <c r="C7" t="s">
        <v>43</v>
      </c>
      <c r="D7" t="s">
        <v>529</v>
      </c>
      <c r="E7">
        <v>25</v>
      </c>
      <c r="F7">
        <v>91.34</v>
      </c>
      <c r="G7">
        <v>76.17</v>
      </c>
      <c r="H7">
        <f t="shared" si="0"/>
        <v>1.1991597741893134</v>
      </c>
      <c r="I7">
        <v>17</v>
      </c>
      <c r="J7">
        <v>59.38</v>
      </c>
      <c r="K7">
        <v>56.08</v>
      </c>
      <c r="L7" s="2">
        <f t="shared" si="1"/>
        <v>0</v>
      </c>
      <c r="M7" s="2">
        <f t="shared" si="2"/>
        <v>1</v>
      </c>
      <c r="N7" s="2">
        <f t="shared" si="3"/>
        <v>0</v>
      </c>
      <c r="P7" s="27" t="s">
        <v>770</v>
      </c>
      <c r="Q7" t="s">
        <v>43</v>
      </c>
      <c r="R7" t="s">
        <v>941</v>
      </c>
      <c r="S7">
        <f>SUM(L547:N562)</f>
        <v>16</v>
      </c>
      <c r="T7">
        <f>SUM(L547:L562)</f>
        <v>9</v>
      </c>
      <c r="U7">
        <f t="shared" ref="U7" si="13">SUM(M547:M562)</f>
        <v>7</v>
      </c>
      <c r="V7">
        <f>SUM(N547:N562)</f>
        <v>0</v>
      </c>
      <c r="W7" s="9">
        <f t="shared" si="5"/>
        <v>56.25</v>
      </c>
      <c r="X7" s="9">
        <f t="shared" si="4"/>
        <v>43.75</v>
      </c>
      <c r="Y7" s="9">
        <f t="shared" si="4"/>
        <v>0</v>
      </c>
      <c r="Z7" s="30">
        <f>AVERAGE(E547:E562)</f>
        <v>23.4375</v>
      </c>
      <c r="AA7" s="30">
        <f>_xlfn.STDEV.P(E547:E562)/SQRT(COUNT(E547:E562))</f>
        <v>6.0515364784490891E-2</v>
      </c>
      <c r="AC7" s="30">
        <f>AVERAGE(H547:H562)</f>
        <v>1.7114164573869104</v>
      </c>
      <c r="AD7" s="30">
        <f>_xlfn.STDEV.P(H547:H562)/SQRT(COUNT(H547:H562))</f>
        <v>0.12445714146478036</v>
      </c>
      <c r="AE7">
        <v>0</v>
      </c>
      <c r="AF7">
        <v>0</v>
      </c>
      <c r="AG7">
        <v>16</v>
      </c>
      <c r="AH7" s="9">
        <f t="shared" si="10"/>
        <v>0</v>
      </c>
      <c r="AI7" s="9">
        <f t="shared" si="11"/>
        <v>100</v>
      </c>
      <c r="AJ7" s="9">
        <f t="shared" si="12"/>
        <v>0</v>
      </c>
    </row>
    <row r="8" spans="1:36" x14ac:dyDescent="0.35">
      <c r="A8" t="s">
        <v>86</v>
      </c>
      <c r="B8" t="s">
        <v>44</v>
      </c>
      <c r="C8" t="s">
        <v>43</v>
      </c>
      <c r="D8" t="s">
        <v>529</v>
      </c>
      <c r="E8">
        <v>16.5</v>
      </c>
      <c r="F8">
        <v>57.97</v>
      </c>
      <c r="G8">
        <v>54.79</v>
      </c>
      <c r="H8">
        <f t="shared" si="0"/>
        <v>1.0580397882825332</v>
      </c>
      <c r="I8">
        <v>16</v>
      </c>
      <c r="J8">
        <v>37.32</v>
      </c>
      <c r="K8">
        <v>53.5</v>
      </c>
      <c r="L8" s="2">
        <f t="shared" si="1"/>
        <v>0</v>
      </c>
      <c r="M8" s="2">
        <f t="shared" si="2"/>
        <v>1</v>
      </c>
      <c r="N8" s="2">
        <f t="shared" si="3"/>
        <v>0</v>
      </c>
      <c r="P8" s="29" t="s">
        <v>664</v>
      </c>
      <c r="Q8" s="29" t="s">
        <v>78</v>
      </c>
      <c r="R8" t="s">
        <v>529</v>
      </c>
      <c r="S8">
        <f>SUM(L127:N156)</f>
        <v>30</v>
      </c>
      <c r="T8">
        <f>SUM(L127:L156)</f>
        <v>15</v>
      </c>
      <c r="U8">
        <f>SUM(M127:M156)</f>
        <v>11</v>
      </c>
      <c r="V8">
        <f>SUM(N127:N156)</f>
        <v>4</v>
      </c>
      <c r="W8" s="9">
        <f t="shared" ref="W8:Y11" si="14">(T8/$S8)*100</f>
        <v>50</v>
      </c>
      <c r="X8" s="9">
        <f t="shared" si="14"/>
        <v>36.666666666666664</v>
      </c>
      <c r="Y8" s="9">
        <f t="shared" si="14"/>
        <v>13.333333333333334</v>
      </c>
      <c r="Z8" s="30">
        <f>AVERAGE(E128:E130,E132:E145,E147:E151,E153:E156)</f>
        <v>16.903846153846153</v>
      </c>
      <c r="AA8" s="30">
        <f>STDEV(E128:E130,E132:E145,E147:E151,E153:E156)/SQRT(SUM($T8:$U8))</f>
        <v>4.8192169562083345E-2</v>
      </c>
      <c r="AC8" s="30">
        <f>AVERAGE(H127:H156)</f>
        <v>1.6130528838280331</v>
      </c>
      <c r="AD8" s="30">
        <f>_xlfn.STDEV.P(H127:H156)/SQRT(COUNT(H127:H156))</f>
        <v>0.12037530175982114</v>
      </c>
      <c r="AE8">
        <v>26</v>
      </c>
      <c r="AF8">
        <v>0</v>
      </c>
      <c r="AG8">
        <v>0</v>
      </c>
      <c r="AH8" s="9">
        <f t="shared" si="10"/>
        <v>86.666666666666671</v>
      </c>
      <c r="AI8" s="9">
        <f t="shared" si="11"/>
        <v>0</v>
      </c>
      <c r="AJ8" s="9">
        <f t="shared" si="12"/>
        <v>13.333333333333329</v>
      </c>
    </row>
    <row r="9" spans="1:36" x14ac:dyDescent="0.35">
      <c r="A9" t="s">
        <v>87</v>
      </c>
      <c r="B9" t="s">
        <v>44</v>
      </c>
      <c r="C9" t="s">
        <v>43</v>
      </c>
      <c r="D9" t="s">
        <v>529</v>
      </c>
      <c r="E9">
        <v>17</v>
      </c>
      <c r="F9">
        <v>71.900000000000006</v>
      </c>
      <c r="G9">
        <v>56.08</v>
      </c>
      <c r="H9">
        <f t="shared" si="0"/>
        <v>1.2820970042796007</v>
      </c>
      <c r="I9">
        <v>25</v>
      </c>
      <c r="J9">
        <v>76.459999999999994</v>
      </c>
      <c r="K9">
        <v>76.17</v>
      </c>
      <c r="L9" s="2">
        <f t="shared" si="1"/>
        <v>0</v>
      </c>
      <c r="M9" s="2">
        <f t="shared" si="2"/>
        <v>1</v>
      </c>
      <c r="N9" s="2">
        <f t="shared" si="3"/>
        <v>0</v>
      </c>
      <c r="P9" s="29" t="s">
        <v>665</v>
      </c>
      <c r="Q9" s="29" t="s">
        <v>78</v>
      </c>
      <c r="R9" t="s">
        <v>529</v>
      </c>
      <c r="S9">
        <f>SUM(L172:N199)</f>
        <v>28</v>
      </c>
      <c r="T9">
        <f>SUM(L172:L199)</f>
        <v>7</v>
      </c>
      <c r="U9">
        <f>SUM(M172:M199)</f>
        <v>12</v>
      </c>
      <c r="V9">
        <f>SUM(N172:N199)</f>
        <v>9</v>
      </c>
      <c r="W9" s="9">
        <f t="shared" si="14"/>
        <v>25</v>
      </c>
      <c r="X9" s="9">
        <f t="shared" si="14"/>
        <v>42.857142857142854</v>
      </c>
      <c r="Y9" s="9">
        <f t="shared" si="14"/>
        <v>32.142857142857146</v>
      </c>
      <c r="Z9" s="30">
        <f>AVERAGE(E172:E177,E179:E181,E183,E186,E188,E190:E193,E195:E196,E198)</f>
        <v>16.868421052631579</v>
      </c>
      <c r="AA9" s="30">
        <f>STDEV(E172:E177,E179:E181,E183,E186,E188,E190:E193,E195:E196,E198)/SQRT(SUM($T9:$U9))</f>
        <v>6.4460256389030982E-2</v>
      </c>
      <c r="AC9" s="30">
        <f>AVERAGE(H172:H199)</f>
        <v>1.2800363738713085</v>
      </c>
      <c r="AD9" s="30">
        <f>_xlfn.STDEV.P(H172:H199)/SQRT(COUNT(H172:H199))</f>
        <v>8.3921407968079897E-2</v>
      </c>
      <c r="AE9">
        <v>18</v>
      </c>
      <c r="AF9">
        <v>0</v>
      </c>
      <c r="AG9">
        <v>1</v>
      </c>
      <c r="AH9" s="9">
        <f t="shared" si="10"/>
        <v>64.285714285714292</v>
      </c>
      <c r="AI9" s="9">
        <f t="shared" si="11"/>
        <v>3.5714285714285712</v>
      </c>
      <c r="AJ9" s="9">
        <f t="shared" si="12"/>
        <v>32.142857142857139</v>
      </c>
    </row>
    <row r="10" spans="1:36" x14ac:dyDescent="0.35">
      <c r="A10" t="s">
        <v>89</v>
      </c>
      <c r="B10" t="s">
        <v>44</v>
      </c>
      <c r="C10" t="s">
        <v>43</v>
      </c>
      <c r="D10" t="s">
        <v>529</v>
      </c>
      <c r="E10">
        <v>17</v>
      </c>
      <c r="F10">
        <v>85.63</v>
      </c>
      <c r="G10">
        <v>56.08</v>
      </c>
      <c r="H10">
        <f t="shared" si="0"/>
        <v>1.5269258202567759</v>
      </c>
      <c r="I10">
        <v>25</v>
      </c>
      <c r="J10">
        <v>98.46</v>
      </c>
      <c r="K10">
        <v>76.17</v>
      </c>
      <c r="L10" s="2">
        <f t="shared" si="1"/>
        <v>1</v>
      </c>
      <c r="M10" s="2">
        <f t="shared" si="2"/>
        <v>0</v>
      </c>
      <c r="N10" s="2">
        <f t="shared" si="3"/>
        <v>0</v>
      </c>
      <c r="P10" s="29" t="s">
        <v>664</v>
      </c>
      <c r="Q10" s="29" t="s">
        <v>78</v>
      </c>
      <c r="R10" t="s">
        <v>495</v>
      </c>
      <c r="S10">
        <f>SUM(L157:N171)</f>
        <v>15</v>
      </c>
      <c r="T10">
        <f>SUM(L157:L171)</f>
        <v>2</v>
      </c>
      <c r="U10">
        <f>SUM(M157:M171)</f>
        <v>10</v>
      </c>
      <c r="V10">
        <f>SUM(N157:N171)</f>
        <v>3</v>
      </c>
      <c r="W10" s="9">
        <f t="shared" si="14"/>
        <v>13.333333333333334</v>
      </c>
      <c r="X10" s="9">
        <f t="shared" si="14"/>
        <v>66.666666666666657</v>
      </c>
      <c r="Y10" s="9">
        <f t="shared" si="14"/>
        <v>20</v>
      </c>
      <c r="Z10" s="30">
        <f>AVERAGE(E157:E158,E160:E166,E168,E170:E171)</f>
        <v>18.416666666666668</v>
      </c>
      <c r="AA10" s="30">
        <f>STDEV(E157:E158,E160:E166,E168,E170:E171)/SQRT(SUM($T10:$U10))</f>
        <v>0.91666666666666607</v>
      </c>
      <c r="AC10" s="30">
        <f>AVERAGE(H157:H171)</f>
        <v>1.216080584870614</v>
      </c>
      <c r="AD10" s="30">
        <f>_xlfn.STDEV.P(H157:H171)/SQRT(COUNT(H157:H171))</f>
        <v>7.498369925279931E-2</v>
      </c>
      <c r="AE10">
        <v>9</v>
      </c>
      <c r="AF10">
        <v>0</v>
      </c>
      <c r="AG10">
        <v>3</v>
      </c>
      <c r="AH10" s="9">
        <f t="shared" si="10"/>
        <v>60</v>
      </c>
      <c r="AI10" s="9">
        <f t="shared" si="11"/>
        <v>20</v>
      </c>
      <c r="AJ10" s="9">
        <f t="shared" si="12"/>
        <v>20</v>
      </c>
    </row>
    <row r="11" spans="1:36" x14ac:dyDescent="0.35">
      <c r="A11" t="s">
        <v>90</v>
      </c>
      <c r="B11" t="s">
        <v>44</v>
      </c>
      <c r="C11" t="s">
        <v>43</v>
      </c>
      <c r="D11" t="s">
        <v>529</v>
      </c>
      <c r="E11">
        <v>17</v>
      </c>
      <c r="F11">
        <v>81.89</v>
      </c>
      <c r="G11">
        <v>56.08</v>
      </c>
      <c r="H11">
        <f t="shared" si="0"/>
        <v>1.4602353780313837</v>
      </c>
      <c r="I11">
        <v>16</v>
      </c>
      <c r="J11">
        <v>35.71</v>
      </c>
      <c r="K11">
        <v>53.5</v>
      </c>
      <c r="L11" s="2">
        <f t="shared" si="1"/>
        <v>0</v>
      </c>
      <c r="M11" s="2">
        <f t="shared" si="2"/>
        <v>1</v>
      </c>
      <c r="N11" s="2">
        <f t="shared" si="3"/>
        <v>0</v>
      </c>
      <c r="P11" s="29" t="s">
        <v>665</v>
      </c>
      <c r="Q11" s="29" t="s">
        <v>78</v>
      </c>
      <c r="R11" t="s">
        <v>495</v>
      </c>
      <c r="S11">
        <f>SUM(L200:N214)</f>
        <v>15</v>
      </c>
      <c r="T11">
        <f>SUM(L200:L214)</f>
        <v>7</v>
      </c>
      <c r="U11">
        <f>SUM(M200:M214)</f>
        <v>6</v>
      </c>
      <c r="V11">
        <f>SUM(N200:N214)</f>
        <v>2</v>
      </c>
      <c r="W11" s="9">
        <f t="shared" si="14"/>
        <v>46.666666666666664</v>
      </c>
      <c r="X11" s="9">
        <f t="shared" si="14"/>
        <v>40</v>
      </c>
      <c r="Y11" s="9">
        <f t="shared" si="14"/>
        <v>13.333333333333334</v>
      </c>
      <c r="Z11" s="30">
        <f>AVERAGE(E201:E204,E206:E214)</f>
        <v>17.384615384615383</v>
      </c>
      <c r="AA11" s="30">
        <f>STDEV(E201:E204,E206:E214)/SQRT(SUM($T11:$U11))</f>
        <v>0.4317296984739164</v>
      </c>
      <c r="AC11" s="30">
        <f>AVERAGE(H200:H214)</f>
        <v>1.4314638181818276</v>
      </c>
      <c r="AD11" s="30">
        <f>_xlfn.STDEV.P(H200:H214)/SQRT(COUNT(H200:H214))</f>
        <v>0.11103740880024281</v>
      </c>
      <c r="AE11">
        <v>12</v>
      </c>
      <c r="AF11">
        <v>0</v>
      </c>
      <c r="AG11">
        <v>1</v>
      </c>
      <c r="AH11" s="9">
        <f t="shared" si="10"/>
        <v>80</v>
      </c>
      <c r="AI11" s="9">
        <f t="shared" si="11"/>
        <v>6.666666666666667</v>
      </c>
      <c r="AJ11" s="9">
        <f t="shared" si="12"/>
        <v>13.333333333333329</v>
      </c>
    </row>
    <row r="12" spans="1:36" x14ac:dyDescent="0.35">
      <c r="A12" t="s">
        <v>91</v>
      </c>
      <c r="B12" t="s">
        <v>44</v>
      </c>
      <c r="C12" t="s">
        <v>43</v>
      </c>
      <c r="D12" t="s">
        <v>529</v>
      </c>
      <c r="E12">
        <v>17</v>
      </c>
      <c r="F12">
        <v>82.54</v>
      </c>
      <c r="G12">
        <v>56.08</v>
      </c>
      <c r="H12">
        <f t="shared" si="0"/>
        <v>1.4718259629101285</v>
      </c>
      <c r="I12">
        <v>16.5</v>
      </c>
      <c r="J12">
        <v>53.58</v>
      </c>
      <c r="K12">
        <v>54.79</v>
      </c>
      <c r="L12" s="2">
        <f t="shared" si="1"/>
        <v>0</v>
      </c>
      <c r="M12" s="2">
        <f t="shared" si="2"/>
        <v>1</v>
      </c>
      <c r="N12" s="2">
        <f t="shared" si="3"/>
        <v>0</v>
      </c>
      <c r="P12" s="29" t="s">
        <v>770</v>
      </c>
      <c r="Q12" s="29" t="s">
        <v>78</v>
      </c>
      <c r="R12" t="s">
        <v>973</v>
      </c>
      <c r="S12">
        <f>SUM(L655:N669)</f>
        <v>15</v>
      </c>
      <c r="T12">
        <f>SUM(L655:L669)</f>
        <v>2</v>
      </c>
      <c r="U12">
        <f t="shared" ref="U12" si="15">SUM(M655:M669)</f>
        <v>10</v>
      </c>
      <c r="V12">
        <f>SUM(N655:N669)</f>
        <v>3</v>
      </c>
      <c r="W12" s="9">
        <f t="shared" ref="W12:Y37" si="16">(T12/$S12)*100</f>
        <v>13.333333333333334</v>
      </c>
      <c r="X12" s="9">
        <f t="shared" si="16"/>
        <v>66.666666666666657</v>
      </c>
      <c r="Y12" s="9">
        <f t="shared" si="16"/>
        <v>20</v>
      </c>
      <c r="Z12" s="30">
        <f>AVERAGE(E655:E656,E659:E660,E662:E669)</f>
        <v>23.5</v>
      </c>
      <c r="AA12" s="30">
        <f>_xlfn.STDEV.P(E655:E656,E659:E660,E662:E669)/SQRT(COUNT(E655:E656,E659:E660,E662:E669))</f>
        <v>1.1843892002959915</v>
      </c>
      <c r="AC12" s="30">
        <f>AVERAGE(H655:H669)</f>
        <v>1.1807966508106991</v>
      </c>
      <c r="AD12" s="30">
        <f>_xlfn.STDEV.P(H655:H669)/SQRT(COUNT(H655:H669))</f>
        <v>6.5275839591264595E-2</v>
      </c>
      <c r="AE12">
        <v>0</v>
      </c>
      <c r="AF12">
        <v>7</v>
      </c>
      <c r="AG12">
        <v>5</v>
      </c>
      <c r="AH12" s="9">
        <f t="shared" si="10"/>
        <v>46.666666666666664</v>
      </c>
      <c r="AI12" s="9">
        <f t="shared" si="11"/>
        <v>33.333333333333329</v>
      </c>
      <c r="AJ12" s="9">
        <f t="shared" si="12"/>
        <v>20</v>
      </c>
    </row>
    <row r="13" spans="1:36" x14ac:dyDescent="0.35">
      <c r="A13" t="s">
        <v>92</v>
      </c>
      <c r="B13" s="8" t="s">
        <v>44</v>
      </c>
      <c r="C13" s="8" t="s">
        <v>43</v>
      </c>
      <c r="D13" s="8" t="s">
        <v>529</v>
      </c>
      <c r="E13" s="8">
        <v>16.5</v>
      </c>
      <c r="F13" s="8">
        <v>51.02</v>
      </c>
      <c r="G13" s="8">
        <v>54.79</v>
      </c>
      <c r="H13" s="8">
        <f t="shared" si="0"/>
        <v>0.93119182332542438</v>
      </c>
      <c r="I13" s="8">
        <v>16</v>
      </c>
      <c r="J13" s="8">
        <v>27.46</v>
      </c>
      <c r="K13" s="8">
        <v>53.5</v>
      </c>
      <c r="L13" s="8">
        <f t="shared" si="1"/>
        <v>0</v>
      </c>
      <c r="M13" s="8">
        <f t="shared" si="2"/>
        <v>0</v>
      </c>
      <c r="N13" s="8">
        <f t="shared" si="3"/>
        <v>1</v>
      </c>
      <c r="P13" s="29" t="s">
        <v>770</v>
      </c>
      <c r="Q13" s="29" t="s">
        <v>78</v>
      </c>
      <c r="R13" t="s">
        <v>941</v>
      </c>
      <c r="S13">
        <f>SUM(L639:N654)</f>
        <v>16</v>
      </c>
      <c r="T13">
        <f>SUM(L639:L654)</f>
        <v>13</v>
      </c>
      <c r="U13">
        <f t="shared" ref="U13" si="17">SUM(M639:M654)</f>
        <v>3</v>
      </c>
      <c r="V13">
        <f>SUM(N639:N654)</f>
        <v>0</v>
      </c>
      <c r="W13" s="9">
        <f t="shared" si="16"/>
        <v>81.25</v>
      </c>
      <c r="X13" s="9">
        <f t="shared" si="16"/>
        <v>18.75</v>
      </c>
      <c r="Y13" s="9">
        <f t="shared" si="16"/>
        <v>0</v>
      </c>
      <c r="Z13" s="30">
        <f>AVERAGE(E639:E654)</f>
        <v>23.59375</v>
      </c>
      <c r="AA13" s="30">
        <f>_xlfn.STDEV.P(E639:E654)/SQRT(COUNT(E639:E654))</f>
        <v>6.5829295102940305E-2</v>
      </c>
      <c r="AC13" s="30">
        <f>AVERAGE(H639:H654)</f>
        <v>1.9976986388077431</v>
      </c>
      <c r="AD13" s="30">
        <f>_xlfn.STDEV.P(H639:H654)/SQRT(COUNT(H639:H654))</f>
        <v>0.12053752493746683</v>
      </c>
      <c r="AE13">
        <v>0</v>
      </c>
      <c r="AF13">
        <v>0</v>
      </c>
      <c r="AG13">
        <v>16</v>
      </c>
      <c r="AH13" s="9">
        <f t="shared" si="10"/>
        <v>0</v>
      </c>
      <c r="AI13" s="9">
        <f t="shared" si="11"/>
        <v>100</v>
      </c>
      <c r="AJ13" s="9">
        <f t="shared" si="12"/>
        <v>0</v>
      </c>
    </row>
    <row r="14" spans="1:36" x14ac:dyDescent="0.35">
      <c r="A14" t="s">
        <v>94</v>
      </c>
      <c r="B14" s="8" t="s">
        <v>44</v>
      </c>
      <c r="C14" s="8" t="s">
        <v>43</v>
      </c>
      <c r="D14" s="8" t="s">
        <v>529</v>
      </c>
      <c r="E14" s="8">
        <v>20</v>
      </c>
      <c r="F14" s="8">
        <v>56.85</v>
      </c>
      <c r="G14" s="8">
        <v>63.71</v>
      </c>
      <c r="H14" s="8">
        <f t="shared" si="0"/>
        <v>0.89232459582483126</v>
      </c>
      <c r="I14" s="8">
        <v>19.5</v>
      </c>
      <c r="J14" s="8">
        <v>33.33</v>
      </c>
      <c r="K14" s="8">
        <v>62.44</v>
      </c>
      <c r="L14" s="8">
        <f t="shared" si="1"/>
        <v>0</v>
      </c>
      <c r="M14" s="8">
        <f t="shared" si="2"/>
        <v>0</v>
      </c>
      <c r="N14" s="8">
        <f t="shared" si="3"/>
        <v>1</v>
      </c>
      <c r="P14" s="27" t="s">
        <v>664</v>
      </c>
      <c r="Q14" t="s">
        <v>43</v>
      </c>
      <c r="R14" t="s">
        <v>528</v>
      </c>
      <c r="S14">
        <f>SUM(L215:N228)</f>
        <v>14</v>
      </c>
      <c r="T14">
        <f>SUM(L215:L228)</f>
        <v>8</v>
      </c>
      <c r="U14">
        <f>SUM(M215:M228)</f>
        <v>5</v>
      </c>
      <c r="V14">
        <f>SUM(N215:N228)</f>
        <v>1</v>
      </c>
      <c r="W14" s="9">
        <f t="shared" si="16"/>
        <v>57.142857142857139</v>
      </c>
      <c r="X14" s="9">
        <f t="shared" si="16"/>
        <v>35.714285714285715</v>
      </c>
      <c r="Y14" s="9">
        <f t="shared" si="16"/>
        <v>7.1428571428571423</v>
      </c>
      <c r="Z14" s="30">
        <f>AVERAGE(E215:E227)</f>
        <v>33.653846153846153</v>
      </c>
      <c r="AA14" s="30">
        <f>STDEV(E215:E227)/SQRT(SUM($T14:$U14))</f>
        <v>6.6617338752649122E-2</v>
      </c>
      <c r="AC14" s="30">
        <f>AVERAGE(H215:H228)</f>
        <v>1.6921020929513779</v>
      </c>
      <c r="AD14" s="30">
        <f>_xlfn.STDEV.P(H215:H228)/SQRT(COUNT(H215:H228))</f>
        <v>0.16961118852993878</v>
      </c>
      <c r="AE14">
        <v>13</v>
      </c>
      <c r="AF14">
        <v>0</v>
      </c>
      <c r="AG14">
        <v>0</v>
      </c>
      <c r="AH14" s="9">
        <f t="shared" ref="AH14:AH37" si="18">((AE14+AF14)/S14)*100</f>
        <v>92.857142857142861</v>
      </c>
      <c r="AI14" s="9">
        <f t="shared" ref="AI14:AI37" si="19">(AG14/S14)*100</f>
        <v>0</v>
      </c>
      <c r="AJ14" s="9">
        <f t="shared" ref="AJ14:AJ37" si="20">100-(AH14+AI14)</f>
        <v>7.1428571428571388</v>
      </c>
    </row>
    <row r="15" spans="1:36" x14ac:dyDescent="0.35">
      <c r="A15" t="s">
        <v>111</v>
      </c>
      <c r="B15" t="s">
        <v>44</v>
      </c>
      <c r="C15" t="s">
        <v>43</v>
      </c>
      <c r="D15" t="s">
        <v>529</v>
      </c>
      <c r="E15">
        <v>17</v>
      </c>
      <c r="F15">
        <v>92.91</v>
      </c>
      <c r="G15">
        <v>56.08</v>
      </c>
      <c r="H15">
        <f t="shared" si="0"/>
        <v>1.6567403708987161</v>
      </c>
      <c r="I15">
        <v>16</v>
      </c>
      <c r="J15">
        <v>28.69</v>
      </c>
      <c r="K15">
        <v>53.5</v>
      </c>
      <c r="L15" s="2">
        <f t="shared" si="1"/>
        <v>1</v>
      </c>
      <c r="M15" s="2">
        <f t="shared" si="2"/>
        <v>0</v>
      </c>
      <c r="N15" s="2">
        <f t="shared" si="3"/>
        <v>0</v>
      </c>
      <c r="P15" s="27" t="s">
        <v>665</v>
      </c>
      <c r="Q15" t="s">
        <v>43</v>
      </c>
      <c r="R15" t="s">
        <v>528</v>
      </c>
      <c r="S15">
        <f>SUM(L250:N267)</f>
        <v>18</v>
      </c>
      <c r="T15">
        <f>SUM(L250:L267)</f>
        <v>13</v>
      </c>
      <c r="U15">
        <f>SUM(M250:M267)</f>
        <v>5</v>
      </c>
      <c r="V15">
        <f>SUM(N250:N267)</f>
        <v>0</v>
      </c>
      <c r="W15" s="9">
        <f t="shared" si="16"/>
        <v>72.222222222222214</v>
      </c>
      <c r="X15" s="9">
        <f t="shared" si="16"/>
        <v>27.777777777777779</v>
      </c>
      <c r="Y15" s="9">
        <f t="shared" si="16"/>
        <v>0</v>
      </c>
      <c r="Z15" s="30">
        <f>AVERAGE(E250:E267)</f>
        <v>33.527777777777779</v>
      </c>
      <c r="AA15" s="30">
        <f>STDEV(E250:E267)/SQRT(SUM($T15:$U15))</f>
        <v>4.9046833398051097E-2</v>
      </c>
      <c r="AC15" s="30">
        <f>AVERAGE(H250:H267)</f>
        <v>1.8726056520029752</v>
      </c>
      <c r="AD15" s="30">
        <f>_xlfn.STDEV.P(H250:H267)/SQRT(COUNT(H250:H267))</f>
        <v>0.11923834816988436</v>
      </c>
      <c r="AE15">
        <v>18</v>
      </c>
      <c r="AF15">
        <v>0</v>
      </c>
      <c r="AG15">
        <v>0</v>
      </c>
      <c r="AH15" s="9">
        <f t="shared" si="18"/>
        <v>100</v>
      </c>
      <c r="AI15" s="9">
        <f t="shared" si="19"/>
        <v>0</v>
      </c>
      <c r="AJ15" s="9">
        <f t="shared" si="20"/>
        <v>0</v>
      </c>
    </row>
    <row r="16" spans="1:36" x14ac:dyDescent="0.35">
      <c r="A16" t="s">
        <v>112</v>
      </c>
      <c r="B16" t="s">
        <v>44</v>
      </c>
      <c r="C16" t="s">
        <v>43</v>
      </c>
      <c r="D16" t="s">
        <v>529</v>
      </c>
      <c r="E16">
        <v>17</v>
      </c>
      <c r="F16">
        <v>60.46</v>
      </c>
      <c r="G16">
        <v>56.08</v>
      </c>
      <c r="H16">
        <f t="shared" si="0"/>
        <v>1.0781027104136949</v>
      </c>
      <c r="I16">
        <v>16.5</v>
      </c>
      <c r="J16">
        <v>47.03</v>
      </c>
      <c r="K16">
        <v>54.79</v>
      </c>
      <c r="L16" s="2">
        <f t="shared" si="1"/>
        <v>0</v>
      </c>
      <c r="M16" s="2">
        <f t="shared" si="2"/>
        <v>1</v>
      </c>
      <c r="N16" s="2">
        <f t="shared" si="3"/>
        <v>0</v>
      </c>
      <c r="P16" s="27" t="s">
        <v>664</v>
      </c>
      <c r="Q16" t="s">
        <v>43</v>
      </c>
      <c r="R16" t="s">
        <v>530</v>
      </c>
      <c r="S16">
        <f>SUM(L229:N249)</f>
        <v>21</v>
      </c>
      <c r="T16">
        <f>SUM(L229:L249)</f>
        <v>0</v>
      </c>
      <c r="U16">
        <f>SUM(M229:M249)</f>
        <v>11</v>
      </c>
      <c r="V16">
        <f>SUM(N229:N249)</f>
        <v>10</v>
      </c>
      <c r="W16" s="9">
        <f t="shared" si="16"/>
        <v>0</v>
      </c>
      <c r="X16" s="9">
        <f t="shared" si="16"/>
        <v>52.380952380952387</v>
      </c>
      <c r="Y16" s="9">
        <f t="shared" si="16"/>
        <v>47.619047619047613</v>
      </c>
      <c r="Z16" s="30">
        <f>AVERAGE(E229,E231:E233,E235:E237,E241,E246:E247,E249)</f>
        <v>26.227272727272727</v>
      </c>
      <c r="AA16" s="30">
        <f>STDEV(E229,E231:E233,E235:E237,E241,E246:E247,E249)/SQRT(SUM($T16:$U16))</f>
        <v>1.1991732689339012</v>
      </c>
      <c r="AC16" s="30">
        <f>AVERAGE(H229:H249)</f>
        <v>0.99765598409729384</v>
      </c>
      <c r="AD16" s="30">
        <f>_xlfn.STDEV.P(H229:H249)/SQRT(COUNT(H229:H249))</f>
        <v>2.1658713932755189E-2</v>
      </c>
      <c r="AE16">
        <v>2</v>
      </c>
      <c r="AF16">
        <v>0</v>
      </c>
      <c r="AG16">
        <v>9</v>
      </c>
      <c r="AH16" s="9">
        <f t="shared" si="18"/>
        <v>9.5238095238095237</v>
      </c>
      <c r="AI16" s="9">
        <f t="shared" si="19"/>
        <v>42.857142857142854</v>
      </c>
      <c r="AJ16" s="9">
        <f t="shared" si="20"/>
        <v>47.61904761904762</v>
      </c>
    </row>
    <row r="17" spans="1:36" x14ac:dyDescent="0.35">
      <c r="A17" t="s">
        <v>113</v>
      </c>
      <c r="B17" t="s">
        <v>44</v>
      </c>
      <c r="C17" t="s">
        <v>43</v>
      </c>
      <c r="D17" t="s">
        <v>529</v>
      </c>
      <c r="E17">
        <v>17</v>
      </c>
      <c r="F17">
        <v>67.64</v>
      </c>
      <c r="G17">
        <v>56.08</v>
      </c>
      <c r="H17">
        <f t="shared" si="0"/>
        <v>1.2061340941512126</v>
      </c>
      <c r="I17">
        <v>16</v>
      </c>
      <c r="J17">
        <v>31.02</v>
      </c>
      <c r="K17">
        <v>53.5</v>
      </c>
      <c r="L17" s="2">
        <f t="shared" si="1"/>
        <v>0</v>
      </c>
      <c r="M17" s="2">
        <f t="shared" si="2"/>
        <v>1</v>
      </c>
      <c r="N17" s="2">
        <f t="shared" si="3"/>
        <v>0</v>
      </c>
      <c r="P17" s="27" t="s">
        <v>665</v>
      </c>
      <c r="Q17" t="s">
        <v>43</v>
      </c>
      <c r="R17" t="s">
        <v>530</v>
      </c>
      <c r="S17">
        <f>SUM(L268:N290)</f>
        <v>23</v>
      </c>
      <c r="T17">
        <f>SUM(L268:L290)</f>
        <v>0</v>
      </c>
      <c r="U17">
        <f>SUM(M268:M290)</f>
        <v>11</v>
      </c>
      <c r="V17">
        <f>SUM(N268:N290)</f>
        <v>12</v>
      </c>
      <c r="W17" s="9">
        <f t="shared" si="16"/>
        <v>0</v>
      </c>
      <c r="X17" s="9">
        <f t="shared" si="16"/>
        <v>47.826086956521742</v>
      </c>
      <c r="Y17" s="9">
        <f t="shared" si="16"/>
        <v>52.173913043478258</v>
      </c>
      <c r="Z17" s="30">
        <f>AVERAGE(E268:E269,E271,E273:E275,E278,E284,E286,E289:E290)</f>
        <v>28.318181818181817</v>
      </c>
      <c r="AA17" s="30">
        <f>STDEV(E268:E269,E271,E273:E275,E278,E284,E286,E289:E290)/SQRT(SUM($T17:$U17))</f>
        <v>1.4867180561600777</v>
      </c>
      <c r="AC17" s="30">
        <f>AVERAGE(H268:H290)</f>
        <v>1.032030374503649</v>
      </c>
      <c r="AD17" s="30">
        <f>_xlfn.STDEV.P(H268:H290)/SQRT(COUNT(H268:H290))</f>
        <v>3.5021441155356936E-2</v>
      </c>
      <c r="AE17">
        <v>4</v>
      </c>
      <c r="AF17">
        <v>0</v>
      </c>
      <c r="AG17">
        <v>7</v>
      </c>
      <c r="AH17" s="9">
        <f t="shared" si="18"/>
        <v>17.391304347826086</v>
      </c>
      <c r="AI17" s="9">
        <f t="shared" si="19"/>
        <v>30.434782608695656</v>
      </c>
      <c r="AJ17" s="9">
        <f t="shared" si="20"/>
        <v>52.173913043478258</v>
      </c>
    </row>
    <row r="18" spans="1:36" x14ac:dyDescent="0.35">
      <c r="A18" t="s">
        <v>114</v>
      </c>
      <c r="B18" t="s">
        <v>44</v>
      </c>
      <c r="C18" t="s">
        <v>43</v>
      </c>
      <c r="D18" t="s">
        <v>529</v>
      </c>
      <c r="E18">
        <v>17</v>
      </c>
      <c r="F18">
        <v>88.62</v>
      </c>
      <c r="G18">
        <v>56.08</v>
      </c>
      <c r="H18">
        <f t="shared" si="0"/>
        <v>1.5802425106990015</v>
      </c>
      <c r="I18">
        <v>16.5</v>
      </c>
      <c r="J18">
        <v>35.24</v>
      </c>
      <c r="K18">
        <v>54.79</v>
      </c>
      <c r="L18" s="2">
        <f t="shared" si="1"/>
        <v>1</v>
      </c>
      <c r="M18" s="2">
        <f t="shared" si="2"/>
        <v>0</v>
      </c>
      <c r="N18" s="2">
        <f t="shared" si="3"/>
        <v>0</v>
      </c>
      <c r="P18" s="27" t="s">
        <v>770</v>
      </c>
      <c r="Q18" t="s">
        <v>43</v>
      </c>
      <c r="R18" t="s">
        <v>1031</v>
      </c>
      <c r="S18">
        <f>SUM(L593:N607)</f>
        <v>15</v>
      </c>
      <c r="T18">
        <f>SUM(L593:L607)</f>
        <v>0</v>
      </c>
      <c r="U18">
        <f t="shared" ref="U18" si="21">SUM(M593:M607)</f>
        <v>9</v>
      </c>
      <c r="V18">
        <f>SUM(N593:N607)</f>
        <v>6</v>
      </c>
      <c r="W18" s="9">
        <f t="shared" si="16"/>
        <v>0</v>
      </c>
      <c r="X18" s="9">
        <f t="shared" si="16"/>
        <v>60</v>
      </c>
      <c r="Y18" s="9">
        <f t="shared" si="16"/>
        <v>40</v>
      </c>
      <c r="Z18" s="30">
        <f>AVERAGE(E594,E596,E598,E601,E603:E607)</f>
        <v>33.111111111111114</v>
      </c>
      <c r="AA18" s="30">
        <f>_xlfn.STDEV.P(E594,E596,E598,E601,E603:E607)/SQRT(COUNT(E594,E596,E598,E601,E603:E607))</f>
        <v>0.35813110381136509</v>
      </c>
      <c r="AC18" s="30">
        <f>AVERAGE(H593:H607)</f>
        <v>1.0578142322641944</v>
      </c>
      <c r="AD18" s="30">
        <f>_xlfn.STDEV.P(H593:H607)/SQRT(COUNT(H593:H607))</f>
        <v>4.7309670710228235E-2</v>
      </c>
      <c r="AE18">
        <v>5</v>
      </c>
      <c r="AF18">
        <v>0</v>
      </c>
      <c r="AG18">
        <v>4</v>
      </c>
      <c r="AH18" s="9">
        <f t="shared" si="18"/>
        <v>33.333333333333329</v>
      </c>
      <c r="AI18" s="9">
        <f t="shared" si="19"/>
        <v>26.666666666666668</v>
      </c>
      <c r="AJ18" s="9">
        <f t="shared" si="20"/>
        <v>40</v>
      </c>
    </row>
    <row r="19" spans="1:36" x14ac:dyDescent="0.35">
      <c r="A19" t="s">
        <v>116</v>
      </c>
      <c r="B19" t="s">
        <v>44</v>
      </c>
      <c r="C19" t="s">
        <v>43</v>
      </c>
      <c r="D19" t="s">
        <v>529</v>
      </c>
      <c r="E19">
        <v>17</v>
      </c>
      <c r="F19">
        <v>83.25</v>
      </c>
      <c r="G19">
        <v>56.08</v>
      </c>
      <c r="H19">
        <f t="shared" si="0"/>
        <v>1.4844864479315265</v>
      </c>
      <c r="I19">
        <v>16</v>
      </c>
      <c r="J19">
        <v>27.67</v>
      </c>
      <c r="K19">
        <v>53.5</v>
      </c>
      <c r="L19" s="2">
        <f t="shared" si="1"/>
        <v>0</v>
      </c>
      <c r="M19" s="2">
        <f t="shared" si="2"/>
        <v>1</v>
      </c>
      <c r="N19" s="2">
        <f t="shared" si="3"/>
        <v>0</v>
      </c>
      <c r="P19" s="27" t="s">
        <v>770</v>
      </c>
      <c r="Q19" t="s">
        <v>43</v>
      </c>
      <c r="R19" t="s">
        <v>1032</v>
      </c>
      <c r="S19">
        <f>SUM(L577:N592)</f>
        <v>16</v>
      </c>
      <c r="T19">
        <f>SUM(L577:L592)</f>
        <v>14</v>
      </c>
      <c r="U19">
        <f t="shared" ref="U19" si="22">SUM(M577:M592)</f>
        <v>2</v>
      </c>
      <c r="V19">
        <f>SUM(N577:N592)</f>
        <v>0</v>
      </c>
      <c r="W19" s="9">
        <f t="shared" si="16"/>
        <v>87.5</v>
      </c>
      <c r="X19" s="9">
        <f t="shared" si="16"/>
        <v>12.5</v>
      </c>
      <c r="Y19" s="9">
        <f t="shared" si="16"/>
        <v>0</v>
      </c>
      <c r="Z19" s="30">
        <f>AVERAGE(E577:E592)</f>
        <v>23.46875</v>
      </c>
      <c r="AA19" s="30">
        <f>_xlfn.STDEV.P(E577:E592)/SQRT(COUNT(E577:E592))</f>
        <v>0.10334966058846057</v>
      </c>
      <c r="AC19" s="30">
        <f>AVERAGE(H577:H592)</f>
        <v>2.1014291442613375</v>
      </c>
      <c r="AD19" s="30">
        <f>_xlfn.STDEV.P(H577:H592)/SQRT(COUNT(H577:H592))</f>
        <v>0.11369536141680192</v>
      </c>
      <c r="AE19">
        <v>0</v>
      </c>
      <c r="AF19">
        <v>0</v>
      </c>
      <c r="AG19">
        <v>16</v>
      </c>
      <c r="AH19" s="9">
        <f t="shared" si="18"/>
        <v>0</v>
      </c>
      <c r="AI19" s="9">
        <f t="shared" si="19"/>
        <v>100</v>
      </c>
      <c r="AJ19" s="9">
        <f t="shared" si="20"/>
        <v>0</v>
      </c>
    </row>
    <row r="20" spans="1:36" x14ac:dyDescent="0.35">
      <c r="A20" t="s">
        <v>118</v>
      </c>
      <c r="B20" s="8" t="s">
        <v>44</v>
      </c>
      <c r="C20" s="8" t="s">
        <v>43</v>
      </c>
      <c r="D20" s="8" t="s">
        <v>529</v>
      </c>
      <c r="E20" s="8">
        <v>17</v>
      </c>
      <c r="F20" s="8">
        <v>42.74</v>
      </c>
      <c r="G20" s="8">
        <v>56.08</v>
      </c>
      <c r="H20" s="8">
        <f t="shared" si="0"/>
        <v>0.7621255349500714</v>
      </c>
      <c r="I20" s="8">
        <v>16.5</v>
      </c>
      <c r="J20" s="8">
        <v>30.37</v>
      </c>
      <c r="K20" s="8">
        <v>54.79</v>
      </c>
      <c r="L20" s="8">
        <f t="shared" si="1"/>
        <v>0</v>
      </c>
      <c r="M20" s="8">
        <f t="shared" si="2"/>
        <v>0</v>
      </c>
      <c r="N20" s="8">
        <f t="shared" si="3"/>
        <v>1</v>
      </c>
      <c r="P20" s="29" t="s">
        <v>664</v>
      </c>
      <c r="Q20" s="29" t="s">
        <v>78</v>
      </c>
      <c r="R20" t="s">
        <v>528</v>
      </c>
      <c r="S20">
        <f>SUM(L291:N305)</f>
        <v>15</v>
      </c>
      <c r="T20">
        <f>SUM(L291:L305)</f>
        <v>12</v>
      </c>
      <c r="U20">
        <f>SUM(M291:M305)</f>
        <v>3</v>
      </c>
      <c r="V20">
        <f>SUM(N291:N305)</f>
        <v>0</v>
      </c>
      <c r="W20" s="9">
        <f t="shared" si="16"/>
        <v>80</v>
      </c>
      <c r="X20" s="9">
        <f t="shared" si="16"/>
        <v>20</v>
      </c>
      <c r="Y20" s="9">
        <f t="shared" si="16"/>
        <v>0</v>
      </c>
      <c r="Z20" s="30">
        <f>AVERAGE(E291:E305)</f>
        <v>33.700000000000003</v>
      </c>
      <c r="AA20" s="30">
        <f>STDEV(E291:E305)/SQRT(SUM($T20:$U20))</f>
        <v>6.5465367070797711E-2</v>
      </c>
      <c r="AC20" s="30">
        <f>AVERAGE(H291:H305)</f>
        <v>1.798702204682239</v>
      </c>
      <c r="AD20" s="30">
        <f>_xlfn.STDEV.P(H291:H305)/SQRT(COUNT(H291:H305))</f>
        <v>8.8783242793300007E-2</v>
      </c>
      <c r="AE20">
        <v>15</v>
      </c>
      <c r="AF20">
        <v>0</v>
      </c>
      <c r="AG20">
        <v>0</v>
      </c>
      <c r="AH20" s="9">
        <f t="shared" si="18"/>
        <v>100</v>
      </c>
      <c r="AI20" s="9">
        <f t="shared" si="19"/>
        <v>0</v>
      </c>
      <c r="AJ20" s="9">
        <f t="shared" si="20"/>
        <v>0</v>
      </c>
    </row>
    <row r="21" spans="1:36" x14ac:dyDescent="0.35">
      <c r="A21" t="s">
        <v>119</v>
      </c>
      <c r="B21" t="s">
        <v>44</v>
      </c>
      <c r="C21" t="s">
        <v>43</v>
      </c>
      <c r="D21" t="s">
        <v>529</v>
      </c>
      <c r="E21">
        <v>17</v>
      </c>
      <c r="F21">
        <v>121.87</v>
      </c>
      <c r="G21">
        <v>56.08</v>
      </c>
      <c r="H21">
        <f t="shared" si="0"/>
        <v>2.173145506419401</v>
      </c>
      <c r="I21">
        <v>16</v>
      </c>
      <c r="J21">
        <v>27.23</v>
      </c>
      <c r="K21">
        <v>53.5</v>
      </c>
      <c r="L21" s="2">
        <f t="shared" si="1"/>
        <v>1</v>
      </c>
      <c r="M21" s="2">
        <f t="shared" si="2"/>
        <v>0</v>
      </c>
      <c r="N21" s="2">
        <f t="shared" si="3"/>
        <v>0</v>
      </c>
      <c r="P21" s="29" t="s">
        <v>665</v>
      </c>
      <c r="Q21" s="29" t="s">
        <v>78</v>
      </c>
      <c r="R21" t="s">
        <v>528</v>
      </c>
      <c r="S21">
        <f>SUM(L332:N346)</f>
        <v>15</v>
      </c>
      <c r="T21">
        <f>SUM(L332:L346)</f>
        <v>14</v>
      </c>
      <c r="U21">
        <f>SUM(M332:M346)</f>
        <v>1</v>
      </c>
      <c r="V21">
        <f>SUM(N332:N346)</f>
        <v>0</v>
      </c>
      <c r="W21" s="9">
        <f t="shared" si="16"/>
        <v>93.333333333333329</v>
      </c>
      <c r="X21" s="9">
        <f t="shared" si="16"/>
        <v>6.666666666666667</v>
      </c>
      <c r="Y21" s="9">
        <f t="shared" si="16"/>
        <v>0</v>
      </c>
      <c r="Z21" s="30">
        <f>AVERAGE(E332:E346)</f>
        <v>33.733333333333334</v>
      </c>
      <c r="AA21" s="30">
        <f>STDEV(E332:E346)/SQRT(SUM($T21:$U21))</f>
        <v>0.1076443290995935</v>
      </c>
      <c r="AC21" s="30">
        <f>AVERAGE(H332:H346)</f>
        <v>2.1428090555354298</v>
      </c>
      <c r="AD21" s="30">
        <f>_xlfn.STDEV.P(H332:H346)/SQRT(COUNT(H332:H346))</f>
        <v>0.14494692222616362</v>
      </c>
      <c r="AE21">
        <v>15</v>
      </c>
      <c r="AF21">
        <v>0</v>
      </c>
      <c r="AG21">
        <v>0</v>
      </c>
      <c r="AH21" s="9">
        <f t="shared" si="18"/>
        <v>100</v>
      </c>
      <c r="AI21" s="9">
        <f t="shared" si="19"/>
        <v>0</v>
      </c>
      <c r="AJ21" s="9">
        <f t="shared" si="20"/>
        <v>0</v>
      </c>
    </row>
    <row r="22" spans="1:36" x14ac:dyDescent="0.35">
      <c r="A22" t="s">
        <v>120</v>
      </c>
      <c r="B22" t="s">
        <v>44</v>
      </c>
      <c r="C22" t="s">
        <v>43</v>
      </c>
      <c r="D22" t="s">
        <v>529</v>
      </c>
      <c r="E22">
        <v>17</v>
      </c>
      <c r="F22">
        <v>73.03</v>
      </c>
      <c r="G22">
        <v>56.08</v>
      </c>
      <c r="H22">
        <f t="shared" si="0"/>
        <v>1.302246790299572</v>
      </c>
      <c r="I22">
        <v>16</v>
      </c>
      <c r="J22">
        <v>25.62</v>
      </c>
      <c r="K22">
        <v>53.5</v>
      </c>
      <c r="L22" s="2">
        <f t="shared" si="1"/>
        <v>0</v>
      </c>
      <c r="M22" s="2">
        <f t="shared" si="2"/>
        <v>1</v>
      </c>
      <c r="N22" s="2">
        <f t="shared" si="3"/>
        <v>0</v>
      </c>
      <c r="P22" s="29" t="s">
        <v>664</v>
      </c>
      <c r="Q22" s="29" t="s">
        <v>78</v>
      </c>
      <c r="R22" t="s">
        <v>530</v>
      </c>
      <c r="S22">
        <f>SUM(L306:N331)</f>
        <v>26</v>
      </c>
      <c r="T22">
        <f>SUM(L306:L331)</f>
        <v>5</v>
      </c>
      <c r="U22">
        <f>SUM(M306:M331)</f>
        <v>16</v>
      </c>
      <c r="V22">
        <f>SUM(N306:N331)</f>
        <v>5</v>
      </c>
      <c r="W22" s="9">
        <f t="shared" si="16"/>
        <v>19.230769230769234</v>
      </c>
      <c r="X22" s="9">
        <f t="shared" si="16"/>
        <v>61.53846153846154</v>
      </c>
      <c r="Y22" s="9">
        <f t="shared" si="16"/>
        <v>19.230769230769234</v>
      </c>
      <c r="Z22" s="30">
        <f>AVERAGE(E306:E310,E312:E316,E318:E321,E325:E331)</f>
        <v>32.738095238095241</v>
      </c>
      <c r="AA22" s="30">
        <f>STDEV(E306:E310,E312:E316,E318:E321,E325:E331)/SQRT(SUM($T22:$U22))</f>
        <v>0.38206682228288608</v>
      </c>
      <c r="AC22" s="30">
        <f>AVERAGE(H306:H331)</f>
        <v>1.2568119321598277</v>
      </c>
      <c r="AD22" s="30">
        <f>_xlfn.STDEV.P(H306:H331)/SQRT(COUNT(H306:H331))</f>
        <v>6.1774890662763898E-2</v>
      </c>
      <c r="AE22">
        <v>18</v>
      </c>
      <c r="AF22">
        <v>0</v>
      </c>
      <c r="AG22">
        <v>3</v>
      </c>
      <c r="AH22" s="9">
        <f t="shared" si="18"/>
        <v>69.230769230769226</v>
      </c>
      <c r="AI22" s="9">
        <f t="shared" si="19"/>
        <v>11.538461538461538</v>
      </c>
      <c r="AJ22" s="9">
        <f t="shared" si="20"/>
        <v>19.230769230769241</v>
      </c>
    </row>
    <row r="23" spans="1:36" x14ac:dyDescent="0.35">
      <c r="A23" t="s">
        <v>123</v>
      </c>
      <c r="B23" s="8" t="s">
        <v>44</v>
      </c>
      <c r="C23" s="8" t="s">
        <v>43</v>
      </c>
      <c r="D23" s="8" t="s">
        <v>529</v>
      </c>
      <c r="E23" s="8">
        <v>17</v>
      </c>
      <c r="F23" s="8">
        <v>55.98</v>
      </c>
      <c r="G23" s="8">
        <v>56.08</v>
      </c>
      <c r="H23" s="8">
        <f t="shared" si="0"/>
        <v>0.99821683309557774</v>
      </c>
      <c r="I23" s="8">
        <v>16.5</v>
      </c>
      <c r="J23" s="8">
        <v>35.36</v>
      </c>
      <c r="K23" s="8">
        <v>54.79</v>
      </c>
      <c r="L23" s="8">
        <f t="shared" si="1"/>
        <v>0</v>
      </c>
      <c r="M23" s="8">
        <f t="shared" si="2"/>
        <v>0</v>
      </c>
      <c r="N23" s="8">
        <f t="shared" si="3"/>
        <v>1</v>
      </c>
      <c r="P23" s="29" t="s">
        <v>665</v>
      </c>
      <c r="Q23" s="29" t="s">
        <v>78</v>
      </c>
      <c r="R23" t="s">
        <v>530</v>
      </c>
      <c r="S23">
        <f>SUM(L347:N376)</f>
        <v>30</v>
      </c>
      <c r="T23">
        <f>SUM(L347:L376)</f>
        <v>6</v>
      </c>
      <c r="U23">
        <f>SUM(M347:M376)</f>
        <v>19</v>
      </c>
      <c r="V23">
        <f>SUM(N347:N376)</f>
        <v>5</v>
      </c>
      <c r="W23" s="9">
        <f t="shared" si="16"/>
        <v>20</v>
      </c>
      <c r="X23" s="9">
        <f t="shared" si="16"/>
        <v>63.333333333333329</v>
      </c>
      <c r="Y23" s="9">
        <f t="shared" si="16"/>
        <v>16.666666666666664</v>
      </c>
      <c r="Z23" s="30">
        <f>AVERAGE(E347:E349,E351:E352,E354:E364,E366,E368:E369,E371:E376)</f>
        <v>32.840000000000003</v>
      </c>
      <c r="AA23" s="30">
        <f>STDEV(E347:E349,E351:E352,E354:E364,E366,E368:E369,E371:E3763)/SQRT(SUM($T23:$U23))</f>
        <v>0.70928835368619503</v>
      </c>
      <c r="AC23" s="30">
        <f>AVERAGE(H347:H376)</f>
        <v>1.24578805281258</v>
      </c>
      <c r="AD23" s="30">
        <f>_xlfn.STDEV.P(H347:H376)/SQRT(COUNT(H347:H376))</f>
        <v>6.5318832682130748E-2</v>
      </c>
      <c r="AE23">
        <v>22</v>
      </c>
      <c r="AF23">
        <v>0</v>
      </c>
      <c r="AG23">
        <v>3</v>
      </c>
      <c r="AH23" s="9">
        <f t="shared" si="18"/>
        <v>73.333333333333329</v>
      </c>
      <c r="AI23" s="9">
        <f t="shared" si="19"/>
        <v>10</v>
      </c>
      <c r="AJ23" s="9">
        <f t="shared" si="20"/>
        <v>16.666666666666671</v>
      </c>
    </row>
    <row r="24" spans="1:36" x14ac:dyDescent="0.35">
      <c r="A24" t="s">
        <v>124</v>
      </c>
      <c r="B24" t="s">
        <v>44</v>
      </c>
      <c r="C24" t="s">
        <v>43</v>
      </c>
      <c r="D24" t="s">
        <v>529</v>
      </c>
      <c r="E24">
        <v>17</v>
      </c>
      <c r="F24">
        <v>114.37</v>
      </c>
      <c r="G24">
        <v>56.08</v>
      </c>
      <c r="H24">
        <f t="shared" si="0"/>
        <v>2.0394079885877319</v>
      </c>
      <c r="I24">
        <v>16</v>
      </c>
      <c r="J24">
        <v>46.84</v>
      </c>
      <c r="K24">
        <v>53.5</v>
      </c>
      <c r="L24" s="2">
        <f t="shared" si="1"/>
        <v>1</v>
      </c>
      <c r="M24" s="2">
        <f t="shared" si="2"/>
        <v>0</v>
      </c>
      <c r="N24" s="2">
        <f t="shared" si="3"/>
        <v>0</v>
      </c>
      <c r="P24" s="29" t="s">
        <v>770</v>
      </c>
      <c r="Q24" s="29" t="s">
        <v>78</v>
      </c>
      <c r="R24" t="s">
        <v>1031</v>
      </c>
      <c r="S24">
        <f>SUM(L680:N695)</f>
        <v>16</v>
      </c>
      <c r="T24">
        <f>SUM(L680:L695)</f>
        <v>0</v>
      </c>
      <c r="U24">
        <f t="shared" ref="U24" si="23">SUM(M680:M695)</f>
        <v>7</v>
      </c>
      <c r="V24">
        <f>SUM(N680:N695)</f>
        <v>9</v>
      </c>
      <c r="W24" s="9">
        <f t="shared" si="16"/>
        <v>0</v>
      </c>
      <c r="X24" s="9">
        <f t="shared" si="16"/>
        <v>43.75</v>
      </c>
      <c r="Y24" s="9">
        <f t="shared" si="16"/>
        <v>56.25</v>
      </c>
      <c r="Z24" s="30">
        <f>AVERAGE(E682:E683,E685,E687,E689,E693:E694)</f>
        <v>32.571428571428569</v>
      </c>
      <c r="AA24" s="30">
        <f>_xlfn.STDEV.P(E682:E683,E685,E687,E689,E693:E694)/SQRT(COUNT(E682:E683,E685,E687,E689,E693:E694))</f>
        <v>0.29326750741224311</v>
      </c>
      <c r="AC24" s="30">
        <f>AVERAGE(H680:H695)</f>
        <v>1.0094728133502324</v>
      </c>
      <c r="AD24" s="30">
        <f>_xlfn.STDEV.P(H680:H695)/SQRT(COUNT(H680:H695))</f>
        <v>4.4396403925190904E-2</v>
      </c>
      <c r="AE24">
        <v>4</v>
      </c>
      <c r="AF24">
        <v>0</v>
      </c>
      <c r="AG24">
        <v>3</v>
      </c>
      <c r="AH24" s="9">
        <f t="shared" si="18"/>
        <v>25</v>
      </c>
      <c r="AI24" s="9">
        <f t="shared" si="19"/>
        <v>18.75</v>
      </c>
      <c r="AJ24" s="9">
        <f t="shared" si="20"/>
        <v>56.25</v>
      </c>
    </row>
    <row r="25" spans="1:36" x14ac:dyDescent="0.35">
      <c r="A25" t="s">
        <v>126</v>
      </c>
      <c r="B25" t="s">
        <v>44</v>
      </c>
      <c r="C25" t="s">
        <v>43</v>
      </c>
      <c r="D25" t="s">
        <v>529</v>
      </c>
      <c r="E25">
        <v>17</v>
      </c>
      <c r="F25">
        <v>96.9</v>
      </c>
      <c r="G25">
        <v>56.08</v>
      </c>
      <c r="H25">
        <f t="shared" si="0"/>
        <v>1.7278887303851642</v>
      </c>
      <c r="I25">
        <v>16.5</v>
      </c>
      <c r="J25">
        <v>51.36</v>
      </c>
      <c r="K25">
        <v>54.79</v>
      </c>
      <c r="L25" s="2">
        <f t="shared" si="1"/>
        <v>1</v>
      </c>
      <c r="M25" s="2">
        <f t="shared" si="2"/>
        <v>0</v>
      </c>
      <c r="N25" s="2">
        <f t="shared" si="3"/>
        <v>0</v>
      </c>
      <c r="P25" s="29" t="s">
        <v>770</v>
      </c>
      <c r="Q25" s="29" t="s">
        <v>78</v>
      </c>
      <c r="R25" t="s">
        <v>1032</v>
      </c>
      <c r="S25">
        <f>SUM(L670:N679)</f>
        <v>10</v>
      </c>
      <c r="T25">
        <f>SUM(L670:L679)</f>
        <v>6</v>
      </c>
      <c r="U25">
        <f t="shared" ref="U25" si="24">SUM(M670:M679)</f>
        <v>3</v>
      </c>
      <c r="V25">
        <f>SUM(N670:N679)</f>
        <v>1</v>
      </c>
      <c r="W25" s="9">
        <f t="shared" si="16"/>
        <v>60</v>
      </c>
      <c r="X25" s="9">
        <f t="shared" si="16"/>
        <v>30</v>
      </c>
      <c r="Y25" s="9">
        <f t="shared" si="16"/>
        <v>10</v>
      </c>
      <c r="Z25" s="30">
        <f>AVERAGE(E670:E676,E678:E679)</f>
        <v>23.555555555555557</v>
      </c>
      <c r="AA25" s="30">
        <f>_xlfn.STDEV.P(E670:E676,E678:E679)/SQRT(COUNT(E670:E676,E678:E679))</f>
        <v>0.14581496062984836</v>
      </c>
      <c r="AC25" s="30">
        <f>AVERAGE(H670:H679)</f>
        <v>1.5374588111263148</v>
      </c>
      <c r="AD25" s="30">
        <f>_xlfn.STDEV.P(H670:H679)/SQRT(COUNT(H670:H679))</f>
        <v>9.4926348791785825E-2</v>
      </c>
      <c r="AE25">
        <v>0</v>
      </c>
      <c r="AF25">
        <v>0</v>
      </c>
      <c r="AG25">
        <v>9</v>
      </c>
      <c r="AH25" s="9">
        <f t="shared" si="18"/>
        <v>0</v>
      </c>
      <c r="AI25" s="9">
        <f t="shared" si="19"/>
        <v>90</v>
      </c>
      <c r="AJ25" s="9">
        <f t="shared" si="20"/>
        <v>10</v>
      </c>
    </row>
    <row r="26" spans="1:36" x14ac:dyDescent="0.35">
      <c r="A26" t="s">
        <v>11</v>
      </c>
      <c r="B26" s="8" t="s">
        <v>44</v>
      </c>
      <c r="C26" s="8" t="s">
        <v>43</v>
      </c>
      <c r="D26" s="8" t="s">
        <v>495</v>
      </c>
      <c r="E26" s="8">
        <v>26</v>
      </c>
      <c r="F26" s="8">
        <v>74.06</v>
      </c>
      <c r="G26" s="8">
        <v>78.63</v>
      </c>
      <c r="H26" s="8">
        <f t="shared" si="0"/>
        <v>0.94187968968587066</v>
      </c>
      <c r="I26" s="8">
        <v>25.5</v>
      </c>
      <c r="J26" s="8">
        <v>46.46</v>
      </c>
      <c r="K26" s="8">
        <v>77.400000000000006</v>
      </c>
      <c r="L26" s="8">
        <f t="shared" si="1"/>
        <v>0</v>
      </c>
      <c r="M26" s="8">
        <f t="shared" si="2"/>
        <v>0</v>
      </c>
      <c r="N26" s="8">
        <f t="shared" si="3"/>
        <v>1</v>
      </c>
      <c r="P26" s="27" t="s">
        <v>664</v>
      </c>
      <c r="Q26" t="s">
        <v>43</v>
      </c>
      <c r="R26" t="s">
        <v>659</v>
      </c>
      <c r="S26">
        <f>SUM(L496:N503)</f>
        <v>8</v>
      </c>
      <c r="T26">
        <f>SUM(L496:L503)</f>
        <v>3</v>
      </c>
      <c r="U26">
        <f>SUM(M496:M503)</f>
        <v>4</v>
      </c>
      <c r="V26">
        <f>SUM(N496:N503)</f>
        <v>1</v>
      </c>
      <c r="W26" s="9">
        <f t="shared" si="16"/>
        <v>37.5</v>
      </c>
      <c r="X26" s="9">
        <f t="shared" si="16"/>
        <v>50</v>
      </c>
      <c r="Y26" s="9">
        <f t="shared" si="16"/>
        <v>12.5</v>
      </c>
      <c r="Z26" s="30">
        <f>AVERAGE(E497:E503)</f>
        <v>24</v>
      </c>
      <c r="AA26" s="30">
        <f>STDEV(E497:E503)/SQRT(SUM($T26:$U26))</f>
        <v>0</v>
      </c>
      <c r="AC26" s="30">
        <f>AVERAGE(H496:H503)</f>
        <v>1.4497578910754969</v>
      </c>
      <c r="AD26" s="30">
        <f>_xlfn.STDEV.P(H496:H503)/SQRT(COUNT(H496:H503))</f>
        <v>9.549173757640432E-2</v>
      </c>
      <c r="AE26">
        <v>7</v>
      </c>
      <c r="AF26">
        <v>0</v>
      </c>
      <c r="AG26">
        <v>1</v>
      </c>
      <c r="AH26" s="9">
        <f t="shared" si="18"/>
        <v>87.5</v>
      </c>
      <c r="AI26" s="9">
        <f t="shared" si="19"/>
        <v>12.5</v>
      </c>
      <c r="AJ26" s="9">
        <f t="shared" si="20"/>
        <v>0</v>
      </c>
    </row>
    <row r="27" spans="1:36" x14ac:dyDescent="0.35">
      <c r="A27" t="s">
        <v>12</v>
      </c>
      <c r="B27" t="s">
        <v>44</v>
      </c>
      <c r="C27" t="s">
        <v>43</v>
      </c>
      <c r="D27" t="s">
        <v>495</v>
      </c>
      <c r="E27">
        <v>17</v>
      </c>
      <c r="F27">
        <v>66.67</v>
      </c>
      <c r="G27">
        <v>56.08</v>
      </c>
      <c r="H27">
        <f t="shared" si="0"/>
        <v>1.1888373751783168</v>
      </c>
      <c r="I27">
        <v>16.5</v>
      </c>
      <c r="J27">
        <v>49.1</v>
      </c>
      <c r="K27">
        <v>54.79</v>
      </c>
      <c r="L27" s="2">
        <f t="shared" si="1"/>
        <v>0</v>
      </c>
      <c r="M27" s="2">
        <f t="shared" si="2"/>
        <v>1</v>
      </c>
      <c r="N27" s="2">
        <f t="shared" si="3"/>
        <v>0</v>
      </c>
      <c r="P27" s="27" t="s">
        <v>665</v>
      </c>
      <c r="Q27" t="s">
        <v>43</v>
      </c>
      <c r="R27" t="s">
        <v>659</v>
      </c>
      <c r="S27">
        <f>SUM(L377:N407)</f>
        <v>31</v>
      </c>
      <c r="T27">
        <f>SUM(L377:L407)</f>
        <v>31</v>
      </c>
      <c r="U27">
        <f>SUM(M377:M407)</f>
        <v>0</v>
      </c>
      <c r="V27">
        <f>SUM(N377:N407)</f>
        <v>0</v>
      </c>
      <c r="W27" s="9">
        <f t="shared" si="16"/>
        <v>100</v>
      </c>
      <c r="X27" s="9">
        <f t="shared" si="16"/>
        <v>0</v>
      </c>
      <c r="Y27" s="9">
        <f t="shared" si="16"/>
        <v>0</v>
      </c>
      <c r="Z27" s="30">
        <f>AVERAGE(E377:E407)</f>
        <v>24</v>
      </c>
      <c r="AA27" s="30">
        <f>STDEV(E377:E407)/SQRT(SUM($T27:$U27))</f>
        <v>0</v>
      </c>
      <c r="AC27" s="30">
        <f>AVERAGE(H377:H407)</f>
        <v>3.2094366875300913</v>
      </c>
      <c r="AD27" s="30">
        <f>_xlfn.STDEV.P(H377:H407)/SQRT(COUNT(H377:H407))</f>
        <v>0.12727594631797309</v>
      </c>
      <c r="AE27">
        <v>31</v>
      </c>
      <c r="AF27">
        <v>0</v>
      </c>
      <c r="AG27">
        <v>0</v>
      </c>
      <c r="AH27" s="9">
        <f t="shared" si="18"/>
        <v>100</v>
      </c>
      <c r="AI27" s="9">
        <f t="shared" si="19"/>
        <v>0</v>
      </c>
      <c r="AJ27" s="9">
        <f t="shared" si="20"/>
        <v>0</v>
      </c>
    </row>
    <row r="28" spans="1:36" x14ac:dyDescent="0.35">
      <c r="A28" t="s">
        <v>13</v>
      </c>
      <c r="B28" t="s">
        <v>44</v>
      </c>
      <c r="C28" t="s">
        <v>43</v>
      </c>
      <c r="D28" t="s">
        <v>495</v>
      </c>
      <c r="E28">
        <v>17</v>
      </c>
      <c r="F28">
        <v>66.56</v>
      </c>
      <c r="G28">
        <v>56.08</v>
      </c>
      <c r="H28">
        <f t="shared" si="0"/>
        <v>1.1868758915834523</v>
      </c>
      <c r="I28">
        <v>16</v>
      </c>
      <c r="J28">
        <v>28.01</v>
      </c>
      <c r="K28">
        <v>53.5</v>
      </c>
      <c r="L28" s="2">
        <f t="shared" si="1"/>
        <v>0</v>
      </c>
      <c r="M28" s="2">
        <f t="shared" si="2"/>
        <v>1</v>
      </c>
      <c r="N28" s="2">
        <f t="shared" si="3"/>
        <v>0</v>
      </c>
      <c r="P28" s="27" t="s">
        <v>664</v>
      </c>
      <c r="Q28" t="s">
        <v>43</v>
      </c>
      <c r="R28" t="s">
        <v>660</v>
      </c>
      <c r="S28">
        <f>SUM(L504:N516)</f>
        <v>13</v>
      </c>
      <c r="T28">
        <f>SUM(L504:L516)</f>
        <v>7</v>
      </c>
      <c r="U28">
        <f>SUM(M504:M516)</f>
        <v>6</v>
      </c>
      <c r="V28">
        <f>SUM(N504:N516)</f>
        <v>0</v>
      </c>
      <c r="W28" s="9">
        <f t="shared" si="16"/>
        <v>53.846153846153847</v>
      </c>
      <c r="X28" s="9">
        <f t="shared" si="16"/>
        <v>46.153846153846153</v>
      </c>
      <c r="Y28" s="9">
        <f t="shared" si="16"/>
        <v>0</v>
      </c>
      <c r="Z28" s="30">
        <f>AVERAGE(E504:E516)</f>
        <v>24.23076923076923</v>
      </c>
      <c r="AA28" s="30">
        <f>STDEV(E504:E516)/SQRT(SUM($T28:$U28))</f>
        <v>0.23076923076923081</v>
      </c>
      <c r="AC28" s="30">
        <f>AVERAGE(H504:H516)</f>
        <v>1.7685128260395733</v>
      </c>
      <c r="AD28" s="30">
        <f>_xlfn.STDEV.P(H504:H516)/SQRT(COUNT(H504:H516))</f>
        <v>0.14401859730470681</v>
      </c>
      <c r="AE28">
        <v>12</v>
      </c>
      <c r="AF28">
        <v>0</v>
      </c>
      <c r="AG28">
        <v>1</v>
      </c>
      <c r="AH28" s="9">
        <f t="shared" si="18"/>
        <v>92.307692307692307</v>
      </c>
      <c r="AI28" s="9">
        <f t="shared" si="19"/>
        <v>7.6923076923076925</v>
      </c>
      <c r="AJ28" s="9">
        <f t="shared" si="20"/>
        <v>0</v>
      </c>
    </row>
    <row r="29" spans="1:36" x14ac:dyDescent="0.35">
      <c r="A29" t="s">
        <v>14</v>
      </c>
      <c r="B29" t="s">
        <v>44</v>
      </c>
      <c r="C29" t="s">
        <v>43</v>
      </c>
      <c r="D29" t="s">
        <v>495</v>
      </c>
      <c r="E29">
        <v>23.5</v>
      </c>
      <c r="F29">
        <v>80.849999999999994</v>
      </c>
      <c r="G29">
        <v>72.459999999999994</v>
      </c>
      <c r="H29">
        <f t="shared" si="0"/>
        <v>1.1157880209770907</v>
      </c>
      <c r="I29">
        <v>17</v>
      </c>
      <c r="J29">
        <v>62.57</v>
      </c>
      <c r="K29">
        <v>56.08</v>
      </c>
      <c r="L29" s="2">
        <f t="shared" si="1"/>
        <v>0</v>
      </c>
      <c r="M29" s="2">
        <f t="shared" si="2"/>
        <v>1</v>
      </c>
      <c r="N29" s="2">
        <f t="shared" si="3"/>
        <v>0</v>
      </c>
      <c r="P29" s="27" t="s">
        <v>665</v>
      </c>
      <c r="Q29" t="s">
        <v>43</v>
      </c>
      <c r="R29" t="s">
        <v>660</v>
      </c>
      <c r="S29">
        <f>SUM(L408:N435)</f>
        <v>28</v>
      </c>
      <c r="T29">
        <f>SUM(L408:L435)</f>
        <v>28</v>
      </c>
      <c r="U29">
        <f>SUM(M408:M435)</f>
        <v>0</v>
      </c>
      <c r="V29">
        <f>SUM(N408:N435)</f>
        <v>0</v>
      </c>
      <c r="W29" s="9">
        <f t="shared" si="16"/>
        <v>100</v>
      </c>
      <c r="X29" s="9">
        <f t="shared" si="16"/>
        <v>0</v>
      </c>
      <c r="Y29" s="9">
        <f t="shared" si="16"/>
        <v>0</v>
      </c>
      <c r="Z29" s="30">
        <f>AVERAGE(E408:E435)</f>
        <v>24</v>
      </c>
      <c r="AA29" s="30">
        <f>STDEV(E408:E435)/SQRT(SUM($T29:$U29))</f>
        <v>0</v>
      </c>
      <c r="AC29" s="30">
        <f>AVERAGE(H408:H435)</f>
        <v>2.6386702849389407</v>
      </c>
      <c r="AD29" s="30">
        <f>_xlfn.STDEV.P(H408:H435)/SQRT(COUNT(H408:H435))</f>
        <v>9.2066143286317695E-2</v>
      </c>
      <c r="AE29">
        <v>28</v>
      </c>
      <c r="AF29">
        <v>0</v>
      </c>
      <c r="AG29">
        <v>0</v>
      </c>
      <c r="AH29" s="9">
        <f t="shared" si="18"/>
        <v>100</v>
      </c>
      <c r="AI29" s="9">
        <f t="shared" si="19"/>
        <v>0</v>
      </c>
      <c r="AJ29" s="9">
        <f t="shared" si="20"/>
        <v>0</v>
      </c>
    </row>
    <row r="30" spans="1:36" x14ac:dyDescent="0.35">
      <c r="A30" t="s">
        <v>15</v>
      </c>
      <c r="B30" s="8" t="s">
        <v>44</v>
      </c>
      <c r="C30" s="8" t="s">
        <v>43</v>
      </c>
      <c r="D30" s="8" t="s">
        <v>495</v>
      </c>
      <c r="E30" s="8">
        <v>23.5</v>
      </c>
      <c r="F30" s="8">
        <v>67.42</v>
      </c>
      <c r="G30" s="8">
        <v>72.459999999999994</v>
      </c>
      <c r="H30" s="8">
        <f t="shared" si="0"/>
        <v>0.93044438310792177</v>
      </c>
      <c r="I30" s="8">
        <v>23</v>
      </c>
      <c r="J30" s="8">
        <v>36.46</v>
      </c>
      <c r="K30" s="8">
        <v>71.22</v>
      </c>
      <c r="L30" s="8">
        <f t="shared" si="1"/>
        <v>0</v>
      </c>
      <c r="M30" s="8">
        <f t="shared" si="2"/>
        <v>0</v>
      </c>
      <c r="N30" s="8">
        <f t="shared" si="3"/>
        <v>1</v>
      </c>
      <c r="P30" s="27" t="s">
        <v>770</v>
      </c>
      <c r="Q30" t="s">
        <v>43</v>
      </c>
      <c r="R30" t="s">
        <v>1033</v>
      </c>
      <c r="S30">
        <f>SUM(L623:N638)</f>
        <v>16</v>
      </c>
      <c r="T30">
        <f>SUM(L623:L638)</f>
        <v>14</v>
      </c>
      <c r="U30">
        <f t="shared" ref="U30" si="25">SUM(M623:M638)</f>
        <v>0</v>
      </c>
      <c r="V30">
        <f>SUM(N623:N638)</f>
        <v>2</v>
      </c>
      <c r="W30" s="9">
        <f t="shared" si="16"/>
        <v>87.5</v>
      </c>
      <c r="X30" s="9">
        <f t="shared" si="16"/>
        <v>0</v>
      </c>
      <c r="Y30" s="9">
        <f t="shared" si="16"/>
        <v>12.5</v>
      </c>
      <c r="Z30" s="30">
        <f>AVERAGE(E623:E629,E631:E636,E638)</f>
        <v>24</v>
      </c>
      <c r="AA30" s="30">
        <f>_xlfn.STDEV.P(E623:E629,E631:E636,E638)/SQRT(COUNT(E623:E629,E631:E636,E638))</f>
        <v>0</v>
      </c>
      <c r="AC30" s="30">
        <f>AVERAGE(H623:H638)</f>
        <v>2.2377788465662247</v>
      </c>
      <c r="AD30" s="30">
        <f>_xlfn.STDEV.P(H623:H638)/SQRT(COUNT(H623:H638))</f>
        <v>0.21861386004106176</v>
      </c>
      <c r="AE30">
        <v>14</v>
      </c>
      <c r="AF30">
        <v>0</v>
      </c>
      <c r="AG30">
        <v>0</v>
      </c>
      <c r="AH30" s="9">
        <f t="shared" si="18"/>
        <v>87.5</v>
      </c>
      <c r="AI30" s="9">
        <f t="shared" si="19"/>
        <v>0</v>
      </c>
      <c r="AJ30" s="9">
        <f t="shared" si="20"/>
        <v>12.5</v>
      </c>
    </row>
    <row r="31" spans="1:36" x14ac:dyDescent="0.35">
      <c r="A31" t="s">
        <v>16</v>
      </c>
      <c r="B31" t="s">
        <v>44</v>
      </c>
      <c r="C31" t="s">
        <v>43</v>
      </c>
      <c r="D31" t="s">
        <v>495</v>
      </c>
      <c r="E31">
        <v>17</v>
      </c>
      <c r="F31">
        <v>66.010000000000005</v>
      </c>
      <c r="G31">
        <v>56.08</v>
      </c>
      <c r="H31">
        <f t="shared" si="0"/>
        <v>1.1770684736091299</v>
      </c>
      <c r="I31">
        <v>16</v>
      </c>
      <c r="J31">
        <v>42.57</v>
      </c>
      <c r="K31">
        <v>53.5</v>
      </c>
      <c r="L31" s="2">
        <f t="shared" si="1"/>
        <v>0</v>
      </c>
      <c r="M31" s="2">
        <f t="shared" si="2"/>
        <v>1</v>
      </c>
      <c r="N31" s="2">
        <f t="shared" si="3"/>
        <v>0</v>
      </c>
      <c r="P31" s="27" t="s">
        <v>770</v>
      </c>
      <c r="Q31" t="s">
        <v>43</v>
      </c>
      <c r="R31" t="s">
        <v>1034</v>
      </c>
      <c r="S31">
        <f>SUM(L608:N622)</f>
        <v>15</v>
      </c>
      <c r="T31">
        <f>SUM(L608:L622)</f>
        <v>11</v>
      </c>
      <c r="U31">
        <f t="shared" ref="U31" si="26">SUM(M608:M622)</f>
        <v>3</v>
      </c>
      <c r="V31">
        <f>SUM(N608:N622)</f>
        <v>1</v>
      </c>
      <c r="W31" s="9">
        <f t="shared" si="16"/>
        <v>73.333333333333329</v>
      </c>
      <c r="X31" s="9">
        <f t="shared" si="16"/>
        <v>20</v>
      </c>
      <c r="Y31" s="9">
        <f t="shared" si="16"/>
        <v>6.666666666666667</v>
      </c>
      <c r="Z31" s="30">
        <f>AVERAGE(E608:E616,E618:E622)</f>
        <v>24.678571428571427</v>
      </c>
      <c r="AA31" s="30">
        <f>_xlfn.STDEV.P(E608:E616,E618:E622)/SQRT(COUNT(E608:E616,E618:E622))</f>
        <v>0.72949371396688611</v>
      </c>
      <c r="AC31" s="30">
        <f>AVERAGE(H608:H622)</f>
        <v>1.706445802262379</v>
      </c>
      <c r="AD31" s="30">
        <f>_xlfn.STDEV.P(H608:H622)/SQRT(COUNT(H608:H622))</f>
        <v>0.11476303386780431</v>
      </c>
      <c r="AE31">
        <v>13</v>
      </c>
      <c r="AF31">
        <v>0</v>
      </c>
      <c r="AG31">
        <v>1</v>
      </c>
      <c r="AH31" s="9">
        <f t="shared" si="18"/>
        <v>86.666666666666671</v>
      </c>
      <c r="AI31" s="9">
        <f t="shared" si="19"/>
        <v>6.666666666666667</v>
      </c>
      <c r="AJ31" s="9">
        <f t="shared" si="20"/>
        <v>6.6666666666666572</v>
      </c>
    </row>
    <row r="32" spans="1:36" x14ac:dyDescent="0.35">
      <c r="A32" t="s">
        <v>17</v>
      </c>
      <c r="B32" t="s">
        <v>44</v>
      </c>
      <c r="C32" t="s">
        <v>43</v>
      </c>
      <c r="D32" t="s">
        <v>495</v>
      </c>
      <c r="E32">
        <v>17</v>
      </c>
      <c r="F32">
        <v>60.7</v>
      </c>
      <c r="G32">
        <v>56.08</v>
      </c>
      <c r="H32">
        <f t="shared" si="0"/>
        <v>1.0823823109843083</v>
      </c>
      <c r="I32">
        <v>16.5</v>
      </c>
      <c r="J32">
        <v>43.46</v>
      </c>
      <c r="K32">
        <v>54.79</v>
      </c>
      <c r="L32" s="2">
        <f t="shared" si="1"/>
        <v>0</v>
      </c>
      <c r="M32" s="2">
        <f t="shared" si="2"/>
        <v>1</v>
      </c>
      <c r="N32" s="2">
        <f t="shared" si="3"/>
        <v>0</v>
      </c>
      <c r="P32" s="29" t="s">
        <v>664</v>
      </c>
      <c r="Q32" s="29" t="s">
        <v>78</v>
      </c>
      <c r="R32" t="s">
        <v>659</v>
      </c>
      <c r="S32">
        <f>SUM(L517:N531)</f>
        <v>15</v>
      </c>
      <c r="T32">
        <f>SUM(L517:L531)</f>
        <v>11</v>
      </c>
      <c r="U32">
        <f>SUM(M517:M531)</f>
        <v>4</v>
      </c>
      <c r="V32">
        <f>SUM(N517:N531)</f>
        <v>0</v>
      </c>
      <c r="W32" s="9">
        <f t="shared" si="16"/>
        <v>73.333333333333329</v>
      </c>
      <c r="X32" s="9">
        <f t="shared" si="16"/>
        <v>26.666666666666668</v>
      </c>
      <c r="Y32" s="9">
        <f t="shared" si="16"/>
        <v>0</v>
      </c>
      <c r="Z32" s="30">
        <f>AVERAGE(E517:E531)</f>
        <v>24.066666666666666</v>
      </c>
      <c r="AA32" s="30">
        <f>STDEV(E517:E531)/SQRT(SUM($T32:$U32))</f>
        <v>6.6666666666666652E-2</v>
      </c>
      <c r="AC32" s="30">
        <f>AVERAGE(H517:H531)</f>
        <v>2.0392687463181782</v>
      </c>
      <c r="AD32" s="30">
        <f>_xlfn.STDEV.P(H517:H531)/SQRT(COUNT(H517:H531))</f>
        <v>0.18705297654420142</v>
      </c>
      <c r="AE32">
        <v>15</v>
      </c>
      <c r="AF32">
        <v>0</v>
      </c>
      <c r="AG32">
        <v>0</v>
      </c>
      <c r="AH32" s="9">
        <f t="shared" si="18"/>
        <v>100</v>
      </c>
      <c r="AI32" s="9">
        <f t="shared" si="19"/>
        <v>0</v>
      </c>
      <c r="AJ32" s="9">
        <f t="shared" si="20"/>
        <v>0</v>
      </c>
    </row>
    <row r="33" spans="1:36" x14ac:dyDescent="0.35">
      <c r="A33" t="s">
        <v>18</v>
      </c>
      <c r="B33" s="8" t="s">
        <v>44</v>
      </c>
      <c r="C33" s="8" t="s">
        <v>43</v>
      </c>
      <c r="D33" s="8" t="s">
        <v>495</v>
      </c>
      <c r="E33" s="8">
        <v>23.5</v>
      </c>
      <c r="F33" s="8">
        <v>65.58</v>
      </c>
      <c r="G33" s="8">
        <v>72.459999999999994</v>
      </c>
      <c r="H33" s="8">
        <f t="shared" si="0"/>
        <v>0.90505106265525814</v>
      </c>
      <c r="I33" s="8">
        <v>23</v>
      </c>
      <c r="J33" s="8">
        <v>62.09</v>
      </c>
      <c r="K33" s="8">
        <v>71.22</v>
      </c>
      <c r="L33" s="8">
        <f t="shared" si="1"/>
        <v>0</v>
      </c>
      <c r="M33" s="8">
        <f t="shared" si="2"/>
        <v>0</v>
      </c>
      <c r="N33" s="8">
        <f t="shared" si="3"/>
        <v>1</v>
      </c>
      <c r="P33" s="29" t="s">
        <v>665</v>
      </c>
      <c r="Q33" s="29" t="s">
        <v>78</v>
      </c>
      <c r="R33" t="s">
        <v>659</v>
      </c>
      <c r="S33">
        <f>SUM(L436:N464)</f>
        <v>29</v>
      </c>
      <c r="T33">
        <f>SUM(L436:L464)</f>
        <v>24</v>
      </c>
      <c r="U33">
        <f>SUM(M436:M464)</f>
        <v>4</v>
      </c>
      <c r="V33">
        <f>SUM(N436:N464)</f>
        <v>1</v>
      </c>
      <c r="W33" s="9">
        <f t="shared" si="16"/>
        <v>82.758620689655174</v>
      </c>
      <c r="X33" s="9">
        <f t="shared" si="16"/>
        <v>13.793103448275861</v>
      </c>
      <c r="Y33" s="9">
        <f t="shared" si="16"/>
        <v>3.4482758620689653</v>
      </c>
      <c r="Z33" s="30">
        <f>AVERAGE(E436:E451,E453:E464)</f>
        <v>23.928571428571427</v>
      </c>
      <c r="AA33" s="30">
        <f>STDEV(E436:E451,E453:E464)/SQRT(SUM($T33:$U33))</f>
        <v>7.1428571428571425E-2</v>
      </c>
      <c r="AC33" s="30">
        <f>AVERAGE(H436:H464)</f>
        <v>2.2133002467086711</v>
      </c>
      <c r="AD33" s="30">
        <f>_xlfn.STDEV.P(H436:H464)/SQRT(COUNT(H436:H464))</f>
        <v>0.14145572821452879</v>
      </c>
      <c r="AE33">
        <v>27</v>
      </c>
      <c r="AF33">
        <v>0</v>
      </c>
      <c r="AG33">
        <v>1</v>
      </c>
      <c r="AH33" s="9">
        <f t="shared" si="18"/>
        <v>93.103448275862064</v>
      </c>
      <c r="AI33" s="9">
        <f t="shared" si="19"/>
        <v>3.4482758620689653</v>
      </c>
      <c r="AJ33" s="9">
        <f t="shared" si="20"/>
        <v>3.448275862068968</v>
      </c>
    </row>
    <row r="34" spans="1:36" x14ac:dyDescent="0.35">
      <c r="A34" t="s">
        <v>19</v>
      </c>
      <c r="B34" s="8" t="s">
        <v>44</v>
      </c>
      <c r="C34" s="8" t="s">
        <v>43</v>
      </c>
      <c r="D34" s="8" t="s">
        <v>495</v>
      </c>
      <c r="E34" s="8">
        <v>23.5</v>
      </c>
      <c r="F34" s="8">
        <v>70.510000000000005</v>
      </c>
      <c r="G34" s="8">
        <v>72.459999999999994</v>
      </c>
      <c r="H34" s="8">
        <f t="shared" si="0"/>
        <v>0.97308860060723168</v>
      </c>
      <c r="I34" s="8">
        <v>23</v>
      </c>
      <c r="J34" s="8">
        <v>55.9</v>
      </c>
      <c r="K34" s="8">
        <v>71.22</v>
      </c>
      <c r="L34" s="8">
        <f t="shared" si="1"/>
        <v>0</v>
      </c>
      <c r="M34" s="8">
        <f t="shared" si="2"/>
        <v>0</v>
      </c>
      <c r="N34" s="8">
        <f t="shared" si="3"/>
        <v>1</v>
      </c>
      <c r="P34" s="29" t="s">
        <v>664</v>
      </c>
      <c r="Q34" s="29" t="s">
        <v>78</v>
      </c>
      <c r="R34" t="s">
        <v>660</v>
      </c>
      <c r="S34">
        <f>SUM(L532:N546)</f>
        <v>15</v>
      </c>
      <c r="T34">
        <f>SUM(L532:L546)</f>
        <v>12</v>
      </c>
      <c r="U34">
        <f>SUM(M532:M546)</f>
        <v>1</v>
      </c>
      <c r="V34">
        <f>SUM(N532:N546)</f>
        <v>2</v>
      </c>
      <c r="W34" s="9">
        <f t="shared" si="16"/>
        <v>80</v>
      </c>
      <c r="X34" s="9">
        <f t="shared" si="16"/>
        <v>6.666666666666667</v>
      </c>
      <c r="Y34" s="9">
        <f t="shared" si="16"/>
        <v>13.333333333333334</v>
      </c>
      <c r="Z34" s="30">
        <f>AVERAGE(E533:E538,E540:E546)</f>
        <v>24</v>
      </c>
      <c r="AA34" s="30">
        <f>STDEV(E533:E538,E540:E546)/SQRT(SUM($T34:$U34))</f>
        <v>0</v>
      </c>
      <c r="AC34" s="30">
        <f>AVERAGE(H532:H546)</f>
        <v>2.246739841357654</v>
      </c>
      <c r="AD34" s="30">
        <f>_xlfn.STDEV.P(H532:H546)/SQRT(COUNT(H532:H546))</f>
        <v>0.24023048656920026</v>
      </c>
      <c r="AE34">
        <v>13</v>
      </c>
      <c r="AF34">
        <v>0</v>
      </c>
      <c r="AG34">
        <v>0</v>
      </c>
      <c r="AH34" s="9">
        <f t="shared" si="18"/>
        <v>86.666666666666671</v>
      </c>
      <c r="AI34" s="9">
        <f t="shared" si="19"/>
        <v>0</v>
      </c>
      <c r="AJ34" s="9">
        <f t="shared" si="20"/>
        <v>13.333333333333329</v>
      </c>
    </row>
    <row r="35" spans="1:36" x14ac:dyDescent="0.35">
      <c r="A35" t="s">
        <v>20</v>
      </c>
      <c r="B35" s="8" t="s">
        <v>44</v>
      </c>
      <c r="C35" s="8" t="s">
        <v>43</v>
      </c>
      <c r="D35" s="8" t="s">
        <v>495</v>
      </c>
      <c r="E35" s="8">
        <v>17</v>
      </c>
      <c r="F35" s="8">
        <v>45.94</v>
      </c>
      <c r="G35" s="8">
        <v>56.08</v>
      </c>
      <c r="H35" s="8">
        <f t="shared" si="0"/>
        <v>0.81918687589158345</v>
      </c>
      <c r="I35" s="8">
        <v>16.5</v>
      </c>
      <c r="J35" s="8">
        <v>40.36</v>
      </c>
      <c r="K35" s="8">
        <v>54.79</v>
      </c>
      <c r="L35" s="8">
        <f t="shared" si="1"/>
        <v>0</v>
      </c>
      <c r="M35" s="8">
        <f t="shared" si="2"/>
        <v>0</v>
      </c>
      <c r="N35" s="8">
        <f t="shared" si="3"/>
        <v>1</v>
      </c>
      <c r="P35" s="29" t="s">
        <v>665</v>
      </c>
      <c r="Q35" s="29" t="s">
        <v>78</v>
      </c>
      <c r="R35" t="s">
        <v>660</v>
      </c>
      <c r="S35">
        <f>SUM(L465:N495)</f>
        <v>31</v>
      </c>
      <c r="T35">
        <f>SUM(L465:L495)</f>
        <v>27</v>
      </c>
      <c r="U35">
        <f>SUM(M465:M495)</f>
        <v>2</v>
      </c>
      <c r="V35">
        <f>SUM(N465:N495)</f>
        <v>2</v>
      </c>
      <c r="W35" s="9">
        <f t="shared" si="16"/>
        <v>87.096774193548384</v>
      </c>
      <c r="X35" s="9">
        <f t="shared" si="16"/>
        <v>6.4516129032258061</v>
      </c>
      <c r="Y35" s="9">
        <f t="shared" si="16"/>
        <v>6.4516129032258061</v>
      </c>
      <c r="Z35" s="30">
        <f>AVERAGE(E465:E484,E487:E495)</f>
        <v>24.03448275862069</v>
      </c>
      <c r="AA35" s="30">
        <f>STDEV(E465:E484,E487:E495)/SQRT(SUM($T35:$U35))</f>
        <v>3.4482758620689655E-2</v>
      </c>
      <c r="AC35" s="30">
        <f>AVERAGE(H465:H495)</f>
        <v>2.4690972195523475</v>
      </c>
      <c r="AD35" s="30">
        <f>_xlfn.STDEV.P(H465:H495)/SQRT(COUNT(H465:H495))</f>
        <v>0.13716510015762962</v>
      </c>
      <c r="AE35">
        <v>29</v>
      </c>
      <c r="AF35">
        <v>0</v>
      </c>
      <c r="AG35">
        <v>0</v>
      </c>
      <c r="AH35" s="9">
        <f t="shared" si="18"/>
        <v>93.548387096774192</v>
      </c>
      <c r="AI35" s="9">
        <f t="shared" si="19"/>
        <v>0</v>
      </c>
      <c r="AJ35" s="9">
        <f t="shared" si="20"/>
        <v>6.4516129032258078</v>
      </c>
    </row>
    <row r="36" spans="1:36" x14ac:dyDescent="0.35">
      <c r="A36" t="s">
        <v>23</v>
      </c>
      <c r="B36" s="8" t="s">
        <v>44</v>
      </c>
      <c r="C36" s="8" t="s">
        <v>43</v>
      </c>
      <c r="D36" s="8" t="s">
        <v>495</v>
      </c>
      <c r="E36" s="8">
        <v>20.5</v>
      </c>
      <c r="F36" s="8">
        <v>64.36</v>
      </c>
      <c r="G36" s="8">
        <v>64.97</v>
      </c>
      <c r="H36" s="8">
        <f t="shared" si="0"/>
        <v>0.99061105125442517</v>
      </c>
      <c r="I36" s="8">
        <v>20</v>
      </c>
      <c r="J36" s="8">
        <v>35.72</v>
      </c>
      <c r="K36" s="8">
        <v>63.71</v>
      </c>
      <c r="L36" s="8">
        <f t="shared" si="1"/>
        <v>0</v>
      </c>
      <c r="M36" s="8">
        <f t="shared" si="2"/>
        <v>0</v>
      </c>
      <c r="N36" s="8">
        <f t="shared" si="3"/>
        <v>1</v>
      </c>
      <c r="P36" s="29" t="s">
        <v>770</v>
      </c>
      <c r="Q36" s="29" t="s">
        <v>78</v>
      </c>
      <c r="R36" t="s">
        <v>1033</v>
      </c>
      <c r="S36">
        <f>SUM(L708:N722)</f>
        <v>15</v>
      </c>
      <c r="T36">
        <f>SUM(L708:L722)</f>
        <v>11</v>
      </c>
      <c r="U36">
        <f t="shared" ref="U36" si="27">SUM(M708:M722)</f>
        <v>3</v>
      </c>
      <c r="V36">
        <f>SUM(N708:N722)</f>
        <v>1</v>
      </c>
      <c r="W36" s="9">
        <f t="shared" si="16"/>
        <v>73.333333333333329</v>
      </c>
      <c r="X36" s="9">
        <f t="shared" si="16"/>
        <v>20</v>
      </c>
      <c r="Y36" s="9">
        <f t="shared" si="16"/>
        <v>6.666666666666667</v>
      </c>
      <c r="Z36" s="30">
        <f>AVERAGE(E708:E718,E720:E722)</f>
        <v>24.035714285714285</v>
      </c>
      <c r="AA36" s="30">
        <f>_xlfn.STDEV.P(E708:E718,E720:E722)/SQRT(COUNT(E708:E718,E720:E722))</f>
        <v>3.4415146844979705E-2</v>
      </c>
      <c r="AC36" s="30">
        <f>AVERAGE(H708:H722)</f>
        <v>2.0059150519387234</v>
      </c>
      <c r="AD36" s="30">
        <f>_xlfn.STDEV.P(H708:H722)/SQRT(COUNT(H708:H722))</f>
        <v>0.1806991807090764</v>
      </c>
      <c r="AE36">
        <v>14</v>
      </c>
      <c r="AF36">
        <v>0</v>
      </c>
      <c r="AG36">
        <v>0</v>
      </c>
      <c r="AH36" s="9">
        <f t="shared" si="18"/>
        <v>93.333333333333329</v>
      </c>
      <c r="AI36" s="9">
        <f t="shared" si="19"/>
        <v>0</v>
      </c>
      <c r="AJ36" s="9">
        <f t="shared" si="20"/>
        <v>6.6666666666666714</v>
      </c>
    </row>
    <row r="37" spans="1:36" x14ac:dyDescent="0.35">
      <c r="A37" t="s">
        <v>25</v>
      </c>
      <c r="B37" s="8" t="s">
        <v>44</v>
      </c>
      <c r="C37" s="8" t="s">
        <v>43</v>
      </c>
      <c r="D37" s="8" t="s">
        <v>495</v>
      </c>
      <c r="E37" s="8">
        <v>17</v>
      </c>
      <c r="F37" s="8">
        <v>48.02</v>
      </c>
      <c r="G37" s="8">
        <v>56.08</v>
      </c>
      <c r="H37" s="8">
        <f t="shared" si="0"/>
        <v>0.85627674750356642</v>
      </c>
      <c r="I37" s="8">
        <v>16.5</v>
      </c>
      <c r="J37" s="8">
        <v>37.450000000000003</v>
      </c>
      <c r="K37" s="8">
        <v>54.79</v>
      </c>
      <c r="L37" s="8">
        <f t="shared" si="1"/>
        <v>0</v>
      </c>
      <c r="M37" s="8">
        <f t="shared" si="2"/>
        <v>0</v>
      </c>
      <c r="N37" s="8">
        <f t="shared" si="3"/>
        <v>1</v>
      </c>
      <c r="P37" s="29" t="s">
        <v>770</v>
      </c>
      <c r="Q37" s="29" t="s">
        <v>78</v>
      </c>
      <c r="R37" t="s">
        <v>1034</v>
      </c>
      <c r="S37">
        <f>SUM(L696:N707)</f>
        <v>12</v>
      </c>
      <c r="T37">
        <f>SUM(L696:L707)</f>
        <v>5</v>
      </c>
      <c r="U37">
        <f>SUM(M696:M707)</f>
        <v>7</v>
      </c>
      <c r="V37">
        <f t="shared" ref="V37" si="28">SUM(N696:N707)</f>
        <v>0</v>
      </c>
      <c r="W37" s="9">
        <f t="shared" si="16"/>
        <v>41.666666666666671</v>
      </c>
      <c r="X37" s="9">
        <f t="shared" si="16"/>
        <v>58.333333333333336</v>
      </c>
      <c r="Y37" s="9">
        <f t="shared" si="16"/>
        <v>0</v>
      </c>
      <c r="Z37" s="30">
        <f>AVERAGE(E696:E707)</f>
        <v>23.75</v>
      </c>
      <c r="AA37" s="30">
        <f>_xlfn.STDEV.P(E696:E707)/SQRT(COUNT(E696:E707))</f>
        <v>0.11023963796102462</v>
      </c>
      <c r="AC37" s="30">
        <f>AVERAGE(H696:H707)</f>
        <v>1.4108096172541407</v>
      </c>
      <c r="AD37" s="30">
        <f>_xlfn.STDEV.P(H696:H707)/SQRT(COUNT(H696:H707))</f>
        <v>8.9791191093389081E-2</v>
      </c>
      <c r="AE37">
        <v>12</v>
      </c>
      <c r="AF37">
        <v>0</v>
      </c>
      <c r="AG37">
        <v>0</v>
      </c>
      <c r="AH37" s="9">
        <f t="shared" si="18"/>
        <v>100</v>
      </c>
      <c r="AI37" s="9">
        <f t="shared" si="19"/>
        <v>0</v>
      </c>
      <c r="AJ37" s="9">
        <f t="shared" si="20"/>
        <v>0</v>
      </c>
    </row>
    <row r="38" spans="1:36" x14ac:dyDescent="0.35">
      <c r="A38" t="s">
        <v>26</v>
      </c>
      <c r="B38" s="8" t="s">
        <v>44</v>
      </c>
      <c r="C38" s="8" t="s">
        <v>43</v>
      </c>
      <c r="D38" s="8" t="s">
        <v>495</v>
      </c>
      <c r="E38" s="8">
        <v>16.5</v>
      </c>
      <c r="F38" s="8">
        <v>51.96</v>
      </c>
      <c r="G38" s="8">
        <v>54.79</v>
      </c>
      <c r="H38" s="8">
        <f t="shared" si="0"/>
        <v>0.9483482387296952</v>
      </c>
      <c r="I38" s="8">
        <v>16</v>
      </c>
      <c r="J38" s="8">
        <v>37.47</v>
      </c>
      <c r="K38" s="8">
        <v>53.5</v>
      </c>
      <c r="L38" s="8">
        <f t="shared" si="1"/>
        <v>0</v>
      </c>
      <c r="M38" s="8">
        <f t="shared" si="2"/>
        <v>0</v>
      </c>
      <c r="N38" s="8">
        <f t="shared" si="3"/>
        <v>1</v>
      </c>
      <c r="X38" s="4"/>
      <c r="Y38" s="4"/>
      <c r="Z38" s="4"/>
    </row>
    <row r="39" spans="1:36" x14ac:dyDescent="0.35">
      <c r="A39" t="s">
        <v>28</v>
      </c>
      <c r="B39" s="8" t="s">
        <v>44</v>
      </c>
      <c r="C39" s="8" t="s">
        <v>43</v>
      </c>
      <c r="D39" s="8" t="s">
        <v>495</v>
      </c>
      <c r="E39" s="8">
        <v>14</v>
      </c>
      <c r="F39" s="8">
        <v>40.520000000000003</v>
      </c>
      <c r="G39" s="8">
        <v>48.3</v>
      </c>
      <c r="H39" s="8">
        <f t="shared" si="0"/>
        <v>0.83892339544513472</v>
      </c>
      <c r="I39" s="8">
        <v>13.5</v>
      </c>
      <c r="J39" s="8">
        <v>19.21</v>
      </c>
      <c r="K39" s="8">
        <v>46.98</v>
      </c>
      <c r="L39" s="8">
        <f t="shared" si="1"/>
        <v>0</v>
      </c>
      <c r="M39" s="8">
        <f t="shared" si="2"/>
        <v>0</v>
      </c>
      <c r="N39" s="8">
        <f t="shared" si="3"/>
        <v>1</v>
      </c>
      <c r="X39" s="4"/>
      <c r="Y39" s="4"/>
      <c r="Z39" s="4"/>
    </row>
    <row r="40" spans="1:36" x14ac:dyDescent="0.35">
      <c r="A40" t="s">
        <v>29</v>
      </c>
      <c r="B40" t="s">
        <v>44</v>
      </c>
      <c r="C40" t="s">
        <v>43</v>
      </c>
      <c r="D40" t="s">
        <v>495</v>
      </c>
      <c r="E40">
        <v>23.5</v>
      </c>
      <c r="F40">
        <v>78.66</v>
      </c>
      <c r="G40">
        <v>72.459999999999994</v>
      </c>
      <c r="H40">
        <f t="shared" si="0"/>
        <v>1.0855644493513663</v>
      </c>
      <c r="I40">
        <v>23</v>
      </c>
      <c r="J40">
        <v>48.91</v>
      </c>
      <c r="K40">
        <v>71.22</v>
      </c>
      <c r="L40" s="2">
        <f t="shared" si="1"/>
        <v>0</v>
      </c>
      <c r="M40" s="2">
        <f t="shared" si="2"/>
        <v>1</v>
      </c>
      <c r="N40" s="2">
        <f t="shared" si="3"/>
        <v>0</v>
      </c>
      <c r="X40" s="4"/>
      <c r="Y40" s="4"/>
      <c r="Z40" s="4"/>
    </row>
    <row r="41" spans="1:36" x14ac:dyDescent="0.35">
      <c r="A41" t="s">
        <v>30</v>
      </c>
      <c r="B41" t="s">
        <v>44</v>
      </c>
      <c r="C41" t="s">
        <v>43</v>
      </c>
      <c r="D41" t="s">
        <v>495</v>
      </c>
      <c r="E41">
        <v>25</v>
      </c>
      <c r="F41">
        <v>89.01</v>
      </c>
      <c r="G41">
        <v>76.17</v>
      </c>
      <c r="H41">
        <f t="shared" si="0"/>
        <v>1.1685703032690036</v>
      </c>
      <c r="I41">
        <v>23.5</v>
      </c>
      <c r="J41">
        <v>64.75</v>
      </c>
      <c r="K41">
        <v>72.459999999999994</v>
      </c>
      <c r="L41" s="2">
        <f t="shared" si="1"/>
        <v>0</v>
      </c>
      <c r="M41" s="2">
        <f t="shared" si="2"/>
        <v>1</v>
      </c>
      <c r="N41" s="2">
        <f t="shared" si="3"/>
        <v>0</v>
      </c>
      <c r="X41" s="4"/>
      <c r="Y41" s="4"/>
      <c r="Z41" s="4"/>
    </row>
    <row r="42" spans="1:36" x14ac:dyDescent="0.35">
      <c r="A42" t="s">
        <v>31</v>
      </c>
      <c r="B42" t="s">
        <v>44</v>
      </c>
      <c r="C42" s="8" t="s">
        <v>43</v>
      </c>
      <c r="D42" s="8" t="s">
        <v>495</v>
      </c>
      <c r="E42" s="8">
        <v>14</v>
      </c>
      <c r="F42" s="8">
        <v>44.63</v>
      </c>
      <c r="G42" s="8">
        <v>48.3</v>
      </c>
      <c r="H42" s="8">
        <f t="shared" si="0"/>
        <v>0.92401656314699798</v>
      </c>
      <c r="I42" s="8">
        <v>13.5</v>
      </c>
      <c r="J42" s="8">
        <v>19.690000000000001</v>
      </c>
      <c r="K42" s="8">
        <v>46.98</v>
      </c>
      <c r="L42" s="8">
        <f t="shared" si="1"/>
        <v>0</v>
      </c>
      <c r="M42" s="8">
        <f t="shared" si="2"/>
        <v>0</v>
      </c>
      <c r="N42" s="8">
        <f t="shared" si="3"/>
        <v>1</v>
      </c>
      <c r="S42" t="s">
        <v>682</v>
      </c>
      <c r="T42" t="s">
        <v>684</v>
      </c>
      <c r="U42" t="s">
        <v>683</v>
      </c>
      <c r="V42" t="s">
        <v>663</v>
      </c>
      <c r="X42" s="4"/>
      <c r="Y42" s="4"/>
      <c r="Z42" s="4"/>
    </row>
    <row r="43" spans="1:36" x14ac:dyDescent="0.35">
      <c r="A43" t="s">
        <v>32</v>
      </c>
      <c r="B43" t="s">
        <v>44</v>
      </c>
      <c r="C43" s="8" t="s">
        <v>43</v>
      </c>
      <c r="D43" s="8" t="s">
        <v>495</v>
      </c>
      <c r="E43" s="8">
        <v>20.5</v>
      </c>
      <c r="F43" s="8">
        <v>57.82</v>
      </c>
      <c r="G43" s="8">
        <v>64.97</v>
      </c>
      <c r="H43" s="8">
        <f t="shared" si="0"/>
        <v>0.88994920732645844</v>
      </c>
      <c r="I43" s="8">
        <v>20</v>
      </c>
      <c r="J43" s="8">
        <v>28.9</v>
      </c>
      <c r="K43" s="8">
        <v>63.71</v>
      </c>
      <c r="L43" s="8">
        <f t="shared" si="1"/>
        <v>0</v>
      </c>
      <c r="M43" s="8">
        <f t="shared" si="2"/>
        <v>0</v>
      </c>
      <c r="N43" s="8">
        <f t="shared" si="3"/>
        <v>1</v>
      </c>
      <c r="O43">
        <v>10</v>
      </c>
      <c r="P43" t="s">
        <v>685</v>
      </c>
      <c r="Q43" t="s">
        <v>43</v>
      </c>
      <c r="R43" t="s">
        <v>529</v>
      </c>
      <c r="S43">
        <v>16</v>
      </c>
      <c r="T43">
        <v>1</v>
      </c>
      <c r="U43">
        <v>0</v>
      </c>
      <c r="V43">
        <v>7</v>
      </c>
      <c r="X43" s="4"/>
      <c r="Y43" s="4"/>
      <c r="Z43" s="4"/>
    </row>
    <row r="44" spans="1:36" x14ac:dyDescent="0.35">
      <c r="A44" t="s">
        <v>33</v>
      </c>
      <c r="B44" t="s">
        <v>44</v>
      </c>
      <c r="C44" t="s">
        <v>43</v>
      </c>
      <c r="D44" t="s">
        <v>495</v>
      </c>
      <c r="E44">
        <v>24.5</v>
      </c>
      <c r="F44">
        <v>90.87</v>
      </c>
      <c r="G44">
        <v>74.930000000000007</v>
      </c>
      <c r="H44">
        <f t="shared" si="0"/>
        <v>1.2127318830908849</v>
      </c>
      <c r="I44">
        <v>19.5</v>
      </c>
      <c r="J44">
        <v>64.790000000000006</v>
      </c>
      <c r="K44">
        <v>62.44</v>
      </c>
      <c r="L44" s="2">
        <f t="shared" si="1"/>
        <v>0</v>
      </c>
      <c r="M44" s="2">
        <f t="shared" si="2"/>
        <v>1</v>
      </c>
      <c r="N44" s="2">
        <f t="shared" si="3"/>
        <v>0</v>
      </c>
      <c r="P44" t="s">
        <v>686</v>
      </c>
      <c r="Q44" t="s">
        <v>43</v>
      </c>
      <c r="R44" t="s">
        <v>529</v>
      </c>
      <c r="S44">
        <v>26</v>
      </c>
      <c r="T44">
        <v>0</v>
      </c>
      <c r="U44">
        <v>0</v>
      </c>
      <c r="V44">
        <v>1</v>
      </c>
      <c r="X44" s="4"/>
      <c r="Y44" s="4"/>
      <c r="Z44" s="4"/>
    </row>
    <row r="45" spans="1:36" x14ac:dyDescent="0.35">
      <c r="A45" t="s">
        <v>34</v>
      </c>
      <c r="B45" t="s">
        <v>44</v>
      </c>
      <c r="C45" s="8" t="s">
        <v>43</v>
      </c>
      <c r="D45" s="8" t="s">
        <v>495</v>
      </c>
      <c r="E45" s="8">
        <v>23.5</v>
      </c>
      <c r="F45" s="8">
        <v>62.18</v>
      </c>
      <c r="G45" s="8">
        <v>72.459999999999994</v>
      </c>
      <c r="H45" s="8">
        <f t="shared" si="0"/>
        <v>0.85812862268837986</v>
      </c>
      <c r="I45" s="8">
        <v>23</v>
      </c>
      <c r="J45" s="8">
        <v>58.85</v>
      </c>
      <c r="K45" s="8">
        <v>71.22</v>
      </c>
      <c r="L45" s="8">
        <f t="shared" si="1"/>
        <v>0</v>
      </c>
      <c r="M45" s="8">
        <f t="shared" si="2"/>
        <v>0</v>
      </c>
      <c r="N45" s="8">
        <f t="shared" si="3"/>
        <v>1</v>
      </c>
      <c r="P45" t="s">
        <v>770</v>
      </c>
      <c r="Q45" t="s">
        <v>43</v>
      </c>
      <c r="R45" t="s">
        <v>529</v>
      </c>
      <c r="S45">
        <v>4</v>
      </c>
      <c r="T45">
        <v>3</v>
      </c>
      <c r="U45">
        <v>0</v>
      </c>
      <c r="V45">
        <v>7</v>
      </c>
    </row>
    <row r="46" spans="1:36" x14ac:dyDescent="0.35">
      <c r="A46" t="s">
        <v>36</v>
      </c>
      <c r="B46" t="s">
        <v>44</v>
      </c>
      <c r="C46" t="s">
        <v>43</v>
      </c>
      <c r="D46" t="s">
        <v>495</v>
      </c>
      <c r="E46">
        <v>24</v>
      </c>
      <c r="F46">
        <v>101.09</v>
      </c>
      <c r="G46">
        <v>73.7</v>
      </c>
      <c r="H46">
        <f t="shared" si="0"/>
        <v>1.371641791044776</v>
      </c>
      <c r="I46">
        <v>23</v>
      </c>
      <c r="J46">
        <v>65.849999999999994</v>
      </c>
      <c r="K46">
        <v>71.22</v>
      </c>
      <c r="L46" s="2">
        <f t="shared" si="1"/>
        <v>0</v>
      </c>
      <c r="M46" s="2">
        <f t="shared" si="2"/>
        <v>1</v>
      </c>
      <c r="N46" s="2">
        <f t="shared" si="3"/>
        <v>0</v>
      </c>
      <c r="P46" t="s">
        <v>685</v>
      </c>
      <c r="Q46" t="s">
        <v>43</v>
      </c>
      <c r="R46" t="s">
        <v>495</v>
      </c>
      <c r="S46">
        <v>7</v>
      </c>
      <c r="T46">
        <v>2</v>
      </c>
      <c r="U46">
        <v>7</v>
      </c>
      <c r="V46">
        <v>21</v>
      </c>
    </row>
    <row r="47" spans="1:36" x14ac:dyDescent="0.35">
      <c r="A47" t="s">
        <v>37</v>
      </c>
      <c r="B47" t="s">
        <v>44</v>
      </c>
      <c r="C47" t="s">
        <v>43</v>
      </c>
      <c r="D47" t="s">
        <v>495</v>
      </c>
      <c r="E47">
        <v>21.5</v>
      </c>
      <c r="F47">
        <v>67.97</v>
      </c>
      <c r="G47">
        <v>67.47</v>
      </c>
      <c r="H47">
        <f t="shared" si="0"/>
        <v>1.0074107010523194</v>
      </c>
      <c r="I47">
        <v>21</v>
      </c>
      <c r="J47">
        <v>34.28</v>
      </c>
      <c r="K47">
        <v>66.22</v>
      </c>
      <c r="L47" s="2">
        <f t="shared" si="1"/>
        <v>0</v>
      </c>
      <c r="M47" s="2">
        <f t="shared" si="2"/>
        <v>1</v>
      </c>
      <c r="N47" s="2">
        <f t="shared" si="3"/>
        <v>0</v>
      </c>
      <c r="P47" t="s">
        <v>686</v>
      </c>
      <c r="Q47" t="s">
        <v>43</v>
      </c>
      <c r="R47" t="s">
        <v>495</v>
      </c>
      <c r="S47">
        <v>12</v>
      </c>
      <c r="T47">
        <v>0</v>
      </c>
      <c r="U47">
        <v>20</v>
      </c>
      <c r="V47">
        <v>5</v>
      </c>
    </row>
    <row r="48" spans="1:36" x14ac:dyDescent="0.35">
      <c r="A48" t="s">
        <v>39</v>
      </c>
      <c r="B48" t="s">
        <v>44</v>
      </c>
      <c r="C48" s="8" t="s">
        <v>43</v>
      </c>
      <c r="D48" s="8" t="s">
        <v>495</v>
      </c>
      <c r="E48" s="8">
        <v>24.5</v>
      </c>
      <c r="F48" s="8">
        <v>71.17</v>
      </c>
      <c r="G48" s="8">
        <v>74.930000000000007</v>
      </c>
      <c r="H48" s="8">
        <f t="shared" si="0"/>
        <v>0.94981983184305341</v>
      </c>
      <c r="I48" s="8">
        <v>24</v>
      </c>
      <c r="J48" s="8">
        <v>66.36</v>
      </c>
      <c r="K48" s="8">
        <v>73.7</v>
      </c>
      <c r="L48" s="8">
        <f t="shared" si="1"/>
        <v>0</v>
      </c>
      <c r="M48" s="8">
        <f t="shared" si="2"/>
        <v>0</v>
      </c>
      <c r="N48" s="8">
        <f t="shared" si="3"/>
        <v>1</v>
      </c>
      <c r="P48" t="s">
        <v>770</v>
      </c>
      <c r="Q48" t="s">
        <v>43</v>
      </c>
      <c r="R48" t="s">
        <v>495</v>
      </c>
      <c r="S48">
        <v>0</v>
      </c>
      <c r="T48">
        <v>0</v>
      </c>
      <c r="U48">
        <v>16</v>
      </c>
      <c r="V48">
        <v>0</v>
      </c>
    </row>
    <row r="49" spans="1:22" x14ac:dyDescent="0.35">
      <c r="A49" t="s">
        <v>40</v>
      </c>
      <c r="B49" t="s">
        <v>44</v>
      </c>
      <c r="C49" s="8" t="s">
        <v>43</v>
      </c>
      <c r="D49" s="8" t="s">
        <v>495</v>
      </c>
      <c r="E49" s="8">
        <v>23</v>
      </c>
      <c r="F49" s="8">
        <v>68.739999999999995</v>
      </c>
      <c r="G49" s="8">
        <v>71.22</v>
      </c>
      <c r="H49" s="8">
        <f t="shared" si="0"/>
        <v>0.9651783206964335</v>
      </c>
      <c r="I49" s="8">
        <v>22.5</v>
      </c>
      <c r="J49" s="8">
        <v>66.959999999999994</v>
      </c>
      <c r="K49" s="8">
        <v>69.97</v>
      </c>
      <c r="L49" s="8">
        <f t="shared" si="1"/>
        <v>0</v>
      </c>
      <c r="M49" s="8">
        <f t="shared" si="2"/>
        <v>0</v>
      </c>
      <c r="N49" s="8">
        <f t="shared" si="3"/>
        <v>1</v>
      </c>
      <c r="O49">
        <v>5</v>
      </c>
      <c r="P49" t="s">
        <v>685</v>
      </c>
      <c r="Q49" t="s">
        <v>43</v>
      </c>
      <c r="R49" t="s">
        <v>528</v>
      </c>
      <c r="S49">
        <v>13</v>
      </c>
      <c r="T49" s="28">
        <v>0</v>
      </c>
      <c r="U49">
        <v>0</v>
      </c>
      <c r="V49">
        <v>1</v>
      </c>
    </row>
    <row r="50" spans="1:22" x14ac:dyDescent="0.35">
      <c r="A50" t="s">
        <v>41</v>
      </c>
      <c r="B50" t="s">
        <v>44</v>
      </c>
      <c r="C50" t="s">
        <v>43</v>
      </c>
      <c r="D50" t="s">
        <v>495</v>
      </c>
      <c r="E50">
        <v>23.5</v>
      </c>
      <c r="F50">
        <v>77.94</v>
      </c>
      <c r="G50">
        <v>72.459999999999994</v>
      </c>
      <c r="H50">
        <f t="shared" si="0"/>
        <v>1.075627932652498</v>
      </c>
      <c r="I50">
        <v>23</v>
      </c>
      <c r="J50">
        <v>54.12</v>
      </c>
      <c r="K50">
        <v>71.22</v>
      </c>
      <c r="L50" s="2">
        <f t="shared" si="1"/>
        <v>0</v>
      </c>
      <c r="M50" s="2">
        <f t="shared" si="2"/>
        <v>1</v>
      </c>
      <c r="N50" s="2">
        <f t="shared" si="3"/>
        <v>0</v>
      </c>
      <c r="P50" t="s">
        <v>686</v>
      </c>
      <c r="Q50" t="s">
        <v>43</v>
      </c>
      <c r="R50" t="s">
        <v>528</v>
      </c>
      <c r="S50">
        <v>18</v>
      </c>
      <c r="T50" s="28">
        <v>0</v>
      </c>
      <c r="U50">
        <v>0</v>
      </c>
      <c r="V50">
        <v>0</v>
      </c>
    </row>
    <row r="51" spans="1:22" x14ac:dyDescent="0.35">
      <c r="A51" t="s">
        <v>42</v>
      </c>
      <c r="B51" t="s">
        <v>44</v>
      </c>
      <c r="C51" t="s">
        <v>43</v>
      </c>
      <c r="D51" t="s">
        <v>495</v>
      </c>
      <c r="E51">
        <v>24</v>
      </c>
      <c r="F51">
        <v>85.16</v>
      </c>
      <c r="G51">
        <v>73.7</v>
      </c>
      <c r="H51">
        <f t="shared" si="0"/>
        <v>1.1554952510176391</v>
      </c>
      <c r="I51">
        <v>23.5</v>
      </c>
      <c r="J51">
        <v>69.930000000000007</v>
      </c>
      <c r="K51">
        <v>72.459999999999994</v>
      </c>
      <c r="L51" s="2">
        <f t="shared" si="1"/>
        <v>0</v>
      </c>
      <c r="M51" s="2">
        <f t="shared" si="2"/>
        <v>1</v>
      </c>
      <c r="N51" s="2">
        <f t="shared" si="3"/>
        <v>0</v>
      </c>
      <c r="P51" t="s">
        <v>770</v>
      </c>
      <c r="Q51" t="s">
        <v>43</v>
      </c>
      <c r="R51" t="s">
        <v>528</v>
      </c>
      <c r="S51">
        <v>5</v>
      </c>
      <c r="T51" s="28">
        <v>0</v>
      </c>
      <c r="U51">
        <v>4</v>
      </c>
      <c r="V51">
        <v>6</v>
      </c>
    </row>
    <row r="52" spans="1:22" x14ac:dyDescent="0.35">
      <c r="A52" t="s">
        <v>464</v>
      </c>
      <c r="B52" s="8" t="s">
        <v>44</v>
      </c>
      <c r="C52" s="8" t="s">
        <v>43</v>
      </c>
      <c r="D52" s="8" t="s">
        <v>495</v>
      </c>
      <c r="E52" s="8">
        <v>17</v>
      </c>
      <c r="F52" s="8">
        <v>53.54</v>
      </c>
      <c r="G52" s="8">
        <v>56.08</v>
      </c>
      <c r="H52" s="8">
        <f t="shared" si="0"/>
        <v>0.95470756062767481</v>
      </c>
      <c r="I52" s="8">
        <v>16.5</v>
      </c>
      <c r="J52" s="8">
        <v>47.54</v>
      </c>
      <c r="K52" s="8">
        <v>54.79</v>
      </c>
      <c r="L52" s="8">
        <f t="shared" si="1"/>
        <v>0</v>
      </c>
      <c r="M52" s="8">
        <f t="shared" si="2"/>
        <v>0</v>
      </c>
      <c r="N52" s="8">
        <f t="shared" si="3"/>
        <v>1</v>
      </c>
      <c r="P52" t="s">
        <v>685</v>
      </c>
      <c r="Q52" t="s">
        <v>43</v>
      </c>
      <c r="R52" t="s">
        <v>530</v>
      </c>
      <c r="S52">
        <v>2</v>
      </c>
      <c r="T52" s="28">
        <v>0</v>
      </c>
      <c r="U52">
        <v>9</v>
      </c>
      <c r="V52">
        <v>10</v>
      </c>
    </row>
    <row r="53" spans="1:22" x14ac:dyDescent="0.35">
      <c r="A53" t="s">
        <v>466</v>
      </c>
      <c r="B53" s="8" t="s">
        <v>44</v>
      </c>
      <c r="C53" s="8" t="s">
        <v>43</v>
      </c>
      <c r="D53" s="8" t="s">
        <v>495</v>
      </c>
      <c r="E53" s="8">
        <v>24</v>
      </c>
      <c r="F53" s="8">
        <v>72.83</v>
      </c>
      <c r="G53" s="8">
        <v>73.7</v>
      </c>
      <c r="H53" s="8">
        <f t="shared" si="0"/>
        <v>0.98819538670284934</v>
      </c>
      <c r="I53" s="8">
        <v>23.5</v>
      </c>
      <c r="J53" s="8">
        <v>70.3</v>
      </c>
      <c r="K53" s="8">
        <v>72.459999999999994</v>
      </c>
      <c r="L53" s="8">
        <f t="shared" si="1"/>
        <v>0</v>
      </c>
      <c r="M53" s="8">
        <f t="shared" si="2"/>
        <v>0</v>
      </c>
      <c r="N53" s="8">
        <f t="shared" si="3"/>
        <v>1</v>
      </c>
      <c r="P53" t="s">
        <v>686</v>
      </c>
      <c r="Q53" t="s">
        <v>43</v>
      </c>
      <c r="R53" t="s">
        <v>530</v>
      </c>
      <c r="S53">
        <v>4</v>
      </c>
      <c r="T53" s="28">
        <v>0</v>
      </c>
      <c r="U53">
        <v>7</v>
      </c>
      <c r="V53">
        <v>12</v>
      </c>
    </row>
    <row r="54" spans="1:22" x14ac:dyDescent="0.35">
      <c r="A54" t="s">
        <v>467</v>
      </c>
      <c r="B54" t="s">
        <v>44</v>
      </c>
      <c r="C54" t="s">
        <v>43</v>
      </c>
      <c r="D54" t="s">
        <v>495</v>
      </c>
      <c r="E54">
        <v>17</v>
      </c>
      <c r="F54">
        <v>80.89</v>
      </c>
      <c r="G54">
        <v>56.08</v>
      </c>
      <c r="H54">
        <f t="shared" si="0"/>
        <v>1.4424037089871613</v>
      </c>
      <c r="I54">
        <v>16</v>
      </c>
      <c r="J54">
        <v>26.32</v>
      </c>
      <c r="K54">
        <v>53.5</v>
      </c>
      <c r="L54" s="2">
        <f t="shared" si="1"/>
        <v>0</v>
      </c>
      <c r="M54" s="2">
        <f t="shared" si="2"/>
        <v>1</v>
      </c>
      <c r="N54" s="2">
        <f t="shared" si="3"/>
        <v>0</v>
      </c>
      <c r="P54" t="s">
        <v>770</v>
      </c>
      <c r="Q54" t="s">
        <v>43</v>
      </c>
      <c r="R54" t="s">
        <v>530</v>
      </c>
      <c r="S54">
        <v>0</v>
      </c>
      <c r="T54" s="28">
        <v>0</v>
      </c>
      <c r="U54">
        <v>16</v>
      </c>
      <c r="V54">
        <v>0</v>
      </c>
    </row>
    <row r="55" spans="1:22" x14ac:dyDescent="0.35">
      <c r="A55" t="s">
        <v>468</v>
      </c>
      <c r="B55" t="s">
        <v>44</v>
      </c>
      <c r="C55" t="s">
        <v>43</v>
      </c>
      <c r="D55" t="s">
        <v>495</v>
      </c>
      <c r="E55">
        <v>17</v>
      </c>
      <c r="F55">
        <v>83.71</v>
      </c>
      <c r="G55">
        <v>56.08</v>
      </c>
      <c r="H55">
        <f t="shared" si="0"/>
        <v>1.4926890156918686</v>
      </c>
      <c r="I55">
        <v>24</v>
      </c>
      <c r="J55">
        <v>74.98</v>
      </c>
      <c r="K55">
        <v>73.7</v>
      </c>
      <c r="L55" s="2">
        <f t="shared" si="1"/>
        <v>0</v>
      </c>
      <c r="M55" s="2">
        <f t="shared" si="2"/>
        <v>1</v>
      </c>
      <c r="N55" s="2">
        <f t="shared" si="3"/>
        <v>0</v>
      </c>
      <c r="O55">
        <v>7</v>
      </c>
      <c r="P55" t="s">
        <v>685</v>
      </c>
      <c r="Q55" t="s">
        <v>43</v>
      </c>
      <c r="R55" t="s">
        <v>659</v>
      </c>
      <c r="S55">
        <v>7</v>
      </c>
      <c r="T55" s="28">
        <v>0</v>
      </c>
      <c r="U55">
        <v>0</v>
      </c>
      <c r="V55">
        <v>1</v>
      </c>
    </row>
    <row r="56" spans="1:22" x14ac:dyDescent="0.35">
      <c r="A56" t="s">
        <v>469</v>
      </c>
      <c r="B56" s="8" t="s">
        <v>44</v>
      </c>
      <c r="C56" s="8" t="s">
        <v>43</v>
      </c>
      <c r="D56" s="8" t="s">
        <v>495</v>
      </c>
      <c r="E56" s="8">
        <v>16.5</v>
      </c>
      <c r="F56" s="8">
        <v>44.86</v>
      </c>
      <c r="G56" s="8">
        <v>54.79</v>
      </c>
      <c r="H56" s="8">
        <f t="shared" si="0"/>
        <v>0.81876254791020264</v>
      </c>
      <c r="I56" s="8">
        <v>16</v>
      </c>
      <c r="J56" s="8">
        <v>33.630000000000003</v>
      </c>
      <c r="K56" s="8">
        <v>53.5</v>
      </c>
      <c r="L56" s="8">
        <f t="shared" si="1"/>
        <v>0</v>
      </c>
      <c r="M56" s="8">
        <f t="shared" si="2"/>
        <v>0</v>
      </c>
      <c r="N56" s="8">
        <f t="shared" si="3"/>
        <v>1</v>
      </c>
      <c r="P56" t="s">
        <v>686</v>
      </c>
      <c r="Q56" t="s">
        <v>43</v>
      </c>
      <c r="R56" t="s">
        <v>659</v>
      </c>
      <c r="S56">
        <v>31</v>
      </c>
      <c r="T56" s="28">
        <v>0</v>
      </c>
      <c r="U56">
        <v>0</v>
      </c>
      <c r="V56">
        <v>0</v>
      </c>
    </row>
    <row r="57" spans="1:22" x14ac:dyDescent="0.35">
      <c r="A57" t="s">
        <v>470</v>
      </c>
      <c r="B57" t="s">
        <v>44</v>
      </c>
      <c r="C57" t="s">
        <v>43</v>
      </c>
      <c r="D57" t="s">
        <v>495</v>
      </c>
      <c r="E57">
        <v>24</v>
      </c>
      <c r="F57">
        <v>77.22</v>
      </c>
      <c r="G57">
        <v>73.7</v>
      </c>
      <c r="H57">
        <f t="shared" si="0"/>
        <v>1.0477611940298508</v>
      </c>
      <c r="I57">
        <v>16.5</v>
      </c>
      <c r="J57">
        <v>56.91</v>
      </c>
      <c r="K57">
        <v>54.79</v>
      </c>
      <c r="L57" s="2">
        <f t="shared" si="1"/>
        <v>0</v>
      </c>
      <c r="M57" s="2">
        <f t="shared" si="2"/>
        <v>1</v>
      </c>
      <c r="N57" s="2">
        <f t="shared" si="3"/>
        <v>0</v>
      </c>
      <c r="P57" t="s">
        <v>770</v>
      </c>
      <c r="Q57" t="s">
        <v>43</v>
      </c>
      <c r="R57" t="s">
        <v>659</v>
      </c>
      <c r="S57">
        <v>14</v>
      </c>
      <c r="T57" s="28">
        <v>0</v>
      </c>
      <c r="U57">
        <v>0</v>
      </c>
      <c r="V57">
        <v>2</v>
      </c>
    </row>
    <row r="58" spans="1:22" x14ac:dyDescent="0.35">
      <c r="A58" t="s">
        <v>472</v>
      </c>
      <c r="B58" s="8" t="s">
        <v>44</v>
      </c>
      <c r="C58" s="8" t="s">
        <v>43</v>
      </c>
      <c r="D58" s="8" t="s">
        <v>495</v>
      </c>
      <c r="E58" s="8">
        <v>16.5</v>
      </c>
      <c r="F58" s="8">
        <v>40.380000000000003</v>
      </c>
      <c r="G58" s="8">
        <v>54.79</v>
      </c>
      <c r="H58" s="8">
        <f t="shared" si="0"/>
        <v>0.73699580215367777</v>
      </c>
      <c r="I58" s="8">
        <v>16</v>
      </c>
      <c r="J58" s="8">
        <v>33.799999999999997</v>
      </c>
      <c r="K58" s="8">
        <v>53.5</v>
      </c>
      <c r="L58" s="8">
        <f t="shared" si="1"/>
        <v>0</v>
      </c>
      <c r="M58" s="8">
        <f t="shared" si="2"/>
        <v>0</v>
      </c>
      <c r="N58" s="8">
        <f t="shared" si="3"/>
        <v>1</v>
      </c>
      <c r="P58" t="s">
        <v>685</v>
      </c>
      <c r="Q58" t="s">
        <v>43</v>
      </c>
      <c r="R58" t="s">
        <v>660</v>
      </c>
      <c r="S58">
        <v>12</v>
      </c>
      <c r="T58" s="28">
        <v>0</v>
      </c>
      <c r="U58">
        <v>1</v>
      </c>
      <c r="V58">
        <v>0</v>
      </c>
    </row>
    <row r="59" spans="1:22" x14ac:dyDescent="0.35">
      <c r="A59" t="s">
        <v>473</v>
      </c>
      <c r="B59" s="8" t="s">
        <v>44</v>
      </c>
      <c r="C59" s="8" t="s">
        <v>43</v>
      </c>
      <c r="D59" s="8" t="s">
        <v>495</v>
      </c>
      <c r="E59" s="8">
        <v>13.5</v>
      </c>
      <c r="F59" s="8">
        <v>40.119999999999997</v>
      </c>
      <c r="G59" s="8">
        <v>46.98</v>
      </c>
      <c r="H59" s="8">
        <f t="shared" si="0"/>
        <v>0.85398041719880802</v>
      </c>
      <c r="I59" s="8">
        <v>13</v>
      </c>
      <c r="J59" s="8">
        <v>29.74</v>
      </c>
      <c r="K59" s="8">
        <v>45.66</v>
      </c>
      <c r="L59" s="8">
        <f t="shared" si="1"/>
        <v>0</v>
      </c>
      <c r="M59" s="8">
        <f t="shared" si="2"/>
        <v>0</v>
      </c>
      <c r="N59" s="8">
        <f t="shared" si="3"/>
        <v>1</v>
      </c>
      <c r="P59" t="s">
        <v>686</v>
      </c>
      <c r="Q59" t="s">
        <v>43</v>
      </c>
      <c r="R59" t="s">
        <v>660</v>
      </c>
      <c r="S59">
        <v>28</v>
      </c>
      <c r="T59" s="28">
        <v>0</v>
      </c>
      <c r="U59">
        <v>0</v>
      </c>
      <c r="V59">
        <v>0</v>
      </c>
    </row>
    <row r="60" spans="1:22" x14ac:dyDescent="0.35">
      <c r="A60" t="s">
        <v>474</v>
      </c>
      <c r="B60" s="8" t="s">
        <v>44</v>
      </c>
      <c r="C60" s="8" t="s">
        <v>43</v>
      </c>
      <c r="D60" s="8" t="s">
        <v>495</v>
      </c>
      <c r="E60" s="8">
        <v>19.5</v>
      </c>
      <c r="F60" s="8">
        <v>58.45</v>
      </c>
      <c r="G60" s="8">
        <v>62.44</v>
      </c>
      <c r="H60" s="8">
        <f t="shared" si="0"/>
        <v>0.93609865470852027</v>
      </c>
      <c r="I60" s="8">
        <v>19</v>
      </c>
      <c r="J60" s="8">
        <v>38.590000000000003</v>
      </c>
      <c r="K60" s="8">
        <v>61.18</v>
      </c>
      <c r="L60" s="8">
        <f t="shared" si="1"/>
        <v>0</v>
      </c>
      <c r="M60" s="8">
        <f t="shared" si="2"/>
        <v>0</v>
      </c>
      <c r="N60" s="8">
        <f t="shared" si="3"/>
        <v>1</v>
      </c>
      <c r="P60" t="s">
        <v>770</v>
      </c>
      <c r="Q60" t="s">
        <v>43</v>
      </c>
      <c r="R60" t="s">
        <v>660</v>
      </c>
      <c r="S60">
        <v>13</v>
      </c>
      <c r="T60" s="28">
        <v>0</v>
      </c>
      <c r="U60">
        <v>1</v>
      </c>
      <c r="V60">
        <v>1</v>
      </c>
    </row>
    <row r="61" spans="1:22" x14ac:dyDescent="0.35">
      <c r="A61" t="s">
        <v>475</v>
      </c>
      <c r="B61" s="8" t="s">
        <v>44</v>
      </c>
      <c r="C61" s="8" t="s">
        <v>43</v>
      </c>
      <c r="D61" s="8" t="s">
        <v>495</v>
      </c>
      <c r="E61" s="8">
        <v>13.5</v>
      </c>
      <c r="F61" s="8">
        <v>34.14</v>
      </c>
      <c r="G61" s="8">
        <v>46.98</v>
      </c>
      <c r="H61" s="8">
        <f t="shared" si="0"/>
        <v>0.72669220945083024</v>
      </c>
      <c r="I61" s="8">
        <v>13</v>
      </c>
      <c r="J61" s="8">
        <v>24.56</v>
      </c>
      <c r="K61" s="8">
        <v>45.66</v>
      </c>
      <c r="L61" s="8">
        <f t="shared" si="1"/>
        <v>0</v>
      </c>
      <c r="M61" s="8">
        <f t="shared" si="2"/>
        <v>0</v>
      </c>
      <c r="N61" s="8">
        <f t="shared" si="3"/>
        <v>1</v>
      </c>
    </row>
    <row r="62" spans="1:22" x14ac:dyDescent="0.35">
      <c r="A62" t="s">
        <v>478</v>
      </c>
      <c r="B62" t="s">
        <v>44</v>
      </c>
      <c r="C62" t="s">
        <v>43</v>
      </c>
      <c r="D62" t="s">
        <v>495</v>
      </c>
      <c r="E62">
        <v>17</v>
      </c>
      <c r="F62">
        <v>63.91</v>
      </c>
      <c r="G62">
        <v>56.08</v>
      </c>
      <c r="H62">
        <f t="shared" si="0"/>
        <v>1.1396219686162625</v>
      </c>
      <c r="I62">
        <v>16.5</v>
      </c>
      <c r="J62">
        <v>38.44</v>
      </c>
      <c r="K62">
        <v>54.79</v>
      </c>
      <c r="L62" s="2">
        <f t="shared" si="1"/>
        <v>0</v>
      </c>
      <c r="M62" s="2">
        <f t="shared" si="2"/>
        <v>1</v>
      </c>
      <c r="N62" s="2">
        <f t="shared" si="3"/>
        <v>0</v>
      </c>
      <c r="S62" t="s">
        <v>682</v>
      </c>
      <c r="T62" t="s">
        <v>684</v>
      </c>
      <c r="U62" t="s">
        <v>683</v>
      </c>
      <c r="V62" t="s">
        <v>663</v>
      </c>
    </row>
    <row r="63" spans="1:22" x14ac:dyDescent="0.35">
      <c r="A63" t="s">
        <v>143</v>
      </c>
      <c r="B63" t="s">
        <v>77</v>
      </c>
      <c r="C63" t="s">
        <v>43</v>
      </c>
      <c r="D63" t="s">
        <v>529</v>
      </c>
      <c r="E63">
        <v>17</v>
      </c>
      <c r="F63">
        <v>186.82</v>
      </c>
      <c r="G63">
        <v>56.08</v>
      </c>
      <c r="H63">
        <f t="shared" si="0"/>
        <v>3.331312410841655</v>
      </c>
      <c r="I63">
        <v>25</v>
      </c>
      <c r="J63">
        <v>97.18</v>
      </c>
      <c r="K63">
        <v>76.17</v>
      </c>
      <c r="L63" s="2">
        <f t="shared" si="1"/>
        <v>1</v>
      </c>
      <c r="M63" s="2">
        <f t="shared" si="2"/>
        <v>0</v>
      </c>
      <c r="N63" s="2">
        <f t="shared" si="3"/>
        <v>0</v>
      </c>
      <c r="O63">
        <v>10</v>
      </c>
      <c r="P63" t="s">
        <v>685</v>
      </c>
      <c r="Q63" t="s">
        <v>78</v>
      </c>
      <c r="R63" t="s">
        <v>529</v>
      </c>
      <c r="S63">
        <v>26</v>
      </c>
      <c r="T63">
        <v>0</v>
      </c>
      <c r="U63">
        <v>0</v>
      </c>
      <c r="V63">
        <v>4</v>
      </c>
    </row>
    <row r="64" spans="1:22" x14ac:dyDescent="0.35">
      <c r="A64" t="s">
        <v>146</v>
      </c>
      <c r="B64" t="s">
        <v>77</v>
      </c>
      <c r="C64" t="s">
        <v>43</v>
      </c>
      <c r="D64" t="s">
        <v>529</v>
      </c>
      <c r="E64">
        <v>17</v>
      </c>
      <c r="F64">
        <v>218.22</v>
      </c>
      <c r="G64">
        <v>56.08</v>
      </c>
      <c r="H64">
        <f t="shared" si="0"/>
        <v>3.8912268188302428</v>
      </c>
      <c r="I64">
        <v>16</v>
      </c>
      <c r="J64">
        <v>40.380000000000003</v>
      </c>
      <c r="K64">
        <v>53.5</v>
      </c>
      <c r="L64" s="2">
        <f t="shared" si="1"/>
        <v>1</v>
      </c>
      <c r="M64" s="2">
        <f t="shared" si="2"/>
        <v>0</v>
      </c>
      <c r="N64" s="2">
        <f t="shared" si="3"/>
        <v>0</v>
      </c>
      <c r="P64" t="s">
        <v>686</v>
      </c>
      <c r="Q64" t="s">
        <v>78</v>
      </c>
      <c r="R64" t="s">
        <v>529</v>
      </c>
      <c r="S64">
        <v>18</v>
      </c>
      <c r="T64">
        <v>0</v>
      </c>
      <c r="U64">
        <v>1</v>
      </c>
      <c r="V64">
        <v>9</v>
      </c>
    </row>
    <row r="65" spans="1:22" x14ac:dyDescent="0.35">
      <c r="A65" t="s">
        <v>147</v>
      </c>
      <c r="B65" t="s">
        <v>77</v>
      </c>
      <c r="C65" t="s">
        <v>43</v>
      </c>
      <c r="D65" t="s">
        <v>529</v>
      </c>
      <c r="E65">
        <v>17</v>
      </c>
      <c r="F65">
        <v>153.28</v>
      </c>
      <c r="G65">
        <v>56.08</v>
      </c>
      <c r="H65">
        <f t="shared" si="0"/>
        <v>2.7332382310984311</v>
      </c>
      <c r="I65">
        <v>16</v>
      </c>
      <c r="J65">
        <v>35.020000000000003</v>
      </c>
      <c r="K65">
        <v>53.5</v>
      </c>
      <c r="L65" s="2">
        <f t="shared" si="1"/>
        <v>1</v>
      </c>
      <c r="M65" s="2">
        <f t="shared" si="2"/>
        <v>0</v>
      </c>
      <c r="N65" s="2">
        <f t="shared" si="3"/>
        <v>0</v>
      </c>
      <c r="P65" t="s">
        <v>770</v>
      </c>
      <c r="Q65" t="s">
        <v>78</v>
      </c>
      <c r="R65" t="s">
        <v>529</v>
      </c>
      <c r="S65">
        <v>0</v>
      </c>
      <c r="T65">
        <v>7</v>
      </c>
      <c r="U65">
        <v>5</v>
      </c>
      <c r="V65">
        <v>3</v>
      </c>
    </row>
    <row r="66" spans="1:22" x14ac:dyDescent="0.35">
      <c r="A66" t="s">
        <v>148</v>
      </c>
      <c r="B66" t="s">
        <v>77</v>
      </c>
      <c r="C66" t="s">
        <v>43</v>
      </c>
      <c r="D66" t="s">
        <v>529</v>
      </c>
      <c r="E66">
        <v>17</v>
      </c>
      <c r="F66">
        <v>182.76</v>
      </c>
      <c r="G66">
        <v>56.08</v>
      </c>
      <c r="H66">
        <f t="shared" ref="H66:H129" si="29">F66/G66</f>
        <v>3.2589158345221114</v>
      </c>
      <c r="I66">
        <v>25</v>
      </c>
      <c r="J66">
        <v>100.04</v>
      </c>
      <c r="K66">
        <v>76.17</v>
      </c>
      <c r="L66" s="2">
        <f t="shared" ref="L66:L129" si="30">IF(H66&gt;1.5,1,0)</f>
        <v>1</v>
      </c>
      <c r="M66" s="2">
        <f t="shared" ref="M66:M129" si="31">IF((AND(H66&gt;1,H66&lt;1.5)),1,0)</f>
        <v>0</v>
      </c>
      <c r="N66" s="2">
        <f t="shared" ref="N66:N129" si="32">IF(H66&lt;1,1,0)</f>
        <v>0</v>
      </c>
      <c r="P66" t="s">
        <v>685</v>
      </c>
      <c r="Q66" t="s">
        <v>78</v>
      </c>
      <c r="R66" t="s">
        <v>495</v>
      </c>
      <c r="S66">
        <v>9</v>
      </c>
      <c r="T66">
        <v>0</v>
      </c>
      <c r="U66">
        <v>3</v>
      </c>
      <c r="V66">
        <v>3</v>
      </c>
    </row>
    <row r="67" spans="1:22" x14ac:dyDescent="0.35">
      <c r="A67" t="s">
        <v>149</v>
      </c>
      <c r="B67" t="s">
        <v>77</v>
      </c>
      <c r="C67" t="s">
        <v>43</v>
      </c>
      <c r="D67" t="s">
        <v>529</v>
      </c>
      <c r="E67">
        <v>17</v>
      </c>
      <c r="F67">
        <v>127.17</v>
      </c>
      <c r="G67">
        <v>56.08</v>
      </c>
      <c r="H67">
        <f t="shared" si="29"/>
        <v>2.2676533523537805</v>
      </c>
      <c r="I67">
        <v>16</v>
      </c>
      <c r="J67">
        <v>28.98</v>
      </c>
      <c r="K67">
        <v>53.5</v>
      </c>
      <c r="L67" s="2">
        <f t="shared" si="30"/>
        <v>1</v>
      </c>
      <c r="M67" s="2">
        <f t="shared" si="31"/>
        <v>0</v>
      </c>
      <c r="N67" s="2">
        <f t="shared" si="32"/>
        <v>0</v>
      </c>
      <c r="P67" t="s">
        <v>686</v>
      </c>
      <c r="Q67" t="s">
        <v>78</v>
      </c>
      <c r="R67" t="s">
        <v>495</v>
      </c>
      <c r="S67">
        <v>12</v>
      </c>
      <c r="T67">
        <v>0</v>
      </c>
      <c r="U67">
        <v>1</v>
      </c>
      <c r="V67">
        <v>2</v>
      </c>
    </row>
    <row r="68" spans="1:22" x14ac:dyDescent="0.35">
      <c r="A68" t="s">
        <v>151</v>
      </c>
      <c r="B68" t="s">
        <v>77</v>
      </c>
      <c r="C68" t="s">
        <v>43</v>
      </c>
      <c r="D68" t="s">
        <v>529</v>
      </c>
      <c r="E68">
        <v>16.5</v>
      </c>
      <c r="F68">
        <v>222.74</v>
      </c>
      <c r="G68">
        <v>54.79</v>
      </c>
      <c r="H68">
        <f t="shared" si="29"/>
        <v>4.0653403905822234</v>
      </c>
      <c r="I68">
        <v>15.5</v>
      </c>
      <c r="J68">
        <v>14.4</v>
      </c>
      <c r="K68">
        <v>52.21</v>
      </c>
      <c r="L68" s="2">
        <f t="shared" si="30"/>
        <v>1</v>
      </c>
      <c r="M68" s="2">
        <f t="shared" si="31"/>
        <v>0</v>
      </c>
      <c r="N68" s="2">
        <f t="shared" si="32"/>
        <v>0</v>
      </c>
      <c r="P68" t="s">
        <v>770</v>
      </c>
      <c r="Q68" t="s">
        <v>78</v>
      </c>
      <c r="R68" t="s">
        <v>495</v>
      </c>
      <c r="S68">
        <v>0</v>
      </c>
      <c r="T68">
        <v>0</v>
      </c>
      <c r="U68">
        <v>16</v>
      </c>
      <c r="V68">
        <v>0</v>
      </c>
    </row>
    <row r="69" spans="1:22" x14ac:dyDescent="0.35">
      <c r="A69" t="s">
        <v>152</v>
      </c>
      <c r="B69" t="s">
        <v>77</v>
      </c>
      <c r="C69" t="s">
        <v>43</v>
      </c>
      <c r="D69" t="s">
        <v>529</v>
      </c>
      <c r="E69">
        <v>17</v>
      </c>
      <c r="F69">
        <v>229.55</v>
      </c>
      <c r="G69">
        <v>56.08</v>
      </c>
      <c r="H69">
        <f t="shared" si="29"/>
        <v>4.0932596291012846</v>
      </c>
      <c r="I69">
        <v>25</v>
      </c>
      <c r="J69">
        <v>93.16</v>
      </c>
      <c r="K69">
        <v>76.17</v>
      </c>
      <c r="L69" s="2">
        <f t="shared" si="30"/>
        <v>1</v>
      </c>
      <c r="M69" s="2">
        <f t="shared" si="31"/>
        <v>0</v>
      </c>
      <c r="N69" s="2">
        <f t="shared" si="32"/>
        <v>0</v>
      </c>
      <c r="O69">
        <v>5</v>
      </c>
      <c r="P69" t="s">
        <v>685</v>
      </c>
      <c r="Q69" t="s">
        <v>78</v>
      </c>
      <c r="R69" t="s">
        <v>528</v>
      </c>
      <c r="S69">
        <v>15</v>
      </c>
      <c r="T69" s="28">
        <v>0</v>
      </c>
      <c r="U69">
        <v>0</v>
      </c>
      <c r="V69">
        <v>0</v>
      </c>
    </row>
    <row r="70" spans="1:22" x14ac:dyDescent="0.35">
      <c r="A70" t="s">
        <v>153</v>
      </c>
      <c r="B70" t="s">
        <v>77</v>
      </c>
      <c r="C70" t="s">
        <v>43</v>
      </c>
      <c r="D70" t="s">
        <v>529</v>
      </c>
      <c r="E70">
        <v>16.5</v>
      </c>
      <c r="F70">
        <v>154.28</v>
      </c>
      <c r="G70">
        <v>54.79</v>
      </c>
      <c r="H70">
        <f t="shared" si="29"/>
        <v>2.8158423069903269</v>
      </c>
      <c r="I70">
        <v>15.5</v>
      </c>
      <c r="J70">
        <v>16.489999999999998</v>
      </c>
      <c r="K70">
        <v>52.21</v>
      </c>
      <c r="L70" s="2">
        <f t="shared" si="30"/>
        <v>1</v>
      </c>
      <c r="M70" s="2">
        <f t="shared" si="31"/>
        <v>0</v>
      </c>
      <c r="N70" s="2">
        <f t="shared" si="32"/>
        <v>0</v>
      </c>
      <c r="P70" t="s">
        <v>686</v>
      </c>
      <c r="Q70" t="s">
        <v>78</v>
      </c>
      <c r="R70" t="s">
        <v>528</v>
      </c>
      <c r="S70">
        <v>15</v>
      </c>
      <c r="T70" s="28">
        <v>0</v>
      </c>
      <c r="U70">
        <v>0</v>
      </c>
      <c r="V70">
        <v>0</v>
      </c>
    </row>
    <row r="71" spans="1:22" x14ac:dyDescent="0.35">
      <c r="A71" t="s">
        <v>154</v>
      </c>
      <c r="B71" t="s">
        <v>77</v>
      </c>
      <c r="C71" t="s">
        <v>43</v>
      </c>
      <c r="D71" t="s">
        <v>529</v>
      </c>
      <c r="E71">
        <v>17</v>
      </c>
      <c r="F71">
        <v>197.52</v>
      </c>
      <c r="G71">
        <v>56.08</v>
      </c>
      <c r="H71">
        <f t="shared" si="29"/>
        <v>3.5221112696148364</v>
      </c>
      <c r="I71">
        <v>25</v>
      </c>
      <c r="J71">
        <v>90.39</v>
      </c>
      <c r="K71">
        <v>76.17</v>
      </c>
      <c r="L71" s="2">
        <f t="shared" si="30"/>
        <v>1</v>
      </c>
      <c r="M71" s="2">
        <f t="shared" si="31"/>
        <v>0</v>
      </c>
      <c r="N71" s="2">
        <f t="shared" si="32"/>
        <v>0</v>
      </c>
      <c r="P71" t="s">
        <v>770</v>
      </c>
      <c r="Q71" t="s">
        <v>78</v>
      </c>
      <c r="R71" t="s">
        <v>528</v>
      </c>
      <c r="S71">
        <v>4</v>
      </c>
      <c r="T71" s="28">
        <v>0</v>
      </c>
      <c r="U71">
        <v>3</v>
      </c>
      <c r="V71">
        <v>9</v>
      </c>
    </row>
    <row r="72" spans="1:22" x14ac:dyDescent="0.35">
      <c r="A72" t="s">
        <v>155</v>
      </c>
      <c r="B72" t="s">
        <v>77</v>
      </c>
      <c r="C72" t="s">
        <v>43</v>
      </c>
      <c r="D72" t="s">
        <v>529</v>
      </c>
      <c r="E72">
        <v>17</v>
      </c>
      <c r="F72">
        <v>253.97</v>
      </c>
      <c r="G72">
        <v>56.08</v>
      </c>
      <c r="H72">
        <f t="shared" si="29"/>
        <v>4.5287089871611981</v>
      </c>
      <c r="I72">
        <v>15.5</v>
      </c>
      <c r="J72">
        <v>8.49</v>
      </c>
      <c r="K72">
        <v>52.21</v>
      </c>
      <c r="L72" s="2">
        <f t="shared" si="30"/>
        <v>1</v>
      </c>
      <c r="M72" s="2">
        <f t="shared" si="31"/>
        <v>0</v>
      </c>
      <c r="N72" s="2">
        <f t="shared" si="32"/>
        <v>0</v>
      </c>
      <c r="P72" t="s">
        <v>685</v>
      </c>
      <c r="Q72" t="s">
        <v>78</v>
      </c>
      <c r="R72" t="s">
        <v>530</v>
      </c>
      <c r="S72">
        <v>18</v>
      </c>
      <c r="T72" s="28">
        <v>0</v>
      </c>
      <c r="U72">
        <v>3</v>
      </c>
      <c r="V72">
        <v>5</v>
      </c>
    </row>
    <row r="73" spans="1:22" x14ac:dyDescent="0.35">
      <c r="A73" t="s">
        <v>156</v>
      </c>
      <c r="B73" t="s">
        <v>77</v>
      </c>
      <c r="C73" t="s">
        <v>43</v>
      </c>
      <c r="D73" t="s">
        <v>529</v>
      </c>
      <c r="E73">
        <v>17</v>
      </c>
      <c r="F73">
        <v>157.16999999999999</v>
      </c>
      <c r="G73">
        <v>56.08</v>
      </c>
      <c r="H73">
        <f t="shared" si="29"/>
        <v>2.8026034236804565</v>
      </c>
      <c r="I73">
        <v>25</v>
      </c>
      <c r="J73">
        <v>95.04</v>
      </c>
      <c r="K73">
        <v>76.17</v>
      </c>
      <c r="L73" s="2">
        <f t="shared" si="30"/>
        <v>1</v>
      </c>
      <c r="M73" s="2">
        <f t="shared" si="31"/>
        <v>0</v>
      </c>
      <c r="N73" s="2">
        <f t="shared" si="32"/>
        <v>0</v>
      </c>
      <c r="P73" t="s">
        <v>686</v>
      </c>
      <c r="Q73" t="s">
        <v>78</v>
      </c>
      <c r="R73" t="s">
        <v>530</v>
      </c>
      <c r="S73">
        <v>22</v>
      </c>
      <c r="T73" s="28">
        <v>0</v>
      </c>
      <c r="U73">
        <v>3</v>
      </c>
      <c r="V73">
        <v>5</v>
      </c>
    </row>
    <row r="74" spans="1:22" x14ac:dyDescent="0.35">
      <c r="A74" t="s">
        <v>158</v>
      </c>
      <c r="B74" t="s">
        <v>77</v>
      </c>
      <c r="C74" t="s">
        <v>43</v>
      </c>
      <c r="D74" t="s">
        <v>529</v>
      </c>
      <c r="E74">
        <v>17</v>
      </c>
      <c r="F74">
        <v>186.81</v>
      </c>
      <c r="G74">
        <v>56.08</v>
      </c>
      <c r="H74">
        <f t="shared" si="29"/>
        <v>3.3311340941512126</v>
      </c>
      <c r="I74">
        <v>25</v>
      </c>
      <c r="J74">
        <v>85.05</v>
      </c>
      <c r="K74">
        <v>76.17</v>
      </c>
      <c r="L74" s="2">
        <f t="shared" si="30"/>
        <v>1</v>
      </c>
      <c r="M74" s="2">
        <f t="shared" si="31"/>
        <v>0</v>
      </c>
      <c r="N74" s="2">
        <f t="shared" si="32"/>
        <v>0</v>
      </c>
      <c r="P74" t="s">
        <v>770</v>
      </c>
      <c r="Q74" t="s">
        <v>78</v>
      </c>
      <c r="R74" t="s">
        <v>530</v>
      </c>
      <c r="S74">
        <v>0</v>
      </c>
      <c r="T74" s="28">
        <v>0</v>
      </c>
      <c r="U74">
        <v>9</v>
      </c>
      <c r="V74">
        <v>1</v>
      </c>
    </row>
    <row r="75" spans="1:22" x14ac:dyDescent="0.35">
      <c r="A75" t="s">
        <v>175</v>
      </c>
      <c r="B75" t="s">
        <v>77</v>
      </c>
      <c r="C75" t="s">
        <v>43</v>
      </c>
      <c r="D75" t="s">
        <v>529</v>
      </c>
      <c r="E75">
        <v>17</v>
      </c>
      <c r="F75">
        <v>153.78</v>
      </c>
      <c r="G75">
        <v>56.08</v>
      </c>
      <c r="H75">
        <f t="shared" si="29"/>
        <v>2.7421540656205421</v>
      </c>
      <c r="I75">
        <v>25</v>
      </c>
      <c r="J75">
        <v>95.42</v>
      </c>
      <c r="K75">
        <v>76.17</v>
      </c>
      <c r="L75" s="2">
        <f t="shared" si="30"/>
        <v>1</v>
      </c>
      <c r="M75" s="2">
        <f t="shared" si="31"/>
        <v>0</v>
      </c>
      <c r="N75" s="2">
        <f t="shared" si="32"/>
        <v>0</v>
      </c>
      <c r="O75">
        <v>7</v>
      </c>
      <c r="P75" t="s">
        <v>685</v>
      </c>
      <c r="Q75" t="s">
        <v>78</v>
      </c>
      <c r="R75" t="s">
        <v>659</v>
      </c>
      <c r="S75">
        <v>15</v>
      </c>
      <c r="T75" s="28">
        <v>0</v>
      </c>
      <c r="U75">
        <v>0</v>
      </c>
      <c r="V75">
        <v>0</v>
      </c>
    </row>
    <row r="76" spans="1:22" x14ac:dyDescent="0.35">
      <c r="A76" t="s">
        <v>176</v>
      </c>
      <c r="B76" t="s">
        <v>77</v>
      </c>
      <c r="C76" t="s">
        <v>43</v>
      </c>
      <c r="D76" t="s">
        <v>529</v>
      </c>
      <c r="E76">
        <v>17</v>
      </c>
      <c r="F76">
        <v>115.74</v>
      </c>
      <c r="G76">
        <v>56.08</v>
      </c>
      <c r="H76">
        <f t="shared" si="29"/>
        <v>2.0638373751783168</v>
      </c>
      <c r="I76">
        <v>16</v>
      </c>
      <c r="J76">
        <v>26.15</v>
      </c>
      <c r="K76">
        <v>53.5</v>
      </c>
      <c r="L76" s="2">
        <f t="shared" si="30"/>
        <v>1</v>
      </c>
      <c r="M76" s="2">
        <f t="shared" si="31"/>
        <v>0</v>
      </c>
      <c r="N76" s="2">
        <f t="shared" si="32"/>
        <v>0</v>
      </c>
      <c r="P76" t="s">
        <v>686</v>
      </c>
      <c r="Q76" t="s">
        <v>78</v>
      </c>
      <c r="R76" t="s">
        <v>659</v>
      </c>
      <c r="S76">
        <v>27</v>
      </c>
      <c r="T76" s="28">
        <v>0</v>
      </c>
      <c r="U76">
        <v>1</v>
      </c>
      <c r="V76">
        <v>1</v>
      </c>
    </row>
    <row r="77" spans="1:22" x14ac:dyDescent="0.35">
      <c r="A77" t="s">
        <v>177</v>
      </c>
      <c r="B77" t="s">
        <v>77</v>
      </c>
      <c r="C77" t="s">
        <v>43</v>
      </c>
      <c r="D77" t="s">
        <v>529</v>
      </c>
      <c r="E77">
        <v>17</v>
      </c>
      <c r="F77">
        <v>117.19</v>
      </c>
      <c r="G77">
        <v>56.08</v>
      </c>
      <c r="H77">
        <f t="shared" si="29"/>
        <v>2.0896932952924394</v>
      </c>
      <c r="I77">
        <v>16</v>
      </c>
      <c r="J77">
        <v>20.79</v>
      </c>
      <c r="K77">
        <v>53.5</v>
      </c>
      <c r="L77" s="2">
        <f t="shared" si="30"/>
        <v>1</v>
      </c>
      <c r="M77" s="2">
        <f t="shared" si="31"/>
        <v>0</v>
      </c>
      <c r="N77" s="2">
        <f t="shared" si="32"/>
        <v>0</v>
      </c>
      <c r="P77" t="s">
        <v>770</v>
      </c>
      <c r="Q77" t="s">
        <v>78</v>
      </c>
      <c r="R77" t="s">
        <v>659</v>
      </c>
      <c r="S77">
        <v>14</v>
      </c>
      <c r="T77" s="28">
        <v>0</v>
      </c>
      <c r="U77">
        <v>0</v>
      </c>
      <c r="V77">
        <v>1</v>
      </c>
    </row>
    <row r="78" spans="1:22" x14ac:dyDescent="0.35">
      <c r="A78" t="s">
        <v>178</v>
      </c>
      <c r="B78" t="s">
        <v>77</v>
      </c>
      <c r="C78" t="s">
        <v>43</v>
      </c>
      <c r="D78" t="s">
        <v>529</v>
      </c>
      <c r="E78">
        <v>17</v>
      </c>
      <c r="F78">
        <v>105.68</v>
      </c>
      <c r="G78">
        <v>56.08</v>
      </c>
      <c r="H78">
        <f t="shared" si="29"/>
        <v>1.8844507845934382</v>
      </c>
      <c r="I78">
        <v>25</v>
      </c>
      <c r="J78">
        <v>105.55</v>
      </c>
      <c r="K78">
        <v>76.17</v>
      </c>
      <c r="L78" s="2">
        <f t="shared" si="30"/>
        <v>1</v>
      </c>
      <c r="M78" s="2">
        <f t="shared" si="31"/>
        <v>0</v>
      </c>
      <c r="N78" s="2">
        <f t="shared" si="32"/>
        <v>0</v>
      </c>
      <c r="P78" t="s">
        <v>685</v>
      </c>
      <c r="Q78" t="s">
        <v>78</v>
      </c>
      <c r="R78" t="s">
        <v>660</v>
      </c>
      <c r="S78">
        <v>13</v>
      </c>
      <c r="T78" s="28">
        <v>0</v>
      </c>
      <c r="U78">
        <v>0</v>
      </c>
      <c r="V78">
        <v>2</v>
      </c>
    </row>
    <row r="79" spans="1:22" x14ac:dyDescent="0.35">
      <c r="A79" t="s">
        <v>179</v>
      </c>
      <c r="B79" s="8" t="s">
        <v>77</v>
      </c>
      <c r="C79" s="8" t="s">
        <v>43</v>
      </c>
      <c r="D79" s="8" t="s">
        <v>529</v>
      </c>
      <c r="E79" s="8">
        <v>17</v>
      </c>
      <c r="F79" s="8">
        <v>51.69</v>
      </c>
      <c r="G79" s="8">
        <v>56.08</v>
      </c>
      <c r="H79" s="8">
        <f t="shared" si="29"/>
        <v>0.92171897289586302</v>
      </c>
      <c r="I79" s="8">
        <v>16.5</v>
      </c>
      <c r="J79" s="8">
        <v>39.4</v>
      </c>
      <c r="K79" s="8">
        <v>54.79</v>
      </c>
      <c r="L79" s="8">
        <f t="shared" si="30"/>
        <v>0</v>
      </c>
      <c r="M79" s="8">
        <f t="shared" si="31"/>
        <v>0</v>
      </c>
      <c r="N79" s="8">
        <f t="shared" si="32"/>
        <v>1</v>
      </c>
      <c r="P79" t="s">
        <v>686</v>
      </c>
      <c r="Q79" t="s">
        <v>78</v>
      </c>
      <c r="R79" t="s">
        <v>660</v>
      </c>
      <c r="S79">
        <v>29</v>
      </c>
      <c r="T79" s="28">
        <v>0</v>
      </c>
      <c r="U79">
        <v>0</v>
      </c>
      <c r="V79">
        <v>2</v>
      </c>
    </row>
    <row r="80" spans="1:22" x14ac:dyDescent="0.35">
      <c r="A80" t="s">
        <v>180</v>
      </c>
      <c r="B80" t="s">
        <v>77</v>
      </c>
      <c r="C80" t="s">
        <v>43</v>
      </c>
      <c r="D80" t="s">
        <v>529</v>
      </c>
      <c r="E80">
        <v>17</v>
      </c>
      <c r="F80">
        <v>169.47</v>
      </c>
      <c r="G80">
        <v>56.08</v>
      </c>
      <c r="H80">
        <f t="shared" si="29"/>
        <v>3.0219329529243937</v>
      </c>
      <c r="I80">
        <v>25</v>
      </c>
      <c r="J80">
        <v>97.8</v>
      </c>
      <c r="K80">
        <v>76.17</v>
      </c>
      <c r="L80" s="2">
        <f t="shared" si="30"/>
        <v>1</v>
      </c>
      <c r="M80" s="2">
        <f t="shared" si="31"/>
        <v>0</v>
      </c>
      <c r="N80" s="2">
        <f t="shared" si="32"/>
        <v>0</v>
      </c>
      <c r="P80" t="s">
        <v>770</v>
      </c>
      <c r="Q80" t="s">
        <v>78</v>
      </c>
      <c r="R80" t="s">
        <v>660</v>
      </c>
      <c r="S80">
        <v>12</v>
      </c>
      <c r="T80" s="28">
        <v>0</v>
      </c>
      <c r="U80">
        <v>0</v>
      </c>
      <c r="V80">
        <v>0</v>
      </c>
    </row>
    <row r="81" spans="1:14" x14ac:dyDescent="0.35">
      <c r="A81" t="s">
        <v>181</v>
      </c>
      <c r="B81" t="s">
        <v>77</v>
      </c>
      <c r="C81" t="s">
        <v>43</v>
      </c>
      <c r="D81" t="s">
        <v>529</v>
      </c>
      <c r="E81">
        <v>17</v>
      </c>
      <c r="F81">
        <v>83.39</v>
      </c>
      <c r="G81">
        <v>56.08</v>
      </c>
      <c r="H81">
        <f t="shared" si="29"/>
        <v>1.4869828815977175</v>
      </c>
      <c r="I81">
        <v>16</v>
      </c>
      <c r="J81">
        <v>46.1</v>
      </c>
      <c r="K81">
        <v>53.5</v>
      </c>
      <c r="L81" s="2">
        <f t="shared" si="30"/>
        <v>0</v>
      </c>
      <c r="M81" s="2">
        <f t="shared" si="31"/>
        <v>1</v>
      </c>
      <c r="N81" s="2">
        <f t="shared" si="32"/>
        <v>0</v>
      </c>
    </row>
    <row r="82" spans="1:14" x14ac:dyDescent="0.35">
      <c r="A82" t="s">
        <v>182</v>
      </c>
      <c r="B82" t="s">
        <v>77</v>
      </c>
      <c r="C82" t="s">
        <v>43</v>
      </c>
      <c r="D82" t="s">
        <v>529</v>
      </c>
      <c r="E82">
        <v>17</v>
      </c>
      <c r="F82">
        <v>66.239999999999995</v>
      </c>
      <c r="G82">
        <v>56.08</v>
      </c>
      <c r="H82">
        <f t="shared" si="29"/>
        <v>1.181169757489301</v>
      </c>
      <c r="I82">
        <v>16</v>
      </c>
      <c r="J82">
        <v>21.42</v>
      </c>
      <c r="K82">
        <v>53.5</v>
      </c>
      <c r="L82" s="2">
        <f t="shared" si="30"/>
        <v>0</v>
      </c>
      <c r="M82" s="2">
        <f t="shared" si="31"/>
        <v>1</v>
      </c>
      <c r="N82" s="2">
        <f t="shared" si="32"/>
        <v>0</v>
      </c>
    </row>
    <row r="83" spans="1:14" x14ac:dyDescent="0.35">
      <c r="A83" t="s">
        <v>183</v>
      </c>
      <c r="B83" t="s">
        <v>77</v>
      </c>
      <c r="C83" t="s">
        <v>43</v>
      </c>
      <c r="D83" t="s">
        <v>529</v>
      </c>
      <c r="E83">
        <v>17</v>
      </c>
      <c r="F83">
        <v>179.86</v>
      </c>
      <c r="G83">
        <v>56.08</v>
      </c>
      <c r="H83">
        <f t="shared" si="29"/>
        <v>3.2072039942938662</v>
      </c>
      <c r="I83">
        <v>25</v>
      </c>
      <c r="J83">
        <v>89.04</v>
      </c>
      <c r="K83">
        <v>76.17</v>
      </c>
      <c r="L83" s="2">
        <f t="shared" si="30"/>
        <v>1</v>
      </c>
      <c r="M83" s="2">
        <f t="shared" si="31"/>
        <v>0</v>
      </c>
      <c r="N83" s="2">
        <f t="shared" si="32"/>
        <v>0</v>
      </c>
    </row>
    <row r="84" spans="1:14" x14ac:dyDescent="0.35">
      <c r="A84" t="s">
        <v>184</v>
      </c>
      <c r="B84" t="s">
        <v>77</v>
      </c>
      <c r="C84" t="s">
        <v>43</v>
      </c>
      <c r="D84" t="s">
        <v>529</v>
      </c>
      <c r="E84">
        <v>17</v>
      </c>
      <c r="F84">
        <v>207.34</v>
      </c>
      <c r="G84">
        <v>56.08</v>
      </c>
      <c r="H84">
        <f t="shared" si="29"/>
        <v>3.6972182596291017</v>
      </c>
      <c r="I84">
        <v>25</v>
      </c>
      <c r="J84">
        <v>127.67</v>
      </c>
      <c r="K84">
        <v>76.17</v>
      </c>
      <c r="L84" s="2">
        <f t="shared" si="30"/>
        <v>1</v>
      </c>
      <c r="M84" s="2">
        <f t="shared" si="31"/>
        <v>0</v>
      </c>
      <c r="N84" s="2">
        <f t="shared" si="32"/>
        <v>0</v>
      </c>
    </row>
    <row r="85" spans="1:14" x14ac:dyDescent="0.35">
      <c r="A85" t="s">
        <v>185</v>
      </c>
      <c r="B85" t="s">
        <v>77</v>
      </c>
      <c r="C85" t="s">
        <v>43</v>
      </c>
      <c r="D85" t="s">
        <v>529</v>
      </c>
      <c r="E85">
        <v>16.5</v>
      </c>
      <c r="F85">
        <v>148.37</v>
      </c>
      <c r="G85">
        <v>54.79</v>
      </c>
      <c r="H85">
        <f t="shared" si="29"/>
        <v>2.7079759080124113</v>
      </c>
      <c r="I85">
        <v>25</v>
      </c>
      <c r="J85">
        <v>92.19</v>
      </c>
      <c r="K85">
        <v>76.17</v>
      </c>
      <c r="L85" s="2">
        <f t="shared" si="30"/>
        <v>1</v>
      </c>
      <c r="M85" s="2">
        <f t="shared" si="31"/>
        <v>0</v>
      </c>
      <c r="N85" s="2">
        <f t="shared" si="32"/>
        <v>0</v>
      </c>
    </row>
    <row r="86" spans="1:14" x14ac:dyDescent="0.35">
      <c r="A86" t="s">
        <v>186</v>
      </c>
      <c r="B86" t="s">
        <v>77</v>
      </c>
      <c r="C86" t="s">
        <v>43</v>
      </c>
      <c r="D86" t="s">
        <v>529</v>
      </c>
      <c r="E86">
        <v>17</v>
      </c>
      <c r="F86">
        <v>124.27</v>
      </c>
      <c r="G86">
        <v>56.08</v>
      </c>
      <c r="H86">
        <f t="shared" si="29"/>
        <v>2.2159415121255348</v>
      </c>
      <c r="I86">
        <v>25</v>
      </c>
      <c r="J86">
        <v>78.489999999999995</v>
      </c>
      <c r="K86">
        <v>76.17</v>
      </c>
      <c r="L86" s="2">
        <f t="shared" si="30"/>
        <v>1</v>
      </c>
      <c r="M86" s="2">
        <f t="shared" si="31"/>
        <v>0</v>
      </c>
      <c r="N86" s="2">
        <f t="shared" si="32"/>
        <v>0</v>
      </c>
    </row>
    <row r="87" spans="1:14" x14ac:dyDescent="0.35">
      <c r="A87" t="s">
        <v>188</v>
      </c>
      <c r="B87" t="s">
        <v>77</v>
      </c>
      <c r="C87" t="s">
        <v>43</v>
      </c>
      <c r="D87" t="s">
        <v>529</v>
      </c>
      <c r="E87">
        <v>17</v>
      </c>
      <c r="F87">
        <v>103.6</v>
      </c>
      <c r="G87">
        <v>56.08</v>
      </c>
      <c r="H87">
        <f t="shared" si="29"/>
        <v>1.847360912981455</v>
      </c>
      <c r="I87">
        <v>16</v>
      </c>
      <c r="J87">
        <v>23.4</v>
      </c>
      <c r="K87">
        <v>53.5</v>
      </c>
      <c r="L87" s="2">
        <f t="shared" si="30"/>
        <v>1</v>
      </c>
      <c r="M87" s="2">
        <f t="shared" si="31"/>
        <v>0</v>
      </c>
      <c r="N87" s="2">
        <f t="shared" si="32"/>
        <v>0</v>
      </c>
    </row>
    <row r="88" spans="1:14" x14ac:dyDescent="0.35">
      <c r="A88" t="s">
        <v>189</v>
      </c>
      <c r="B88" t="s">
        <v>77</v>
      </c>
      <c r="C88" t="s">
        <v>43</v>
      </c>
      <c r="D88" t="s">
        <v>529</v>
      </c>
      <c r="E88">
        <v>17</v>
      </c>
      <c r="F88">
        <v>159.04</v>
      </c>
      <c r="G88">
        <v>56.08</v>
      </c>
      <c r="H88">
        <f t="shared" si="29"/>
        <v>2.8359486447931528</v>
      </c>
      <c r="I88">
        <v>16</v>
      </c>
      <c r="J88">
        <v>14.49</v>
      </c>
      <c r="K88">
        <v>53.5</v>
      </c>
      <c r="L88" s="2">
        <f t="shared" si="30"/>
        <v>1</v>
      </c>
      <c r="M88" s="2">
        <f t="shared" si="31"/>
        <v>0</v>
      </c>
      <c r="N88" s="2">
        <f t="shared" si="32"/>
        <v>0</v>
      </c>
    </row>
    <row r="89" spans="1:14" x14ac:dyDescent="0.35">
      <c r="A89" t="s">
        <v>190</v>
      </c>
      <c r="B89" t="s">
        <v>77</v>
      </c>
      <c r="C89" t="s">
        <v>43</v>
      </c>
      <c r="D89" t="s">
        <v>529</v>
      </c>
      <c r="E89">
        <v>17</v>
      </c>
      <c r="F89">
        <v>130.09</v>
      </c>
      <c r="G89">
        <v>56.08</v>
      </c>
      <c r="H89">
        <f t="shared" si="29"/>
        <v>2.3197218259629104</v>
      </c>
      <c r="I89">
        <v>25</v>
      </c>
      <c r="J89">
        <v>77.52</v>
      </c>
      <c r="K89">
        <v>76.17</v>
      </c>
      <c r="L89" s="2">
        <f t="shared" si="30"/>
        <v>1</v>
      </c>
      <c r="M89" s="2">
        <f t="shared" si="31"/>
        <v>0</v>
      </c>
      <c r="N89" s="2">
        <f t="shared" si="32"/>
        <v>0</v>
      </c>
    </row>
    <row r="90" spans="1:14" x14ac:dyDescent="0.35">
      <c r="A90" t="s">
        <v>45</v>
      </c>
      <c r="B90" t="s">
        <v>77</v>
      </c>
      <c r="C90" t="s">
        <v>43</v>
      </c>
      <c r="D90" t="s">
        <v>495</v>
      </c>
      <c r="E90">
        <v>23.5</v>
      </c>
      <c r="F90">
        <v>87.1</v>
      </c>
      <c r="G90">
        <v>72.459999999999994</v>
      </c>
      <c r="H90">
        <f t="shared" si="29"/>
        <v>1.202042506210323</v>
      </c>
      <c r="I90">
        <v>22</v>
      </c>
      <c r="J90">
        <v>47.75</v>
      </c>
      <c r="K90">
        <v>68.72</v>
      </c>
      <c r="L90" s="2">
        <f t="shared" si="30"/>
        <v>0</v>
      </c>
      <c r="M90" s="2">
        <f t="shared" si="31"/>
        <v>1</v>
      </c>
      <c r="N90" s="2">
        <f t="shared" si="32"/>
        <v>0</v>
      </c>
    </row>
    <row r="91" spans="1:14" x14ac:dyDescent="0.35">
      <c r="A91" t="s">
        <v>46</v>
      </c>
      <c r="B91" t="s">
        <v>77</v>
      </c>
      <c r="C91" t="s">
        <v>43</v>
      </c>
      <c r="D91" t="s">
        <v>495</v>
      </c>
      <c r="E91">
        <v>24</v>
      </c>
      <c r="F91">
        <v>97.57</v>
      </c>
      <c r="G91">
        <v>73.7</v>
      </c>
      <c r="H91">
        <f t="shared" si="29"/>
        <v>1.3238805970149252</v>
      </c>
      <c r="I91">
        <v>22.5</v>
      </c>
      <c r="J91">
        <v>73.38</v>
      </c>
      <c r="K91">
        <v>69.97</v>
      </c>
      <c r="L91" s="2">
        <f t="shared" si="30"/>
        <v>0</v>
      </c>
      <c r="M91" s="2">
        <f t="shared" si="31"/>
        <v>1</v>
      </c>
      <c r="N91" s="2">
        <f t="shared" si="32"/>
        <v>0</v>
      </c>
    </row>
    <row r="92" spans="1:14" x14ac:dyDescent="0.35">
      <c r="A92" t="s">
        <v>49</v>
      </c>
      <c r="B92" t="s">
        <v>77</v>
      </c>
      <c r="C92" t="s">
        <v>43</v>
      </c>
      <c r="D92" t="s">
        <v>495</v>
      </c>
      <c r="E92">
        <v>23.5</v>
      </c>
      <c r="F92">
        <v>73.34</v>
      </c>
      <c r="G92">
        <v>72.459999999999994</v>
      </c>
      <c r="H92">
        <f t="shared" si="29"/>
        <v>1.0121446315208391</v>
      </c>
      <c r="I92">
        <v>23</v>
      </c>
      <c r="J92">
        <v>69.42</v>
      </c>
      <c r="K92">
        <v>71.22</v>
      </c>
      <c r="L92" s="2">
        <f t="shared" si="30"/>
        <v>0</v>
      </c>
      <c r="M92" s="2">
        <f t="shared" si="31"/>
        <v>1</v>
      </c>
      <c r="N92" s="2">
        <f t="shared" si="32"/>
        <v>0</v>
      </c>
    </row>
    <row r="93" spans="1:14" x14ac:dyDescent="0.35">
      <c r="A93" t="s">
        <v>50</v>
      </c>
      <c r="B93" t="s">
        <v>77</v>
      </c>
      <c r="C93" t="s">
        <v>43</v>
      </c>
      <c r="D93" t="s">
        <v>495</v>
      </c>
      <c r="E93">
        <v>19.5</v>
      </c>
      <c r="F93">
        <v>77.94</v>
      </c>
      <c r="G93">
        <v>62.44</v>
      </c>
      <c r="H93">
        <f t="shared" si="29"/>
        <v>1.2482383087764253</v>
      </c>
      <c r="I93">
        <v>22.5</v>
      </c>
      <c r="J93">
        <v>81.319999999999993</v>
      </c>
      <c r="K93">
        <v>69.97</v>
      </c>
      <c r="L93" s="2">
        <f t="shared" si="30"/>
        <v>0</v>
      </c>
      <c r="M93" s="2">
        <f t="shared" si="31"/>
        <v>1</v>
      </c>
      <c r="N93" s="2">
        <f t="shared" si="32"/>
        <v>0</v>
      </c>
    </row>
    <row r="94" spans="1:14" x14ac:dyDescent="0.35">
      <c r="A94" t="s">
        <v>51</v>
      </c>
      <c r="B94" t="s">
        <v>77</v>
      </c>
      <c r="C94" t="s">
        <v>43</v>
      </c>
      <c r="D94" t="s">
        <v>495</v>
      </c>
      <c r="E94">
        <v>23.5</v>
      </c>
      <c r="F94">
        <v>78.599999999999994</v>
      </c>
      <c r="G94">
        <v>72.459999999999994</v>
      </c>
      <c r="H94">
        <f t="shared" si="29"/>
        <v>1.0847364062931273</v>
      </c>
      <c r="I94">
        <v>22.5</v>
      </c>
      <c r="J94">
        <v>61.53</v>
      </c>
      <c r="K94">
        <v>69.97</v>
      </c>
      <c r="L94" s="2">
        <f t="shared" si="30"/>
        <v>0</v>
      </c>
      <c r="M94" s="2">
        <f t="shared" si="31"/>
        <v>1</v>
      </c>
      <c r="N94" s="2">
        <f t="shared" si="32"/>
        <v>0</v>
      </c>
    </row>
    <row r="95" spans="1:14" x14ac:dyDescent="0.35">
      <c r="A95" t="s">
        <v>53</v>
      </c>
      <c r="B95" s="8" t="s">
        <v>77</v>
      </c>
      <c r="C95" s="8" t="s">
        <v>43</v>
      </c>
      <c r="D95" s="8" t="s">
        <v>495</v>
      </c>
      <c r="E95" s="8">
        <v>20.5</v>
      </c>
      <c r="F95" s="8">
        <v>53.75</v>
      </c>
      <c r="G95" s="8">
        <v>64.97</v>
      </c>
      <c r="H95" s="8">
        <f t="shared" si="29"/>
        <v>0.82730490995844241</v>
      </c>
      <c r="I95" s="8">
        <v>20</v>
      </c>
      <c r="J95" s="8">
        <v>27.14</v>
      </c>
      <c r="K95" s="8">
        <v>63.71</v>
      </c>
      <c r="L95" s="8">
        <f t="shared" si="30"/>
        <v>0</v>
      </c>
      <c r="M95" s="8">
        <f t="shared" si="31"/>
        <v>0</v>
      </c>
      <c r="N95" s="8">
        <f t="shared" si="32"/>
        <v>1</v>
      </c>
    </row>
    <row r="96" spans="1:14" x14ac:dyDescent="0.35">
      <c r="A96" t="s">
        <v>54</v>
      </c>
      <c r="B96" t="s">
        <v>77</v>
      </c>
      <c r="C96" t="s">
        <v>43</v>
      </c>
      <c r="D96" t="s">
        <v>495</v>
      </c>
      <c r="E96">
        <v>24</v>
      </c>
      <c r="F96">
        <v>90.22</v>
      </c>
      <c r="G96">
        <v>73.7</v>
      </c>
      <c r="H96">
        <f t="shared" si="29"/>
        <v>1.2241519674355494</v>
      </c>
      <c r="I96">
        <v>17</v>
      </c>
      <c r="J96">
        <v>57.98</v>
      </c>
      <c r="K96">
        <v>56.08</v>
      </c>
      <c r="L96" s="2">
        <f t="shared" si="30"/>
        <v>0</v>
      </c>
      <c r="M96" s="2">
        <f t="shared" si="31"/>
        <v>1</v>
      </c>
      <c r="N96" s="2">
        <f t="shared" si="32"/>
        <v>0</v>
      </c>
    </row>
    <row r="97" spans="1:14" x14ac:dyDescent="0.35">
      <c r="A97" t="s">
        <v>55</v>
      </c>
      <c r="B97" t="s">
        <v>77</v>
      </c>
      <c r="C97" t="s">
        <v>43</v>
      </c>
      <c r="D97" t="s">
        <v>495</v>
      </c>
      <c r="E97">
        <v>17</v>
      </c>
      <c r="F97">
        <v>65.2</v>
      </c>
      <c r="G97">
        <v>56.08</v>
      </c>
      <c r="H97">
        <f t="shared" si="29"/>
        <v>1.1626248216833097</v>
      </c>
      <c r="I97">
        <v>22.5</v>
      </c>
      <c r="J97">
        <v>75.13</v>
      </c>
      <c r="K97">
        <v>69.97</v>
      </c>
      <c r="L97" s="2">
        <f t="shared" si="30"/>
        <v>0</v>
      </c>
      <c r="M97" s="2">
        <f t="shared" si="31"/>
        <v>1</v>
      </c>
      <c r="N97" s="2">
        <f t="shared" si="32"/>
        <v>0</v>
      </c>
    </row>
    <row r="98" spans="1:14" x14ac:dyDescent="0.35">
      <c r="A98" t="s">
        <v>56</v>
      </c>
      <c r="B98" t="s">
        <v>77</v>
      </c>
      <c r="C98" t="s">
        <v>43</v>
      </c>
      <c r="D98" t="s">
        <v>495</v>
      </c>
      <c r="E98">
        <v>17</v>
      </c>
      <c r="F98">
        <v>65.63</v>
      </c>
      <c r="G98">
        <v>56.08</v>
      </c>
      <c r="H98">
        <f t="shared" si="29"/>
        <v>1.1702924393723253</v>
      </c>
      <c r="I98">
        <v>16.5</v>
      </c>
      <c r="J98">
        <v>50.83</v>
      </c>
      <c r="K98">
        <v>54.79</v>
      </c>
      <c r="L98" s="2">
        <f t="shared" si="30"/>
        <v>0</v>
      </c>
      <c r="M98" s="2">
        <f t="shared" si="31"/>
        <v>1</v>
      </c>
      <c r="N98" s="2">
        <f t="shared" si="32"/>
        <v>0</v>
      </c>
    </row>
    <row r="99" spans="1:14" x14ac:dyDescent="0.35">
      <c r="A99" t="s">
        <v>57</v>
      </c>
      <c r="B99" t="s">
        <v>77</v>
      </c>
      <c r="C99" t="s">
        <v>43</v>
      </c>
      <c r="D99" t="s">
        <v>495</v>
      </c>
      <c r="E99">
        <v>17</v>
      </c>
      <c r="F99">
        <v>65.41</v>
      </c>
      <c r="G99">
        <v>56.08</v>
      </c>
      <c r="H99">
        <f t="shared" si="29"/>
        <v>1.1663694721825963</v>
      </c>
      <c r="I99">
        <v>16</v>
      </c>
      <c r="J99">
        <v>24.83</v>
      </c>
      <c r="K99">
        <v>53.5</v>
      </c>
      <c r="L99" s="2">
        <f t="shared" si="30"/>
        <v>0</v>
      </c>
      <c r="M99" s="2">
        <f t="shared" si="31"/>
        <v>1</v>
      </c>
      <c r="N99" s="2">
        <f t="shared" si="32"/>
        <v>0</v>
      </c>
    </row>
    <row r="100" spans="1:14" x14ac:dyDescent="0.35">
      <c r="A100" t="s">
        <v>58</v>
      </c>
      <c r="B100" t="s">
        <v>77</v>
      </c>
      <c r="C100" t="s">
        <v>43</v>
      </c>
      <c r="D100" t="s">
        <v>495</v>
      </c>
      <c r="E100">
        <v>17</v>
      </c>
      <c r="F100">
        <v>58.5</v>
      </c>
      <c r="G100">
        <v>56.08</v>
      </c>
      <c r="H100">
        <f t="shared" si="29"/>
        <v>1.0431526390870185</v>
      </c>
      <c r="I100">
        <v>16.5</v>
      </c>
      <c r="J100">
        <v>38.46</v>
      </c>
      <c r="K100">
        <v>54.79</v>
      </c>
      <c r="L100" s="2">
        <f t="shared" si="30"/>
        <v>0</v>
      </c>
      <c r="M100" s="2">
        <f t="shared" si="31"/>
        <v>1</v>
      </c>
      <c r="N100" s="2">
        <f t="shared" si="32"/>
        <v>0</v>
      </c>
    </row>
    <row r="101" spans="1:14" x14ac:dyDescent="0.35">
      <c r="A101" t="s">
        <v>59</v>
      </c>
      <c r="B101" t="s">
        <v>77</v>
      </c>
      <c r="C101" t="s">
        <v>43</v>
      </c>
      <c r="D101" t="s">
        <v>495</v>
      </c>
      <c r="E101">
        <v>22.5</v>
      </c>
      <c r="F101">
        <v>78.760000000000005</v>
      </c>
      <c r="G101">
        <v>69.97</v>
      </c>
      <c r="H101">
        <f t="shared" si="29"/>
        <v>1.125625267971988</v>
      </c>
      <c r="I101">
        <v>22</v>
      </c>
      <c r="J101">
        <v>56.52</v>
      </c>
      <c r="K101">
        <v>68.72</v>
      </c>
      <c r="L101" s="2">
        <f t="shared" si="30"/>
        <v>0</v>
      </c>
      <c r="M101" s="2">
        <f t="shared" si="31"/>
        <v>1</v>
      </c>
      <c r="N101" s="2">
        <f t="shared" si="32"/>
        <v>0</v>
      </c>
    </row>
    <row r="102" spans="1:14" x14ac:dyDescent="0.35">
      <c r="A102" t="s">
        <v>60</v>
      </c>
      <c r="B102" t="s">
        <v>77</v>
      </c>
      <c r="C102" t="s">
        <v>43</v>
      </c>
      <c r="D102" t="s">
        <v>495</v>
      </c>
      <c r="E102">
        <v>16.5</v>
      </c>
      <c r="F102">
        <v>59.27</v>
      </c>
      <c r="G102">
        <v>54.79</v>
      </c>
      <c r="H102">
        <f t="shared" si="29"/>
        <v>1.081766745756525</v>
      </c>
      <c r="I102">
        <v>16</v>
      </c>
      <c r="J102">
        <v>30.7</v>
      </c>
      <c r="K102">
        <v>53.5</v>
      </c>
      <c r="L102" s="2">
        <f t="shared" si="30"/>
        <v>0</v>
      </c>
      <c r="M102" s="2">
        <f t="shared" si="31"/>
        <v>1</v>
      </c>
      <c r="N102" s="2">
        <f t="shared" si="32"/>
        <v>0</v>
      </c>
    </row>
    <row r="103" spans="1:14" x14ac:dyDescent="0.35">
      <c r="A103" t="s">
        <v>62</v>
      </c>
      <c r="B103" s="8" t="s">
        <v>77</v>
      </c>
      <c r="C103" s="8" t="s">
        <v>43</v>
      </c>
      <c r="D103" s="8" t="s">
        <v>495</v>
      </c>
      <c r="E103" s="8">
        <v>19.5</v>
      </c>
      <c r="F103" s="8">
        <v>56.88</v>
      </c>
      <c r="G103" s="8">
        <v>62.44</v>
      </c>
      <c r="H103" s="8">
        <f t="shared" si="29"/>
        <v>0.91095451633568236</v>
      </c>
      <c r="I103" s="8">
        <v>19</v>
      </c>
      <c r="J103" s="8">
        <v>38.33</v>
      </c>
      <c r="K103" s="8">
        <v>61.18</v>
      </c>
      <c r="L103" s="8">
        <f t="shared" si="30"/>
        <v>0</v>
      </c>
      <c r="M103" s="8">
        <f t="shared" si="31"/>
        <v>0</v>
      </c>
      <c r="N103" s="8">
        <f t="shared" si="32"/>
        <v>1</v>
      </c>
    </row>
    <row r="104" spans="1:14" x14ac:dyDescent="0.35">
      <c r="A104" t="s">
        <v>63</v>
      </c>
      <c r="B104" t="s">
        <v>77</v>
      </c>
      <c r="C104" t="s">
        <v>43</v>
      </c>
      <c r="D104" t="s">
        <v>495</v>
      </c>
      <c r="E104">
        <v>24</v>
      </c>
      <c r="F104">
        <v>78.540000000000006</v>
      </c>
      <c r="G104">
        <v>73.7</v>
      </c>
      <c r="H104">
        <f t="shared" si="29"/>
        <v>1.0656716417910448</v>
      </c>
      <c r="I104">
        <v>23.5</v>
      </c>
      <c r="J104">
        <v>68.23</v>
      </c>
      <c r="K104">
        <v>72.459999999999994</v>
      </c>
      <c r="L104" s="2">
        <f t="shared" si="30"/>
        <v>0</v>
      </c>
      <c r="M104" s="2">
        <f t="shared" si="31"/>
        <v>1</v>
      </c>
      <c r="N104" s="2">
        <f t="shared" si="32"/>
        <v>0</v>
      </c>
    </row>
    <row r="105" spans="1:14" x14ac:dyDescent="0.35">
      <c r="A105" t="s">
        <v>64</v>
      </c>
      <c r="B105" s="8" t="s">
        <v>77</v>
      </c>
      <c r="C105" s="8" t="s">
        <v>43</v>
      </c>
      <c r="D105" s="8" t="s">
        <v>495</v>
      </c>
      <c r="E105" s="8">
        <v>17.5</v>
      </c>
      <c r="F105" s="8">
        <v>54</v>
      </c>
      <c r="G105" s="8">
        <v>57.36</v>
      </c>
      <c r="H105" s="8">
        <f t="shared" si="29"/>
        <v>0.94142259414225937</v>
      </c>
      <c r="I105" s="8">
        <v>17</v>
      </c>
      <c r="J105" s="8">
        <v>47.16</v>
      </c>
      <c r="K105" s="8">
        <v>56.08</v>
      </c>
      <c r="L105" s="8">
        <f t="shared" si="30"/>
        <v>0</v>
      </c>
      <c r="M105" s="8">
        <f t="shared" si="31"/>
        <v>0</v>
      </c>
      <c r="N105" s="8">
        <f t="shared" si="32"/>
        <v>1</v>
      </c>
    </row>
    <row r="106" spans="1:14" x14ac:dyDescent="0.35">
      <c r="A106" t="s">
        <v>66</v>
      </c>
      <c r="B106" t="s">
        <v>77</v>
      </c>
      <c r="C106" t="s">
        <v>43</v>
      </c>
      <c r="D106" t="s">
        <v>495</v>
      </c>
      <c r="E106">
        <v>17</v>
      </c>
      <c r="F106">
        <v>113.99</v>
      </c>
      <c r="G106">
        <v>56.08</v>
      </c>
      <c r="H106">
        <f t="shared" si="29"/>
        <v>2.032631954350927</v>
      </c>
      <c r="I106">
        <v>16.5</v>
      </c>
      <c r="J106">
        <v>41.68</v>
      </c>
      <c r="K106">
        <v>54.79</v>
      </c>
      <c r="L106" s="2">
        <f t="shared" si="30"/>
        <v>1</v>
      </c>
      <c r="M106" s="2">
        <f t="shared" si="31"/>
        <v>0</v>
      </c>
      <c r="N106" s="2">
        <f t="shared" si="32"/>
        <v>0</v>
      </c>
    </row>
    <row r="107" spans="1:14" x14ac:dyDescent="0.35">
      <c r="A107" t="s">
        <v>67</v>
      </c>
      <c r="B107" t="s">
        <v>77</v>
      </c>
      <c r="C107" t="s">
        <v>43</v>
      </c>
      <c r="D107" t="s">
        <v>495</v>
      </c>
      <c r="E107">
        <v>23.5</v>
      </c>
      <c r="F107">
        <v>107.03</v>
      </c>
      <c r="G107">
        <v>72.459999999999994</v>
      </c>
      <c r="H107">
        <f t="shared" si="29"/>
        <v>1.4770908087220538</v>
      </c>
      <c r="I107">
        <v>22.5</v>
      </c>
      <c r="J107">
        <v>69.790000000000006</v>
      </c>
      <c r="K107">
        <v>69.97</v>
      </c>
      <c r="L107" s="2">
        <f t="shared" si="30"/>
        <v>0</v>
      </c>
      <c r="M107" s="2">
        <f t="shared" si="31"/>
        <v>1</v>
      </c>
      <c r="N107" s="2">
        <f t="shared" si="32"/>
        <v>0</v>
      </c>
    </row>
    <row r="108" spans="1:14" x14ac:dyDescent="0.35">
      <c r="A108" t="s">
        <v>68</v>
      </c>
      <c r="B108" t="s">
        <v>77</v>
      </c>
      <c r="C108" t="s">
        <v>43</v>
      </c>
      <c r="D108" t="s">
        <v>495</v>
      </c>
      <c r="E108">
        <v>23.5</v>
      </c>
      <c r="F108">
        <v>133.47999999999999</v>
      </c>
      <c r="G108">
        <v>72.459999999999994</v>
      </c>
      <c r="H108">
        <f t="shared" si="29"/>
        <v>1.842119790229092</v>
      </c>
      <c r="I108">
        <v>22</v>
      </c>
      <c r="J108">
        <v>61.6</v>
      </c>
      <c r="K108">
        <v>68.72</v>
      </c>
      <c r="L108" s="2">
        <f t="shared" si="30"/>
        <v>1</v>
      </c>
      <c r="M108" s="2">
        <f t="shared" si="31"/>
        <v>0</v>
      </c>
      <c r="N108" s="2">
        <f t="shared" si="32"/>
        <v>0</v>
      </c>
    </row>
    <row r="109" spans="1:14" x14ac:dyDescent="0.35">
      <c r="A109" t="s">
        <v>69</v>
      </c>
      <c r="B109" t="s">
        <v>77</v>
      </c>
      <c r="C109" t="s">
        <v>43</v>
      </c>
      <c r="D109" t="s">
        <v>495</v>
      </c>
      <c r="E109">
        <v>23.5</v>
      </c>
      <c r="F109">
        <v>122.16</v>
      </c>
      <c r="G109">
        <v>72.459999999999994</v>
      </c>
      <c r="H109">
        <f t="shared" si="29"/>
        <v>1.6858956665746621</v>
      </c>
      <c r="I109">
        <v>22</v>
      </c>
      <c r="J109">
        <v>40.68</v>
      </c>
      <c r="K109">
        <v>68.72</v>
      </c>
      <c r="L109" s="2">
        <f t="shared" si="30"/>
        <v>1</v>
      </c>
      <c r="M109" s="2">
        <f t="shared" si="31"/>
        <v>0</v>
      </c>
      <c r="N109" s="2">
        <f t="shared" si="32"/>
        <v>0</v>
      </c>
    </row>
    <row r="110" spans="1:14" x14ac:dyDescent="0.35">
      <c r="A110" t="s">
        <v>70</v>
      </c>
      <c r="B110" t="s">
        <v>77</v>
      </c>
      <c r="C110" t="s">
        <v>43</v>
      </c>
      <c r="D110" t="s">
        <v>495</v>
      </c>
      <c r="E110">
        <v>23.5</v>
      </c>
      <c r="F110">
        <v>99.23</v>
      </c>
      <c r="G110">
        <v>72.459999999999994</v>
      </c>
      <c r="H110">
        <f t="shared" si="29"/>
        <v>1.3694452111509801</v>
      </c>
      <c r="I110">
        <v>17</v>
      </c>
      <c r="J110">
        <v>57.44</v>
      </c>
      <c r="K110">
        <v>56.08</v>
      </c>
      <c r="L110" s="2">
        <f t="shared" si="30"/>
        <v>0</v>
      </c>
      <c r="M110" s="2">
        <f t="shared" si="31"/>
        <v>1</v>
      </c>
      <c r="N110" s="2">
        <f t="shared" si="32"/>
        <v>0</v>
      </c>
    </row>
    <row r="111" spans="1:14" x14ac:dyDescent="0.35">
      <c r="A111" t="s">
        <v>71</v>
      </c>
      <c r="B111" t="s">
        <v>77</v>
      </c>
      <c r="C111" t="s">
        <v>43</v>
      </c>
      <c r="D111" t="s">
        <v>495</v>
      </c>
      <c r="E111">
        <v>23.5</v>
      </c>
      <c r="F111">
        <v>99.86</v>
      </c>
      <c r="G111">
        <v>72.459999999999994</v>
      </c>
      <c r="H111">
        <f t="shared" si="29"/>
        <v>1.3781396632624898</v>
      </c>
      <c r="I111">
        <v>17</v>
      </c>
      <c r="J111">
        <v>70.56</v>
      </c>
      <c r="K111">
        <v>56.08</v>
      </c>
      <c r="L111" s="2">
        <f t="shared" si="30"/>
        <v>0</v>
      </c>
      <c r="M111" s="2">
        <f t="shared" si="31"/>
        <v>1</v>
      </c>
      <c r="N111" s="2">
        <f t="shared" si="32"/>
        <v>0</v>
      </c>
    </row>
    <row r="112" spans="1:14" x14ac:dyDescent="0.35">
      <c r="A112" t="s">
        <v>72</v>
      </c>
      <c r="B112" s="8" t="s">
        <v>77</v>
      </c>
      <c r="C112" s="8" t="s">
        <v>43</v>
      </c>
      <c r="D112" s="8" t="s">
        <v>495</v>
      </c>
      <c r="E112" s="8">
        <v>17</v>
      </c>
      <c r="F112" s="8">
        <v>42.44</v>
      </c>
      <c r="G112" s="8">
        <v>56.08</v>
      </c>
      <c r="H112" s="8">
        <f t="shared" si="29"/>
        <v>0.75677603423680451</v>
      </c>
      <c r="I112" s="8">
        <v>16.5</v>
      </c>
      <c r="J112" s="8">
        <v>32.83</v>
      </c>
      <c r="K112" s="8">
        <v>54.79</v>
      </c>
      <c r="L112" s="8">
        <f t="shared" si="30"/>
        <v>0</v>
      </c>
      <c r="M112" s="8">
        <f t="shared" si="31"/>
        <v>0</v>
      </c>
      <c r="N112" s="8">
        <f t="shared" si="32"/>
        <v>1</v>
      </c>
    </row>
    <row r="113" spans="1:14" x14ac:dyDescent="0.35">
      <c r="A113" t="s">
        <v>73</v>
      </c>
      <c r="B113" t="s">
        <v>77</v>
      </c>
      <c r="C113" t="s">
        <v>43</v>
      </c>
      <c r="D113" t="s">
        <v>495</v>
      </c>
      <c r="E113">
        <v>23</v>
      </c>
      <c r="F113">
        <v>92.75</v>
      </c>
      <c r="G113">
        <v>71.22</v>
      </c>
      <c r="H113">
        <f t="shared" si="29"/>
        <v>1.3023027239539455</v>
      </c>
      <c r="I113">
        <v>17</v>
      </c>
      <c r="J113">
        <v>60.54</v>
      </c>
      <c r="K113">
        <v>56.08</v>
      </c>
      <c r="L113" s="2">
        <f t="shared" si="30"/>
        <v>0</v>
      </c>
      <c r="M113" s="2">
        <f t="shared" si="31"/>
        <v>1</v>
      </c>
      <c r="N113" s="2">
        <f t="shared" si="32"/>
        <v>0</v>
      </c>
    </row>
    <row r="114" spans="1:14" x14ac:dyDescent="0.35">
      <c r="A114" t="s">
        <v>75</v>
      </c>
      <c r="B114" t="s">
        <v>77</v>
      </c>
      <c r="C114" t="s">
        <v>43</v>
      </c>
      <c r="D114" t="s">
        <v>495</v>
      </c>
      <c r="E114">
        <v>23</v>
      </c>
      <c r="F114">
        <v>74.66</v>
      </c>
      <c r="G114">
        <v>71.22</v>
      </c>
      <c r="H114">
        <f t="shared" si="29"/>
        <v>1.0483010390339791</v>
      </c>
      <c r="I114">
        <v>16.5</v>
      </c>
      <c r="J114">
        <v>54.92</v>
      </c>
      <c r="K114">
        <v>54.79</v>
      </c>
      <c r="L114" s="2">
        <f t="shared" si="30"/>
        <v>0</v>
      </c>
      <c r="M114" s="2">
        <f t="shared" si="31"/>
        <v>1</v>
      </c>
      <c r="N114" s="2">
        <f t="shared" si="32"/>
        <v>0</v>
      </c>
    </row>
    <row r="115" spans="1:14" x14ac:dyDescent="0.35">
      <c r="A115" t="s">
        <v>496</v>
      </c>
      <c r="B115" t="s">
        <v>77</v>
      </c>
      <c r="C115" t="s">
        <v>43</v>
      </c>
      <c r="D115" t="s">
        <v>495</v>
      </c>
      <c r="E115">
        <v>23</v>
      </c>
      <c r="F115">
        <v>87.81</v>
      </c>
      <c r="G115">
        <v>71.22</v>
      </c>
      <c r="H115">
        <f t="shared" si="29"/>
        <v>1.2329401853411963</v>
      </c>
      <c r="I115">
        <v>22</v>
      </c>
      <c r="J115">
        <v>62.92</v>
      </c>
      <c r="K115">
        <v>68.72</v>
      </c>
      <c r="L115" s="2">
        <f t="shared" si="30"/>
        <v>0</v>
      </c>
      <c r="M115" s="2">
        <f t="shared" si="31"/>
        <v>1</v>
      </c>
      <c r="N115" s="2">
        <f t="shared" si="32"/>
        <v>0</v>
      </c>
    </row>
    <row r="116" spans="1:14" x14ac:dyDescent="0.35">
      <c r="A116" t="s">
        <v>497</v>
      </c>
      <c r="B116" t="s">
        <v>77</v>
      </c>
      <c r="C116" t="s">
        <v>43</v>
      </c>
      <c r="D116" t="s">
        <v>495</v>
      </c>
      <c r="E116">
        <v>17</v>
      </c>
      <c r="F116">
        <v>73.89</v>
      </c>
      <c r="G116">
        <v>56.08</v>
      </c>
      <c r="H116">
        <f t="shared" si="29"/>
        <v>1.3175820256776034</v>
      </c>
      <c r="I116">
        <v>23</v>
      </c>
      <c r="J116">
        <v>74.27</v>
      </c>
      <c r="K116">
        <v>71.22</v>
      </c>
      <c r="L116" s="2">
        <f t="shared" si="30"/>
        <v>0</v>
      </c>
      <c r="M116" s="2">
        <f t="shared" si="31"/>
        <v>1</v>
      </c>
      <c r="N116" s="2">
        <f t="shared" si="32"/>
        <v>0</v>
      </c>
    </row>
    <row r="117" spans="1:14" x14ac:dyDescent="0.35">
      <c r="A117" t="s">
        <v>498</v>
      </c>
      <c r="B117" s="8" t="s">
        <v>77</v>
      </c>
      <c r="C117" s="8" t="s">
        <v>43</v>
      </c>
      <c r="D117" s="8" t="s">
        <v>495</v>
      </c>
      <c r="E117" s="8">
        <v>18</v>
      </c>
      <c r="F117" s="8">
        <v>49.96</v>
      </c>
      <c r="G117" s="8">
        <v>58.64</v>
      </c>
      <c r="H117" s="8">
        <f t="shared" si="29"/>
        <v>0.85197817189631653</v>
      </c>
      <c r="I117" s="8">
        <v>17.5</v>
      </c>
      <c r="J117" s="8">
        <v>29.6</v>
      </c>
      <c r="K117" s="8">
        <v>57.36</v>
      </c>
      <c r="L117" s="8">
        <f t="shared" si="30"/>
        <v>0</v>
      </c>
      <c r="M117" s="8">
        <f t="shared" si="31"/>
        <v>0</v>
      </c>
      <c r="N117" s="8">
        <f t="shared" si="32"/>
        <v>1</v>
      </c>
    </row>
    <row r="118" spans="1:14" x14ac:dyDescent="0.35">
      <c r="A118" t="s">
        <v>499</v>
      </c>
      <c r="B118" t="s">
        <v>77</v>
      </c>
      <c r="C118" t="s">
        <v>43</v>
      </c>
      <c r="D118" t="s">
        <v>495</v>
      </c>
      <c r="E118">
        <v>16.5</v>
      </c>
      <c r="F118">
        <v>58.56</v>
      </c>
      <c r="G118">
        <v>54.79</v>
      </c>
      <c r="H118">
        <f t="shared" si="29"/>
        <v>1.0688081766745756</v>
      </c>
      <c r="I118">
        <v>16</v>
      </c>
      <c r="J118">
        <v>13.3</v>
      </c>
      <c r="K118">
        <v>53.5</v>
      </c>
      <c r="L118" s="2">
        <f t="shared" si="30"/>
        <v>0</v>
      </c>
      <c r="M118" s="2">
        <f t="shared" si="31"/>
        <v>1</v>
      </c>
      <c r="N118" s="2">
        <f t="shared" si="32"/>
        <v>0</v>
      </c>
    </row>
    <row r="119" spans="1:14" x14ac:dyDescent="0.35">
      <c r="A119" t="s">
        <v>500</v>
      </c>
      <c r="B119" t="s">
        <v>77</v>
      </c>
      <c r="C119" t="s">
        <v>43</v>
      </c>
      <c r="D119" t="s">
        <v>495</v>
      </c>
      <c r="E119">
        <v>19.5</v>
      </c>
      <c r="F119">
        <v>71.91</v>
      </c>
      <c r="G119">
        <v>62.44</v>
      </c>
      <c r="H119">
        <f t="shared" si="29"/>
        <v>1.151665598975016</v>
      </c>
      <c r="I119">
        <v>25</v>
      </c>
      <c r="J119">
        <v>81.010000000000005</v>
      </c>
      <c r="K119">
        <v>76.17</v>
      </c>
      <c r="L119" s="2">
        <f t="shared" si="30"/>
        <v>0</v>
      </c>
      <c r="M119" s="2">
        <f t="shared" si="31"/>
        <v>1</v>
      </c>
      <c r="N119" s="2">
        <f t="shared" si="32"/>
        <v>0</v>
      </c>
    </row>
    <row r="120" spans="1:14" x14ac:dyDescent="0.35">
      <c r="A120" t="s">
        <v>501</v>
      </c>
      <c r="B120" t="s">
        <v>77</v>
      </c>
      <c r="C120" t="s">
        <v>43</v>
      </c>
      <c r="D120" t="s">
        <v>495</v>
      </c>
      <c r="E120">
        <v>19.5</v>
      </c>
      <c r="F120">
        <v>85.94</v>
      </c>
      <c r="G120">
        <v>62.44</v>
      </c>
      <c r="H120">
        <f t="shared" si="29"/>
        <v>1.3763613068545804</v>
      </c>
      <c r="I120">
        <v>19</v>
      </c>
      <c r="J120">
        <v>37.78</v>
      </c>
      <c r="K120">
        <v>61.18</v>
      </c>
      <c r="L120" s="2">
        <f t="shared" si="30"/>
        <v>0</v>
      </c>
      <c r="M120" s="2">
        <f t="shared" si="31"/>
        <v>1</v>
      </c>
      <c r="N120" s="2">
        <f t="shared" si="32"/>
        <v>0</v>
      </c>
    </row>
    <row r="121" spans="1:14" x14ac:dyDescent="0.35">
      <c r="A121" t="s">
        <v>503</v>
      </c>
      <c r="B121" t="s">
        <v>77</v>
      </c>
      <c r="C121" t="s">
        <v>43</v>
      </c>
      <c r="D121" t="s">
        <v>495</v>
      </c>
      <c r="E121">
        <v>22.5</v>
      </c>
      <c r="F121">
        <v>93.67</v>
      </c>
      <c r="G121">
        <v>69.97</v>
      </c>
      <c r="H121">
        <f t="shared" si="29"/>
        <v>1.3387165928254967</v>
      </c>
      <c r="I121">
        <v>22</v>
      </c>
      <c r="J121">
        <v>55.77</v>
      </c>
      <c r="K121">
        <v>68.72</v>
      </c>
      <c r="L121" s="2">
        <f t="shared" si="30"/>
        <v>0</v>
      </c>
      <c r="M121" s="2">
        <f t="shared" si="31"/>
        <v>1</v>
      </c>
      <c r="N121" s="2">
        <f t="shared" si="32"/>
        <v>0</v>
      </c>
    </row>
    <row r="122" spans="1:14" x14ac:dyDescent="0.35">
      <c r="A122" t="s">
        <v>504</v>
      </c>
      <c r="B122" t="s">
        <v>77</v>
      </c>
      <c r="C122" t="s">
        <v>43</v>
      </c>
      <c r="D122" t="s">
        <v>495</v>
      </c>
      <c r="E122">
        <v>16.5</v>
      </c>
      <c r="F122">
        <v>56.82</v>
      </c>
      <c r="G122">
        <v>54.79</v>
      </c>
      <c r="H122">
        <f t="shared" si="29"/>
        <v>1.0370505566709254</v>
      </c>
      <c r="I122">
        <v>16</v>
      </c>
      <c r="J122">
        <v>28.44</v>
      </c>
      <c r="K122">
        <v>53.5</v>
      </c>
      <c r="L122" s="2">
        <f t="shared" si="30"/>
        <v>0</v>
      </c>
      <c r="M122" s="2">
        <f t="shared" si="31"/>
        <v>1</v>
      </c>
      <c r="N122" s="2">
        <f t="shared" si="32"/>
        <v>0</v>
      </c>
    </row>
    <row r="123" spans="1:14" x14ac:dyDescent="0.35">
      <c r="A123" t="s">
        <v>505</v>
      </c>
      <c r="B123" t="s">
        <v>77</v>
      </c>
      <c r="C123" t="s">
        <v>43</v>
      </c>
      <c r="D123" t="s">
        <v>495</v>
      </c>
      <c r="E123">
        <v>23</v>
      </c>
      <c r="F123">
        <v>94.42</v>
      </c>
      <c r="G123">
        <v>71.22</v>
      </c>
      <c r="H123">
        <f t="shared" si="29"/>
        <v>1.3257511934849762</v>
      </c>
      <c r="I123">
        <v>22</v>
      </c>
      <c r="J123">
        <v>53.62</v>
      </c>
      <c r="K123">
        <v>68.72</v>
      </c>
      <c r="L123" s="2">
        <f t="shared" si="30"/>
        <v>0</v>
      </c>
      <c r="M123" s="2">
        <f t="shared" si="31"/>
        <v>1</v>
      </c>
      <c r="N123" s="2">
        <f t="shared" si="32"/>
        <v>0</v>
      </c>
    </row>
    <row r="124" spans="1:14" x14ac:dyDescent="0.35">
      <c r="A124" t="s">
        <v>506</v>
      </c>
      <c r="B124" t="s">
        <v>77</v>
      </c>
      <c r="C124" t="s">
        <v>43</v>
      </c>
      <c r="D124" t="s">
        <v>495</v>
      </c>
      <c r="E124">
        <v>16.5</v>
      </c>
      <c r="F124">
        <v>56.83</v>
      </c>
      <c r="G124">
        <v>54.79</v>
      </c>
      <c r="H124">
        <f t="shared" si="29"/>
        <v>1.0372330717284175</v>
      </c>
      <c r="I124">
        <v>16</v>
      </c>
      <c r="J124">
        <v>18.66</v>
      </c>
      <c r="K124">
        <v>53.5</v>
      </c>
      <c r="L124" s="2">
        <f t="shared" si="30"/>
        <v>0</v>
      </c>
      <c r="M124" s="2">
        <f t="shared" si="31"/>
        <v>1</v>
      </c>
      <c r="N124" s="2">
        <f t="shared" si="32"/>
        <v>0</v>
      </c>
    </row>
    <row r="125" spans="1:14" x14ac:dyDescent="0.35">
      <c r="A125" t="s">
        <v>507</v>
      </c>
      <c r="B125" t="s">
        <v>77</v>
      </c>
      <c r="C125" t="s">
        <v>43</v>
      </c>
      <c r="D125" t="s">
        <v>495</v>
      </c>
      <c r="E125">
        <v>16.5</v>
      </c>
      <c r="F125">
        <v>74.09</v>
      </c>
      <c r="G125">
        <v>54.79</v>
      </c>
      <c r="H125">
        <f t="shared" si="29"/>
        <v>1.3522540609600293</v>
      </c>
      <c r="I125">
        <v>16</v>
      </c>
      <c r="J125">
        <v>28.43</v>
      </c>
      <c r="K125">
        <v>53.5</v>
      </c>
      <c r="L125" s="2">
        <f t="shared" si="30"/>
        <v>0</v>
      </c>
      <c r="M125" s="2">
        <f t="shared" si="31"/>
        <v>1</v>
      </c>
      <c r="N125" s="2">
        <f t="shared" si="32"/>
        <v>0</v>
      </c>
    </row>
    <row r="126" spans="1:14" x14ac:dyDescent="0.35">
      <c r="A126" t="s">
        <v>508</v>
      </c>
      <c r="B126" t="s">
        <v>77</v>
      </c>
      <c r="C126" t="s">
        <v>43</v>
      </c>
      <c r="D126" t="s">
        <v>495</v>
      </c>
      <c r="E126">
        <v>17</v>
      </c>
      <c r="F126">
        <v>109.64</v>
      </c>
      <c r="G126">
        <v>56.08</v>
      </c>
      <c r="H126">
        <f t="shared" si="29"/>
        <v>1.9550641940085594</v>
      </c>
      <c r="I126">
        <v>16.5</v>
      </c>
      <c r="J126">
        <v>51.93</v>
      </c>
      <c r="K126">
        <v>54.79</v>
      </c>
      <c r="L126" s="2">
        <f t="shared" si="30"/>
        <v>1</v>
      </c>
      <c r="M126" s="2">
        <f t="shared" si="31"/>
        <v>0</v>
      </c>
      <c r="N126" s="2">
        <f t="shared" si="32"/>
        <v>0</v>
      </c>
    </row>
    <row r="127" spans="1:14" x14ac:dyDescent="0.35">
      <c r="A127" t="s">
        <v>95</v>
      </c>
      <c r="B127" s="8" t="s">
        <v>698</v>
      </c>
      <c r="C127" s="8" t="s">
        <v>78</v>
      </c>
      <c r="D127" s="8" t="s">
        <v>529</v>
      </c>
      <c r="E127" s="8">
        <v>25</v>
      </c>
      <c r="F127" s="8">
        <v>75.650000000000006</v>
      </c>
      <c r="G127" s="8">
        <v>76.17</v>
      </c>
      <c r="H127" s="8">
        <f t="shared" si="29"/>
        <v>0.99317316528817123</v>
      </c>
      <c r="I127" s="8">
        <v>24.5</v>
      </c>
      <c r="J127" s="8">
        <v>30.56</v>
      </c>
      <c r="K127" s="8">
        <v>74.930000000000007</v>
      </c>
      <c r="L127" s="8">
        <f t="shared" si="30"/>
        <v>0</v>
      </c>
      <c r="M127" s="8">
        <f t="shared" si="31"/>
        <v>0</v>
      </c>
      <c r="N127" s="8">
        <f t="shared" si="32"/>
        <v>1</v>
      </c>
    </row>
    <row r="128" spans="1:14" x14ac:dyDescent="0.35">
      <c r="A128" t="s">
        <v>96</v>
      </c>
      <c r="B128" t="s">
        <v>698</v>
      </c>
      <c r="C128" t="s">
        <v>78</v>
      </c>
      <c r="D128" t="s">
        <v>529</v>
      </c>
      <c r="E128">
        <v>17</v>
      </c>
      <c r="F128">
        <v>128.33000000000001</v>
      </c>
      <c r="G128">
        <v>56.08</v>
      </c>
      <c r="H128">
        <f t="shared" si="29"/>
        <v>2.2883380884450788</v>
      </c>
      <c r="I128">
        <v>16</v>
      </c>
      <c r="J128">
        <v>44.33</v>
      </c>
      <c r="K128">
        <v>53.5</v>
      </c>
      <c r="L128" s="2">
        <f t="shared" si="30"/>
        <v>1</v>
      </c>
      <c r="M128" s="2">
        <f t="shared" si="31"/>
        <v>0</v>
      </c>
      <c r="N128" s="2">
        <f t="shared" si="32"/>
        <v>0</v>
      </c>
    </row>
    <row r="129" spans="1:14" x14ac:dyDescent="0.35">
      <c r="A129" t="s">
        <v>98</v>
      </c>
      <c r="B129" t="s">
        <v>698</v>
      </c>
      <c r="C129" t="s">
        <v>78</v>
      </c>
      <c r="D129" t="s">
        <v>529</v>
      </c>
      <c r="E129">
        <v>16.5</v>
      </c>
      <c r="F129">
        <v>83.57</v>
      </c>
      <c r="G129">
        <v>54.79</v>
      </c>
      <c r="H129">
        <f t="shared" si="29"/>
        <v>1.5252783354626755</v>
      </c>
      <c r="I129">
        <v>16</v>
      </c>
      <c r="J129">
        <v>35.56</v>
      </c>
      <c r="K129">
        <v>53.5</v>
      </c>
      <c r="L129" s="2">
        <f t="shared" si="30"/>
        <v>1</v>
      </c>
      <c r="M129" s="2">
        <f t="shared" si="31"/>
        <v>0</v>
      </c>
      <c r="N129" s="2">
        <f t="shared" si="32"/>
        <v>0</v>
      </c>
    </row>
    <row r="130" spans="1:14" x14ac:dyDescent="0.35">
      <c r="A130" t="s">
        <v>99</v>
      </c>
      <c r="B130" t="s">
        <v>698</v>
      </c>
      <c r="C130" t="s">
        <v>78</v>
      </c>
      <c r="D130" t="s">
        <v>529</v>
      </c>
      <c r="E130">
        <v>17</v>
      </c>
      <c r="F130">
        <v>104.1</v>
      </c>
      <c r="G130">
        <v>56.08</v>
      </c>
      <c r="H130">
        <f t="shared" ref="H130:H193" si="33">F130/G130</f>
        <v>1.8562767475035662</v>
      </c>
      <c r="I130">
        <v>25.5</v>
      </c>
      <c r="J130">
        <v>99.13</v>
      </c>
      <c r="K130">
        <v>77.400000000000006</v>
      </c>
      <c r="L130" s="2">
        <f t="shared" ref="L130:L193" si="34">IF(H130&gt;1.5,1,0)</f>
        <v>1</v>
      </c>
      <c r="M130" s="2">
        <f t="shared" ref="M130:M193" si="35">IF((AND(H130&gt;1,H130&lt;1.5)),1,0)</f>
        <v>0</v>
      </c>
      <c r="N130" s="2">
        <f t="shared" ref="N130:N193" si="36">IF(H130&lt;1,1,0)</f>
        <v>0</v>
      </c>
    </row>
    <row r="131" spans="1:14" x14ac:dyDescent="0.35">
      <c r="A131" t="s">
        <v>100</v>
      </c>
      <c r="B131" t="s">
        <v>698</v>
      </c>
      <c r="C131" s="8" t="s">
        <v>78</v>
      </c>
      <c r="D131" s="8" t="s">
        <v>529</v>
      </c>
      <c r="E131" s="8">
        <v>20.5</v>
      </c>
      <c r="F131" s="8">
        <v>54.82</v>
      </c>
      <c r="G131" s="8">
        <v>64.97</v>
      </c>
      <c r="H131" s="8">
        <f t="shared" si="33"/>
        <v>0.84377404956133606</v>
      </c>
      <c r="I131" s="8">
        <v>20</v>
      </c>
      <c r="J131" s="8">
        <v>44.51</v>
      </c>
      <c r="K131" s="8">
        <v>63.71</v>
      </c>
      <c r="L131" s="8">
        <f t="shared" si="34"/>
        <v>0</v>
      </c>
      <c r="M131" s="8">
        <f t="shared" si="35"/>
        <v>0</v>
      </c>
      <c r="N131" s="8">
        <f t="shared" si="36"/>
        <v>1</v>
      </c>
    </row>
    <row r="132" spans="1:14" x14ac:dyDescent="0.35">
      <c r="A132" t="s">
        <v>101</v>
      </c>
      <c r="B132" t="s">
        <v>698</v>
      </c>
      <c r="C132" t="s">
        <v>78</v>
      </c>
      <c r="D132" t="s">
        <v>529</v>
      </c>
      <c r="E132">
        <v>17</v>
      </c>
      <c r="F132">
        <v>69.319999999999993</v>
      </c>
      <c r="G132">
        <v>56.08</v>
      </c>
      <c r="H132">
        <f t="shared" si="33"/>
        <v>1.2360912981455063</v>
      </c>
      <c r="I132">
        <v>16.5</v>
      </c>
      <c r="J132">
        <v>51.42</v>
      </c>
      <c r="K132">
        <v>54.79</v>
      </c>
      <c r="L132" s="2">
        <f t="shared" si="34"/>
        <v>0</v>
      </c>
      <c r="M132" s="2">
        <f t="shared" si="35"/>
        <v>1</v>
      </c>
      <c r="N132" s="2">
        <f t="shared" si="36"/>
        <v>0</v>
      </c>
    </row>
    <row r="133" spans="1:14" x14ac:dyDescent="0.35">
      <c r="A133" t="s">
        <v>102</v>
      </c>
      <c r="B133" t="s">
        <v>698</v>
      </c>
      <c r="C133" t="s">
        <v>78</v>
      </c>
      <c r="D133" t="s">
        <v>529</v>
      </c>
      <c r="E133">
        <v>16.5</v>
      </c>
      <c r="F133">
        <v>74.87</v>
      </c>
      <c r="G133">
        <v>54.79</v>
      </c>
      <c r="H133">
        <f t="shared" si="33"/>
        <v>1.3664902354444242</v>
      </c>
      <c r="I133">
        <v>16</v>
      </c>
      <c r="J133">
        <v>39.58</v>
      </c>
      <c r="K133">
        <v>53.5</v>
      </c>
      <c r="L133" s="2">
        <f t="shared" si="34"/>
        <v>0</v>
      </c>
      <c r="M133" s="2">
        <f t="shared" si="35"/>
        <v>1</v>
      </c>
      <c r="N133" s="2">
        <f t="shared" si="36"/>
        <v>0</v>
      </c>
    </row>
    <row r="134" spans="1:14" x14ac:dyDescent="0.35">
      <c r="A134" t="s">
        <v>103</v>
      </c>
      <c r="B134" t="s">
        <v>698</v>
      </c>
      <c r="C134" t="s">
        <v>78</v>
      </c>
      <c r="D134" t="s">
        <v>529</v>
      </c>
      <c r="E134">
        <v>17</v>
      </c>
      <c r="F134">
        <v>126.86</v>
      </c>
      <c r="G134">
        <v>56.08</v>
      </c>
      <c r="H134">
        <f t="shared" si="33"/>
        <v>2.2621255349500715</v>
      </c>
      <c r="I134">
        <v>16</v>
      </c>
      <c r="J134">
        <v>51.63</v>
      </c>
      <c r="K134">
        <v>53.5</v>
      </c>
      <c r="L134" s="2">
        <f t="shared" si="34"/>
        <v>1</v>
      </c>
      <c r="M134" s="2">
        <f t="shared" si="35"/>
        <v>0</v>
      </c>
      <c r="N134" s="2">
        <f t="shared" si="36"/>
        <v>0</v>
      </c>
    </row>
    <row r="135" spans="1:14" x14ac:dyDescent="0.35">
      <c r="A135" t="s">
        <v>104</v>
      </c>
      <c r="B135" t="s">
        <v>698</v>
      </c>
      <c r="C135" t="s">
        <v>78</v>
      </c>
      <c r="D135" t="s">
        <v>529</v>
      </c>
      <c r="E135">
        <v>17</v>
      </c>
      <c r="F135">
        <v>113.86</v>
      </c>
      <c r="G135">
        <v>56.08</v>
      </c>
      <c r="H135">
        <f t="shared" si="33"/>
        <v>2.0303138373751786</v>
      </c>
      <c r="I135">
        <v>16</v>
      </c>
      <c r="J135">
        <v>45.18</v>
      </c>
      <c r="K135">
        <v>53.5</v>
      </c>
      <c r="L135" s="2">
        <f t="shared" si="34"/>
        <v>1</v>
      </c>
      <c r="M135" s="2">
        <f t="shared" si="35"/>
        <v>0</v>
      </c>
      <c r="N135" s="2">
        <f t="shared" si="36"/>
        <v>0</v>
      </c>
    </row>
    <row r="136" spans="1:14" x14ac:dyDescent="0.35">
      <c r="A136" t="s">
        <v>105</v>
      </c>
      <c r="B136" t="s">
        <v>698</v>
      </c>
      <c r="C136" t="s">
        <v>78</v>
      </c>
      <c r="D136" t="s">
        <v>529</v>
      </c>
      <c r="E136">
        <v>17</v>
      </c>
      <c r="F136">
        <v>93.29</v>
      </c>
      <c r="G136">
        <v>56.08</v>
      </c>
      <c r="H136">
        <f t="shared" si="33"/>
        <v>1.6635164051355209</v>
      </c>
      <c r="I136">
        <v>16</v>
      </c>
      <c r="J136">
        <v>30.1</v>
      </c>
      <c r="K136">
        <v>53.5</v>
      </c>
      <c r="L136" s="2">
        <f t="shared" si="34"/>
        <v>1</v>
      </c>
      <c r="M136" s="2">
        <f t="shared" si="35"/>
        <v>0</v>
      </c>
      <c r="N136" s="2">
        <f t="shared" si="36"/>
        <v>0</v>
      </c>
    </row>
    <row r="137" spans="1:14" x14ac:dyDescent="0.35">
      <c r="A137" t="s">
        <v>106</v>
      </c>
      <c r="B137" t="s">
        <v>698</v>
      </c>
      <c r="C137" t="s">
        <v>78</v>
      </c>
      <c r="D137" t="s">
        <v>529</v>
      </c>
      <c r="E137">
        <v>17</v>
      </c>
      <c r="F137">
        <v>213.42</v>
      </c>
      <c r="G137">
        <v>56.08</v>
      </c>
      <c r="H137">
        <f t="shared" si="33"/>
        <v>3.8056348074179742</v>
      </c>
      <c r="I137">
        <v>25</v>
      </c>
      <c r="J137">
        <v>112.81</v>
      </c>
      <c r="K137">
        <v>76.17</v>
      </c>
      <c r="L137" s="2">
        <f t="shared" si="34"/>
        <v>1</v>
      </c>
      <c r="M137" s="2">
        <f t="shared" si="35"/>
        <v>0</v>
      </c>
      <c r="N137" s="2">
        <f t="shared" si="36"/>
        <v>0</v>
      </c>
    </row>
    <row r="138" spans="1:14" x14ac:dyDescent="0.35">
      <c r="A138" t="s">
        <v>107</v>
      </c>
      <c r="B138" t="s">
        <v>698</v>
      </c>
      <c r="C138" t="s">
        <v>78</v>
      </c>
      <c r="D138" t="s">
        <v>529</v>
      </c>
      <c r="E138">
        <v>17</v>
      </c>
      <c r="F138">
        <v>73.260000000000005</v>
      </c>
      <c r="G138">
        <v>56.08</v>
      </c>
      <c r="H138">
        <f t="shared" si="33"/>
        <v>1.3063480741797433</v>
      </c>
      <c r="I138">
        <v>16.5</v>
      </c>
      <c r="J138">
        <v>50.67</v>
      </c>
      <c r="K138">
        <v>54.79</v>
      </c>
      <c r="L138" s="2">
        <f t="shared" si="34"/>
        <v>0</v>
      </c>
      <c r="M138" s="2">
        <f t="shared" si="35"/>
        <v>1</v>
      </c>
      <c r="N138" s="2">
        <f t="shared" si="36"/>
        <v>0</v>
      </c>
    </row>
    <row r="139" spans="1:14" x14ac:dyDescent="0.35">
      <c r="A139" t="s">
        <v>109</v>
      </c>
      <c r="B139" t="s">
        <v>698</v>
      </c>
      <c r="C139" t="s">
        <v>78</v>
      </c>
      <c r="D139" t="s">
        <v>529</v>
      </c>
      <c r="E139">
        <v>16.5</v>
      </c>
      <c r="F139">
        <v>99.18</v>
      </c>
      <c r="G139">
        <v>54.79</v>
      </c>
      <c r="H139">
        <f t="shared" si="33"/>
        <v>1.8101843402080673</v>
      </c>
      <c r="I139">
        <v>16</v>
      </c>
      <c r="J139">
        <v>51.61</v>
      </c>
      <c r="K139">
        <v>53.5</v>
      </c>
      <c r="L139" s="2">
        <f t="shared" si="34"/>
        <v>1</v>
      </c>
      <c r="M139" s="2">
        <f t="shared" si="35"/>
        <v>0</v>
      </c>
      <c r="N139" s="2">
        <f t="shared" si="36"/>
        <v>0</v>
      </c>
    </row>
    <row r="140" spans="1:14" x14ac:dyDescent="0.35">
      <c r="A140" t="s">
        <v>110</v>
      </c>
      <c r="B140" t="s">
        <v>698</v>
      </c>
      <c r="C140" t="s">
        <v>78</v>
      </c>
      <c r="D140" t="s">
        <v>529</v>
      </c>
      <c r="E140">
        <v>16.5</v>
      </c>
      <c r="F140">
        <v>76.7</v>
      </c>
      <c r="G140">
        <v>54.79</v>
      </c>
      <c r="H140">
        <f t="shared" si="33"/>
        <v>1.3998904909655048</v>
      </c>
      <c r="I140">
        <v>16</v>
      </c>
      <c r="J140">
        <v>41.01</v>
      </c>
      <c r="K140">
        <v>53.5</v>
      </c>
      <c r="L140" s="2">
        <f t="shared" si="34"/>
        <v>0</v>
      </c>
      <c r="M140" s="2">
        <f t="shared" si="35"/>
        <v>1</v>
      </c>
      <c r="N140" s="2">
        <f t="shared" si="36"/>
        <v>0</v>
      </c>
    </row>
    <row r="141" spans="1:14" x14ac:dyDescent="0.35">
      <c r="A141" t="s">
        <v>127</v>
      </c>
      <c r="B141" t="s">
        <v>698</v>
      </c>
      <c r="C141" t="s">
        <v>78</v>
      </c>
      <c r="D141" t="s">
        <v>529</v>
      </c>
      <c r="E141">
        <v>17</v>
      </c>
      <c r="F141">
        <v>65.08</v>
      </c>
      <c r="G141">
        <v>56.08</v>
      </c>
      <c r="H141">
        <f t="shared" si="33"/>
        <v>1.1604850213980029</v>
      </c>
      <c r="I141">
        <v>16</v>
      </c>
      <c r="J141">
        <v>31.75</v>
      </c>
      <c r="K141">
        <v>53.5</v>
      </c>
      <c r="L141" s="2">
        <f t="shared" si="34"/>
        <v>0</v>
      </c>
      <c r="M141" s="2">
        <f t="shared" si="35"/>
        <v>1</v>
      </c>
      <c r="N141" s="2">
        <f t="shared" si="36"/>
        <v>0</v>
      </c>
    </row>
    <row r="142" spans="1:14" x14ac:dyDescent="0.35">
      <c r="A142" t="s">
        <v>128</v>
      </c>
      <c r="B142" t="s">
        <v>698</v>
      </c>
      <c r="C142" t="s">
        <v>78</v>
      </c>
      <c r="D142" t="s">
        <v>529</v>
      </c>
      <c r="E142">
        <v>17</v>
      </c>
      <c r="F142">
        <v>63.2</v>
      </c>
      <c r="G142">
        <v>56.08</v>
      </c>
      <c r="H142">
        <f t="shared" si="33"/>
        <v>1.1269614835948645</v>
      </c>
      <c r="I142">
        <v>16.5</v>
      </c>
      <c r="J142">
        <v>48.86</v>
      </c>
      <c r="K142">
        <v>54.79</v>
      </c>
      <c r="L142" s="2">
        <f t="shared" si="34"/>
        <v>0</v>
      </c>
      <c r="M142" s="2">
        <f t="shared" si="35"/>
        <v>1</v>
      </c>
      <c r="N142" s="2">
        <f t="shared" si="36"/>
        <v>0</v>
      </c>
    </row>
    <row r="143" spans="1:14" x14ac:dyDescent="0.35">
      <c r="A143" t="s">
        <v>129</v>
      </c>
      <c r="B143" t="s">
        <v>698</v>
      </c>
      <c r="C143" t="s">
        <v>78</v>
      </c>
      <c r="D143" t="s">
        <v>529</v>
      </c>
      <c r="E143">
        <v>17</v>
      </c>
      <c r="F143">
        <v>60.44</v>
      </c>
      <c r="G143">
        <v>56.08</v>
      </c>
      <c r="H143">
        <f t="shared" si="33"/>
        <v>1.0777460770328102</v>
      </c>
      <c r="I143">
        <v>16.5</v>
      </c>
      <c r="J143">
        <v>41.82</v>
      </c>
      <c r="K143">
        <v>54.79</v>
      </c>
      <c r="L143" s="2">
        <f t="shared" si="34"/>
        <v>0</v>
      </c>
      <c r="M143" s="2">
        <f t="shared" si="35"/>
        <v>1</v>
      </c>
      <c r="N143" s="2">
        <f t="shared" si="36"/>
        <v>0</v>
      </c>
    </row>
    <row r="144" spans="1:14" x14ac:dyDescent="0.35">
      <c r="A144" t="s">
        <v>130</v>
      </c>
      <c r="B144" t="s">
        <v>698</v>
      </c>
      <c r="C144" t="s">
        <v>78</v>
      </c>
      <c r="D144" t="s">
        <v>529</v>
      </c>
      <c r="E144">
        <v>17</v>
      </c>
      <c r="F144">
        <v>132.52000000000001</v>
      </c>
      <c r="G144">
        <v>56.08</v>
      </c>
      <c r="H144">
        <f t="shared" si="33"/>
        <v>2.3630527817403713</v>
      </c>
      <c r="I144">
        <v>16</v>
      </c>
      <c r="J144">
        <v>45.5</v>
      </c>
      <c r="K144">
        <v>53.5</v>
      </c>
      <c r="L144" s="2">
        <f t="shared" si="34"/>
        <v>1</v>
      </c>
      <c r="M144" s="2">
        <f t="shared" si="35"/>
        <v>0</v>
      </c>
      <c r="N144" s="2">
        <f t="shared" si="36"/>
        <v>0</v>
      </c>
    </row>
    <row r="145" spans="1:14" x14ac:dyDescent="0.35">
      <c r="A145" t="s">
        <v>131</v>
      </c>
      <c r="B145" t="s">
        <v>698</v>
      </c>
      <c r="C145" t="s">
        <v>78</v>
      </c>
      <c r="D145" t="s">
        <v>529</v>
      </c>
      <c r="E145">
        <v>17</v>
      </c>
      <c r="F145">
        <v>74.88</v>
      </c>
      <c r="G145">
        <v>56.08</v>
      </c>
      <c r="H145">
        <f t="shared" si="33"/>
        <v>1.3352353780313837</v>
      </c>
      <c r="I145">
        <v>16.5</v>
      </c>
      <c r="J145">
        <v>41.24</v>
      </c>
      <c r="K145">
        <v>54.79</v>
      </c>
      <c r="L145" s="2">
        <f t="shared" si="34"/>
        <v>0</v>
      </c>
      <c r="M145" s="2">
        <f t="shared" si="35"/>
        <v>1</v>
      </c>
      <c r="N145" s="2">
        <f t="shared" si="36"/>
        <v>0</v>
      </c>
    </row>
    <row r="146" spans="1:14" x14ac:dyDescent="0.35">
      <c r="A146" t="s">
        <v>132</v>
      </c>
      <c r="B146" t="s">
        <v>698</v>
      </c>
      <c r="C146" s="8" t="s">
        <v>78</v>
      </c>
      <c r="D146" s="8" t="s">
        <v>529</v>
      </c>
      <c r="E146" s="8">
        <v>18.5</v>
      </c>
      <c r="F146" s="8">
        <v>46.21</v>
      </c>
      <c r="G146" s="8">
        <v>59.91</v>
      </c>
      <c r="H146" s="8">
        <f t="shared" si="33"/>
        <v>0.77132365214488408</v>
      </c>
      <c r="I146" s="8">
        <v>18</v>
      </c>
      <c r="J146" s="8">
        <v>33.74</v>
      </c>
      <c r="K146" s="8">
        <v>58.64</v>
      </c>
      <c r="L146" s="8">
        <f t="shared" si="34"/>
        <v>0</v>
      </c>
      <c r="M146" s="8">
        <f t="shared" si="35"/>
        <v>0</v>
      </c>
      <c r="N146" s="8">
        <f t="shared" si="36"/>
        <v>1</v>
      </c>
    </row>
    <row r="147" spans="1:14" x14ac:dyDescent="0.35">
      <c r="A147" t="s">
        <v>133</v>
      </c>
      <c r="B147" t="s">
        <v>698</v>
      </c>
      <c r="C147" t="s">
        <v>78</v>
      </c>
      <c r="D147" t="s">
        <v>529</v>
      </c>
      <c r="E147">
        <v>16.5</v>
      </c>
      <c r="F147">
        <v>85.23</v>
      </c>
      <c r="G147">
        <v>54.79</v>
      </c>
      <c r="H147">
        <f t="shared" si="33"/>
        <v>1.5555758350063882</v>
      </c>
      <c r="I147">
        <v>15.5</v>
      </c>
      <c r="J147">
        <v>29.22</v>
      </c>
      <c r="K147">
        <v>52.21</v>
      </c>
      <c r="L147" s="2">
        <f t="shared" si="34"/>
        <v>1</v>
      </c>
      <c r="M147" s="2">
        <f t="shared" si="35"/>
        <v>0</v>
      </c>
      <c r="N147" s="2">
        <f t="shared" si="36"/>
        <v>0</v>
      </c>
    </row>
    <row r="148" spans="1:14" x14ac:dyDescent="0.35">
      <c r="A148" t="s">
        <v>134</v>
      </c>
      <c r="B148" t="s">
        <v>698</v>
      </c>
      <c r="C148" t="s">
        <v>78</v>
      </c>
      <c r="D148" t="s">
        <v>529</v>
      </c>
      <c r="E148">
        <v>17</v>
      </c>
      <c r="F148">
        <v>97.06</v>
      </c>
      <c r="G148">
        <v>56.08</v>
      </c>
      <c r="H148">
        <f t="shared" si="33"/>
        <v>1.7307417974322397</v>
      </c>
      <c r="I148">
        <v>16.5</v>
      </c>
      <c r="J148">
        <v>38.82</v>
      </c>
      <c r="K148">
        <v>54.79</v>
      </c>
      <c r="L148" s="2">
        <f t="shared" si="34"/>
        <v>1</v>
      </c>
      <c r="M148" s="2">
        <f t="shared" si="35"/>
        <v>0</v>
      </c>
      <c r="N148" s="2">
        <f t="shared" si="36"/>
        <v>0</v>
      </c>
    </row>
    <row r="149" spans="1:14" x14ac:dyDescent="0.35">
      <c r="A149" t="s">
        <v>135</v>
      </c>
      <c r="B149" t="s">
        <v>698</v>
      </c>
      <c r="C149" t="s">
        <v>78</v>
      </c>
      <c r="D149" t="s">
        <v>529</v>
      </c>
      <c r="E149">
        <v>17</v>
      </c>
      <c r="F149">
        <v>57.2</v>
      </c>
      <c r="G149">
        <v>56.08</v>
      </c>
      <c r="H149">
        <f t="shared" si="33"/>
        <v>1.0199714693295294</v>
      </c>
      <c r="I149">
        <v>16.5</v>
      </c>
      <c r="J149">
        <v>37.85</v>
      </c>
      <c r="K149">
        <v>54.79</v>
      </c>
      <c r="L149" s="2">
        <f t="shared" si="34"/>
        <v>0</v>
      </c>
      <c r="M149" s="2">
        <f t="shared" si="35"/>
        <v>1</v>
      </c>
      <c r="N149" s="2">
        <f t="shared" si="36"/>
        <v>0</v>
      </c>
    </row>
    <row r="150" spans="1:14" x14ac:dyDescent="0.35">
      <c r="A150" t="s">
        <v>136</v>
      </c>
      <c r="B150" t="s">
        <v>698</v>
      </c>
      <c r="C150" t="s">
        <v>78</v>
      </c>
      <c r="D150" t="s">
        <v>529</v>
      </c>
      <c r="E150">
        <v>16.5</v>
      </c>
      <c r="F150">
        <v>76.84</v>
      </c>
      <c r="G150">
        <v>54.79</v>
      </c>
      <c r="H150">
        <f t="shared" si="33"/>
        <v>1.4024457017703962</v>
      </c>
      <c r="I150">
        <v>25</v>
      </c>
      <c r="J150">
        <v>95.37</v>
      </c>
      <c r="K150">
        <v>76.17</v>
      </c>
      <c r="L150" s="2">
        <f t="shared" si="34"/>
        <v>0</v>
      </c>
      <c r="M150" s="2">
        <f t="shared" si="35"/>
        <v>1</v>
      </c>
      <c r="N150" s="2">
        <f t="shared" si="36"/>
        <v>0</v>
      </c>
    </row>
    <row r="151" spans="1:14" x14ac:dyDescent="0.35">
      <c r="A151" t="s">
        <v>137</v>
      </c>
      <c r="B151" t="s">
        <v>698</v>
      </c>
      <c r="C151" t="s">
        <v>78</v>
      </c>
      <c r="D151" t="s">
        <v>529</v>
      </c>
      <c r="E151">
        <v>17</v>
      </c>
      <c r="F151">
        <v>89.63</v>
      </c>
      <c r="G151">
        <v>56.08</v>
      </c>
      <c r="H151">
        <f t="shared" si="33"/>
        <v>1.5982524964336662</v>
      </c>
      <c r="I151">
        <v>16</v>
      </c>
      <c r="J151">
        <v>29.71</v>
      </c>
      <c r="K151">
        <v>53.5</v>
      </c>
      <c r="L151" s="2">
        <f t="shared" si="34"/>
        <v>1</v>
      </c>
      <c r="M151" s="2">
        <f t="shared" si="35"/>
        <v>0</v>
      </c>
      <c r="N151" s="2">
        <f t="shared" si="36"/>
        <v>0</v>
      </c>
    </row>
    <row r="152" spans="1:14" x14ac:dyDescent="0.35">
      <c r="A152" t="s">
        <v>138</v>
      </c>
      <c r="B152" t="s">
        <v>698</v>
      </c>
      <c r="C152" s="8" t="s">
        <v>78</v>
      </c>
      <c r="D152" s="8" t="s">
        <v>529</v>
      </c>
      <c r="E152" s="8">
        <v>17.5</v>
      </c>
      <c r="F152" s="8">
        <v>55.87</v>
      </c>
      <c r="G152" s="8">
        <v>57.36</v>
      </c>
      <c r="H152" s="8">
        <f t="shared" si="33"/>
        <v>0.97402370990237097</v>
      </c>
      <c r="I152" s="8">
        <v>17</v>
      </c>
      <c r="J152" s="8">
        <v>46.68</v>
      </c>
      <c r="K152" s="8">
        <v>56.08</v>
      </c>
      <c r="L152" s="8">
        <f t="shared" si="34"/>
        <v>0</v>
      </c>
      <c r="M152" s="8">
        <f t="shared" si="35"/>
        <v>0</v>
      </c>
      <c r="N152" s="8">
        <f t="shared" si="36"/>
        <v>1</v>
      </c>
    </row>
    <row r="153" spans="1:14" x14ac:dyDescent="0.35">
      <c r="A153" t="s">
        <v>139</v>
      </c>
      <c r="B153" t="s">
        <v>698</v>
      </c>
      <c r="C153" t="s">
        <v>78</v>
      </c>
      <c r="D153" t="s">
        <v>529</v>
      </c>
      <c r="E153">
        <v>17</v>
      </c>
      <c r="F153">
        <v>107.05</v>
      </c>
      <c r="G153">
        <v>56.08</v>
      </c>
      <c r="H153">
        <f t="shared" si="33"/>
        <v>1.9088801711840229</v>
      </c>
      <c r="I153">
        <v>25</v>
      </c>
      <c r="J153">
        <v>90.29</v>
      </c>
      <c r="K153">
        <v>76.17</v>
      </c>
      <c r="L153" s="2">
        <f t="shared" si="34"/>
        <v>1</v>
      </c>
      <c r="M153" s="2">
        <f t="shared" si="35"/>
        <v>0</v>
      </c>
      <c r="N153" s="2">
        <f t="shared" si="36"/>
        <v>0</v>
      </c>
    </row>
    <row r="154" spans="1:14" x14ac:dyDescent="0.35">
      <c r="A154" t="s">
        <v>140</v>
      </c>
      <c r="B154" t="s">
        <v>698</v>
      </c>
      <c r="C154" t="s">
        <v>78</v>
      </c>
      <c r="D154" t="s">
        <v>529</v>
      </c>
      <c r="E154">
        <v>17</v>
      </c>
      <c r="F154">
        <v>90.71</v>
      </c>
      <c r="G154">
        <v>56.08</v>
      </c>
      <c r="H154">
        <f t="shared" si="33"/>
        <v>1.6175106990014265</v>
      </c>
      <c r="I154">
        <v>16</v>
      </c>
      <c r="J154">
        <v>10.68</v>
      </c>
      <c r="K154">
        <v>53.5</v>
      </c>
      <c r="L154" s="2">
        <f t="shared" si="34"/>
        <v>1</v>
      </c>
      <c r="M154" s="2">
        <f t="shared" si="35"/>
        <v>0</v>
      </c>
      <c r="N154" s="2">
        <f t="shared" si="36"/>
        <v>0</v>
      </c>
    </row>
    <row r="155" spans="1:14" x14ac:dyDescent="0.35">
      <c r="A155" t="s">
        <v>141</v>
      </c>
      <c r="B155" t="s">
        <v>698</v>
      </c>
      <c r="C155" t="s">
        <v>78</v>
      </c>
      <c r="D155" t="s">
        <v>529</v>
      </c>
      <c r="E155">
        <v>17.5</v>
      </c>
      <c r="F155">
        <v>65.97</v>
      </c>
      <c r="G155">
        <v>57.36</v>
      </c>
      <c r="H155">
        <f t="shared" si="33"/>
        <v>1.1501046025104602</v>
      </c>
      <c r="I155">
        <v>16.5</v>
      </c>
      <c r="J155">
        <v>62.04</v>
      </c>
      <c r="K155">
        <v>54.79</v>
      </c>
      <c r="L155" s="2">
        <f t="shared" si="34"/>
        <v>0</v>
      </c>
      <c r="M155" s="2">
        <f t="shared" si="35"/>
        <v>1</v>
      </c>
      <c r="N155" s="2">
        <f t="shared" si="36"/>
        <v>0</v>
      </c>
    </row>
    <row r="156" spans="1:14" x14ac:dyDescent="0.35">
      <c r="A156" t="s">
        <v>142</v>
      </c>
      <c r="B156" t="s">
        <v>698</v>
      </c>
      <c r="C156" t="s">
        <v>78</v>
      </c>
      <c r="D156" t="s">
        <v>529</v>
      </c>
      <c r="E156">
        <v>17</v>
      </c>
      <c r="F156">
        <v>180.12</v>
      </c>
      <c r="G156">
        <v>56.08</v>
      </c>
      <c r="H156">
        <f t="shared" si="33"/>
        <v>3.211840228245364</v>
      </c>
      <c r="I156">
        <v>16</v>
      </c>
      <c r="J156">
        <v>40.42</v>
      </c>
      <c r="K156">
        <v>53.5</v>
      </c>
      <c r="L156" s="2">
        <f t="shared" si="34"/>
        <v>1</v>
      </c>
      <c r="M156" s="2">
        <f t="shared" si="35"/>
        <v>0</v>
      </c>
      <c r="N156" s="2">
        <f t="shared" si="36"/>
        <v>0</v>
      </c>
    </row>
    <row r="157" spans="1:14" x14ac:dyDescent="0.35">
      <c r="A157" t="s">
        <v>479</v>
      </c>
      <c r="B157" t="s">
        <v>698</v>
      </c>
      <c r="C157" t="s">
        <v>78</v>
      </c>
      <c r="D157" t="s">
        <v>495</v>
      </c>
      <c r="E157">
        <v>16.5</v>
      </c>
      <c r="F157">
        <v>56.15</v>
      </c>
      <c r="G157">
        <v>54.79</v>
      </c>
      <c r="H157">
        <f t="shared" si="33"/>
        <v>1.0248220478189451</v>
      </c>
      <c r="I157">
        <v>16</v>
      </c>
      <c r="J157">
        <v>34.03</v>
      </c>
      <c r="K157">
        <v>53.5</v>
      </c>
      <c r="L157" s="2">
        <f t="shared" si="34"/>
        <v>0</v>
      </c>
      <c r="M157" s="2">
        <f t="shared" si="35"/>
        <v>1</v>
      </c>
      <c r="N157" s="2">
        <f t="shared" si="36"/>
        <v>0</v>
      </c>
    </row>
    <row r="158" spans="1:14" x14ac:dyDescent="0.35">
      <c r="A158" t="s">
        <v>480</v>
      </c>
      <c r="B158" t="s">
        <v>698</v>
      </c>
      <c r="C158" t="s">
        <v>78</v>
      </c>
      <c r="D158" t="s">
        <v>495</v>
      </c>
      <c r="E158">
        <v>16.5</v>
      </c>
      <c r="F158">
        <v>96.39</v>
      </c>
      <c r="G158">
        <v>54.79</v>
      </c>
      <c r="H158">
        <f t="shared" si="33"/>
        <v>1.7592626391677313</v>
      </c>
      <c r="I158">
        <v>16</v>
      </c>
      <c r="J158">
        <v>43.69</v>
      </c>
      <c r="K158">
        <v>53.5</v>
      </c>
      <c r="L158" s="2">
        <f t="shared" si="34"/>
        <v>1</v>
      </c>
      <c r="M158" s="2">
        <f t="shared" si="35"/>
        <v>0</v>
      </c>
      <c r="N158" s="2">
        <f t="shared" si="36"/>
        <v>0</v>
      </c>
    </row>
    <row r="159" spans="1:14" x14ac:dyDescent="0.35">
      <c r="A159" t="s">
        <v>481</v>
      </c>
      <c r="B159" t="s">
        <v>698</v>
      </c>
      <c r="C159" s="8" t="s">
        <v>78</v>
      </c>
      <c r="D159" s="8" t="s">
        <v>495</v>
      </c>
      <c r="E159" s="8">
        <v>16.5</v>
      </c>
      <c r="F159" s="8">
        <v>39.64</v>
      </c>
      <c r="G159" s="8">
        <v>54.79</v>
      </c>
      <c r="H159" s="8">
        <f t="shared" si="33"/>
        <v>0.72348968789925172</v>
      </c>
      <c r="I159" s="8">
        <v>16</v>
      </c>
      <c r="J159" s="8">
        <v>27.49</v>
      </c>
      <c r="K159" s="8">
        <v>53.5</v>
      </c>
      <c r="L159" s="8">
        <f t="shared" si="34"/>
        <v>0</v>
      </c>
      <c r="M159" s="8">
        <f t="shared" si="35"/>
        <v>0</v>
      </c>
      <c r="N159" s="8">
        <f t="shared" si="36"/>
        <v>1</v>
      </c>
    </row>
    <row r="160" spans="1:14" x14ac:dyDescent="0.35">
      <c r="A160" t="s">
        <v>482</v>
      </c>
      <c r="B160" t="s">
        <v>698</v>
      </c>
      <c r="C160" t="s">
        <v>78</v>
      </c>
      <c r="D160" t="s">
        <v>495</v>
      </c>
      <c r="E160">
        <v>23.5</v>
      </c>
      <c r="F160">
        <v>85.54</v>
      </c>
      <c r="G160">
        <v>72.459999999999994</v>
      </c>
      <c r="H160">
        <f t="shared" si="33"/>
        <v>1.1805133866961084</v>
      </c>
      <c r="I160">
        <v>23</v>
      </c>
      <c r="J160">
        <v>58.86</v>
      </c>
      <c r="K160">
        <v>71.22</v>
      </c>
      <c r="L160" s="2">
        <f t="shared" si="34"/>
        <v>0</v>
      </c>
      <c r="M160" s="2">
        <f t="shared" si="35"/>
        <v>1</v>
      </c>
      <c r="N160" s="2">
        <f t="shared" si="36"/>
        <v>0</v>
      </c>
    </row>
    <row r="161" spans="1:14" x14ac:dyDescent="0.35">
      <c r="A161" t="s">
        <v>483</v>
      </c>
      <c r="B161" t="s">
        <v>698</v>
      </c>
      <c r="C161" t="s">
        <v>78</v>
      </c>
      <c r="D161" t="s">
        <v>495</v>
      </c>
      <c r="E161">
        <v>16.5</v>
      </c>
      <c r="F161">
        <v>59.98</v>
      </c>
      <c r="G161">
        <v>54.79</v>
      </c>
      <c r="H161">
        <f t="shared" si="33"/>
        <v>1.0947253148384741</v>
      </c>
      <c r="I161">
        <v>16</v>
      </c>
      <c r="J161">
        <v>29.6</v>
      </c>
      <c r="K161">
        <v>53.5</v>
      </c>
      <c r="L161" s="2">
        <f t="shared" si="34"/>
        <v>0</v>
      </c>
      <c r="M161" s="2">
        <f t="shared" si="35"/>
        <v>1</v>
      </c>
      <c r="N161" s="2">
        <f t="shared" si="36"/>
        <v>0</v>
      </c>
    </row>
    <row r="162" spans="1:14" x14ac:dyDescent="0.35">
      <c r="A162" t="s">
        <v>484</v>
      </c>
      <c r="B162" t="s">
        <v>698</v>
      </c>
      <c r="C162" t="s">
        <v>78</v>
      </c>
      <c r="D162" t="s">
        <v>495</v>
      </c>
      <c r="E162">
        <v>23.5</v>
      </c>
      <c r="F162">
        <v>86.93</v>
      </c>
      <c r="G162">
        <v>72.459999999999994</v>
      </c>
      <c r="H162">
        <f t="shared" si="33"/>
        <v>1.1996963842119792</v>
      </c>
      <c r="I162">
        <v>17</v>
      </c>
      <c r="J162">
        <v>58.35</v>
      </c>
      <c r="K162">
        <v>56.08</v>
      </c>
      <c r="L162" s="2">
        <f t="shared" si="34"/>
        <v>0</v>
      </c>
      <c r="M162" s="2">
        <f t="shared" si="35"/>
        <v>1</v>
      </c>
      <c r="N162" s="2">
        <f t="shared" si="36"/>
        <v>0</v>
      </c>
    </row>
    <row r="163" spans="1:14" x14ac:dyDescent="0.35">
      <c r="A163" t="s">
        <v>485</v>
      </c>
      <c r="B163" t="s">
        <v>698</v>
      </c>
      <c r="C163" t="s">
        <v>78</v>
      </c>
      <c r="D163" t="s">
        <v>495</v>
      </c>
      <c r="E163">
        <v>24</v>
      </c>
      <c r="F163">
        <v>92.96</v>
      </c>
      <c r="G163">
        <v>73.7</v>
      </c>
      <c r="H163">
        <f t="shared" si="33"/>
        <v>1.2613297150610583</v>
      </c>
      <c r="I163">
        <v>23</v>
      </c>
      <c r="J163">
        <v>62.08</v>
      </c>
      <c r="K163">
        <v>71.22</v>
      </c>
      <c r="L163" s="2">
        <f t="shared" si="34"/>
        <v>0</v>
      </c>
      <c r="M163" s="2">
        <f t="shared" si="35"/>
        <v>1</v>
      </c>
      <c r="N163" s="2">
        <f t="shared" si="36"/>
        <v>0</v>
      </c>
    </row>
    <row r="164" spans="1:14" x14ac:dyDescent="0.35">
      <c r="A164" t="s">
        <v>486</v>
      </c>
      <c r="B164" t="s">
        <v>698</v>
      </c>
      <c r="C164" t="s">
        <v>78</v>
      </c>
      <c r="D164" t="s">
        <v>495</v>
      </c>
      <c r="E164">
        <v>17</v>
      </c>
      <c r="F164">
        <v>57.56</v>
      </c>
      <c r="G164">
        <v>56.08</v>
      </c>
      <c r="H164">
        <f t="shared" si="33"/>
        <v>1.0263908701854494</v>
      </c>
      <c r="I164">
        <v>16.5</v>
      </c>
      <c r="J164">
        <v>51.68</v>
      </c>
      <c r="K164">
        <v>54.79</v>
      </c>
      <c r="L164" s="2">
        <f t="shared" si="34"/>
        <v>0</v>
      </c>
      <c r="M164" s="2">
        <f t="shared" si="35"/>
        <v>1</v>
      </c>
      <c r="N164" s="2">
        <f t="shared" si="36"/>
        <v>0</v>
      </c>
    </row>
    <row r="165" spans="1:14" x14ac:dyDescent="0.35">
      <c r="A165" t="s">
        <v>487</v>
      </c>
      <c r="B165" t="s">
        <v>698</v>
      </c>
      <c r="C165" t="s">
        <v>78</v>
      </c>
      <c r="D165" t="s">
        <v>495</v>
      </c>
      <c r="E165">
        <v>17</v>
      </c>
      <c r="F165">
        <v>78.38</v>
      </c>
      <c r="G165">
        <v>56.08</v>
      </c>
      <c r="H165">
        <f t="shared" si="33"/>
        <v>1.3976462196861625</v>
      </c>
      <c r="I165">
        <v>16.5</v>
      </c>
      <c r="J165">
        <v>48.84</v>
      </c>
      <c r="K165">
        <v>54.79</v>
      </c>
      <c r="L165" s="2">
        <f t="shared" si="34"/>
        <v>0</v>
      </c>
      <c r="M165" s="2">
        <f t="shared" si="35"/>
        <v>1</v>
      </c>
      <c r="N165" s="2">
        <f t="shared" si="36"/>
        <v>0</v>
      </c>
    </row>
    <row r="166" spans="1:14" x14ac:dyDescent="0.35">
      <c r="A166" t="s">
        <v>488</v>
      </c>
      <c r="B166" t="s">
        <v>698</v>
      </c>
      <c r="C166" t="s">
        <v>78</v>
      </c>
      <c r="D166" t="s">
        <v>495</v>
      </c>
      <c r="E166">
        <v>16.5</v>
      </c>
      <c r="F166">
        <v>67.739999999999995</v>
      </c>
      <c r="G166">
        <v>54.79</v>
      </c>
      <c r="H166">
        <f t="shared" si="33"/>
        <v>1.2363569994524548</v>
      </c>
      <c r="I166">
        <v>16</v>
      </c>
      <c r="J166">
        <v>30.18</v>
      </c>
      <c r="K166">
        <v>53.5</v>
      </c>
      <c r="L166" s="2">
        <f t="shared" si="34"/>
        <v>0</v>
      </c>
      <c r="M166" s="2">
        <f t="shared" si="35"/>
        <v>1</v>
      </c>
      <c r="N166" s="2">
        <f t="shared" si="36"/>
        <v>0</v>
      </c>
    </row>
    <row r="167" spans="1:14" x14ac:dyDescent="0.35">
      <c r="A167" t="s">
        <v>489</v>
      </c>
      <c r="B167" t="s">
        <v>698</v>
      </c>
      <c r="C167" s="8" t="s">
        <v>78</v>
      </c>
      <c r="D167" s="8" t="s">
        <v>495</v>
      </c>
      <c r="E167" s="8">
        <v>17.5</v>
      </c>
      <c r="F167" s="8">
        <v>52.35</v>
      </c>
      <c r="G167" s="8">
        <v>57.36</v>
      </c>
      <c r="H167" s="8">
        <f t="shared" si="33"/>
        <v>0.91265690376569042</v>
      </c>
      <c r="I167" s="8">
        <v>17</v>
      </c>
      <c r="J167" s="8">
        <v>43.67</v>
      </c>
      <c r="K167" s="8">
        <v>56.08</v>
      </c>
      <c r="L167" s="8">
        <f t="shared" si="34"/>
        <v>0</v>
      </c>
      <c r="M167" s="8">
        <f t="shared" si="35"/>
        <v>0</v>
      </c>
      <c r="N167" s="8">
        <f t="shared" si="36"/>
        <v>1</v>
      </c>
    </row>
    <row r="168" spans="1:14" x14ac:dyDescent="0.35">
      <c r="A168" t="s">
        <v>490</v>
      </c>
      <c r="B168" t="s">
        <v>698</v>
      </c>
      <c r="C168" t="s">
        <v>78</v>
      </c>
      <c r="D168" t="s">
        <v>495</v>
      </c>
      <c r="E168">
        <v>16.5</v>
      </c>
      <c r="F168">
        <v>75.650000000000006</v>
      </c>
      <c r="G168">
        <v>54.79</v>
      </c>
      <c r="H168">
        <f t="shared" si="33"/>
        <v>1.3807264099288192</v>
      </c>
      <c r="I168">
        <v>24</v>
      </c>
      <c r="J168">
        <v>81.27</v>
      </c>
      <c r="K168">
        <v>73.7</v>
      </c>
      <c r="L168" s="2">
        <f t="shared" si="34"/>
        <v>0</v>
      </c>
      <c r="M168" s="2">
        <f t="shared" si="35"/>
        <v>1</v>
      </c>
      <c r="N168" s="2">
        <f t="shared" si="36"/>
        <v>0</v>
      </c>
    </row>
    <row r="169" spans="1:14" x14ac:dyDescent="0.35">
      <c r="A169" t="s">
        <v>491</v>
      </c>
      <c r="B169" t="s">
        <v>698</v>
      </c>
      <c r="C169" s="8" t="s">
        <v>78</v>
      </c>
      <c r="D169" s="8" t="s">
        <v>495</v>
      </c>
      <c r="E169" s="8">
        <v>23.5</v>
      </c>
      <c r="F169" s="8">
        <v>63.15</v>
      </c>
      <c r="G169" s="8">
        <v>72.459999999999994</v>
      </c>
      <c r="H169" s="8">
        <f t="shared" si="33"/>
        <v>0.87151531879657751</v>
      </c>
      <c r="I169" s="8">
        <v>23</v>
      </c>
      <c r="J169" s="8">
        <v>51.04</v>
      </c>
      <c r="K169" s="8">
        <v>71.22</v>
      </c>
      <c r="L169" s="8">
        <f t="shared" si="34"/>
        <v>0</v>
      </c>
      <c r="M169" s="8">
        <f t="shared" si="35"/>
        <v>0</v>
      </c>
      <c r="N169" s="8">
        <f t="shared" si="36"/>
        <v>1</v>
      </c>
    </row>
    <row r="170" spans="1:14" x14ac:dyDescent="0.35">
      <c r="A170" t="s">
        <v>493</v>
      </c>
      <c r="B170" t="s">
        <v>698</v>
      </c>
      <c r="C170" t="s">
        <v>78</v>
      </c>
      <c r="D170" t="s">
        <v>495</v>
      </c>
      <c r="E170">
        <v>16.5</v>
      </c>
      <c r="F170">
        <v>75.180000000000007</v>
      </c>
      <c r="G170">
        <v>54.79</v>
      </c>
      <c r="H170">
        <f t="shared" si="33"/>
        <v>1.3721482022266838</v>
      </c>
      <c r="I170">
        <v>23.5</v>
      </c>
      <c r="J170">
        <v>90.1</v>
      </c>
      <c r="K170">
        <v>72.459999999999994</v>
      </c>
      <c r="L170" s="2">
        <f t="shared" si="34"/>
        <v>0</v>
      </c>
      <c r="M170" s="2">
        <f t="shared" si="35"/>
        <v>1</v>
      </c>
      <c r="N170" s="2">
        <f t="shared" si="36"/>
        <v>0</v>
      </c>
    </row>
    <row r="171" spans="1:14" x14ac:dyDescent="0.35">
      <c r="A171" t="s">
        <v>494</v>
      </c>
      <c r="B171" t="s">
        <v>698</v>
      </c>
      <c r="C171" t="s">
        <v>78</v>
      </c>
      <c r="D171" t="s">
        <v>495</v>
      </c>
      <c r="E171">
        <v>17</v>
      </c>
      <c r="F171">
        <v>100.94</v>
      </c>
      <c r="G171">
        <v>56.08</v>
      </c>
      <c r="H171">
        <f t="shared" si="33"/>
        <v>1.7999286733238231</v>
      </c>
      <c r="I171">
        <v>16</v>
      </c>
      <c r="J171">
        <v>24.13</v>
      </c>
      <c r="K171">
        <v>53.5</v>
      </c>
      <c r="L171" s="2">
        <f t="shared" si="34"/>
        <v>1</v>
      </c>
      <c r="M171" s="2">
        <f t="shared" si="35"/>
        <v>0</v>
      </c>
      <c r="N171" s="2">
        <f t="shared" si="36"/>
        <v>0</v>
      </c>
    </row>
    <row r="172" spans="1:14" x14ac:dyDescent="0.35">
      <c r="A172" t="s">
        <v>159</v>
      </c>
      <c r="B172" t="s">
        <v>699</v>
      </c>
      <c r="C172" t="s">
        <v>78</v>
      </c>
      <c r="D172" t="s">
        <v>529</v>
      </c>
      <c r="E172">
        <v>17</v>
      </c>
      <c r="F172">
        <v>137.54</v>
      </c>
      <c r="G172">
        <v>56.08</v>
      </c>
      <c r="H172">
        <f t="shared" si="33"/>
        <v>2.4525677603423679</v>
      </c>
      <c r="I172">
        <v>16</v>
      </c>
      <c r="J172">
        <v>33.409999999999997</v>
      </c>
      <c r="K172">
        <v>53.5</v>
      </c>
      <c r="L172" s="2">
        <f t="shared" si="34"/>
        <v>1</v>
      </c>
      <c r="M172" s="2">
        <f t="shared" si="35"/>
        <v>0</v>
      </c>
      <c r="N172" s="2">
        <f t="shared" si="36"/>
        <v>0</v>
      </c>
    </row>
    <row r="173" spans="1:14" x14ac:dyDescent="0.35">
      <c r="A173" t="s">
        <v>160</v>
      </c>
      <c r="B173" t="s">
        <v>699</v>
      </c>
      <c r="C173" t="s">
        <v>78</v>
      </c>
      <c r="D173" t="s">
        <v>529</v>
      </c>
      <c r="E173">
        <v>17</v>
      </c>
      <c r="F173">
        <v>70.400000000000006</v>
      </c>
      <c r="G173">
        <v>56.08</v>
      </c>
      <c r="H173">
        <f t="shared" si="33"/>
        <v>1.2553495007132669</v>
      </c>
      <c r="I173">
        <v>16.5</v>
      </c>
      <c r="J173">
        <v>36.79</v>
      </c>
      <c r="K173">
        <v>54.79</v>
      </c>
      <c r="L173" s="2">
        <f t="shared" si="34"/>
        <v>0</v>
      </c>
      <c r="M173" s="2">
        <f t="shared" si="35"/>
        <v>1</v>
      </c>
      <c r="N173" s="2">
        <f t="shared" si="36"/>
        <v>0</v>
      </c>
    </row>
    <row r="174" spans="1:14" x14ac:dyDescent="0.35">
      <c r="A174" t="s">
        <v>161</v>
      </c>
      <c r="B174" t="s">
        <v>699</v>
      </c>
      <c r="C174" t="s">
        <v>78</v>
      </c>
      <c r="D174" t="s">
        <v>529</v>
      </c>
      <c r="E174">
        <v>17</v>
      </c>
      <c r="F174">
        <v>77.67</v>
      </c>
      <c r="G174">
        <v>56.08</v>
      </c>
      <c r="H174">
        <f t="shared" si="33"/>
        <v>1.3849857346647647</v>
      </c>
      <c r="I174">
        <v>25</v>
      </c>
      <c r="J174">
        <v>79.680000000000007</v>
      </c>
      <c r="K174">
        <v>76.17</v>
      </c>
      <c r="L174" s="2">
        <f t="shared" si="34"/>
        <v>0</v>
      </c>
      <c r="M174" s="2">
        <f t="shared" si="35"/>
        <v>1</v>
      </c>
      <c r="N174" s="2">
        <f t="shared" si="36"/>
        <v>0</v>
      </c>
    </row>
    <row r="175" spans="1:14" x14ac:dyDescent="0.35">
      <c r="A175" t="s">
        <v>162</v>
      </c>
      <c r="B175" t="s">
        <v>699</v>
      </c>
      <c r="C175" t="s">
        <v>78</v>
      </c>
      <c r="D175" t="s">
        <v>529</v>
      </c>
      <c r="E175">
        <v>17</v>
      </c>
      <c r="F175">
        <v>109.86</v>
      </c>
      <c r="G175">
        <v>56.08</v>
      </c>
      <c r="H175">
        <f t="shared" si="33"/>
        <v>1.9589871611982883</v>
      </c>
      <c r="I175">
        <v>16</v>
      </c>
      <c r="J175">
        <v>51.81</v>
      </c>
      <c r="K175">
        <v>53.5</v>
      </c>
      <c r="L175" s="2">
        <f t="shared" si="34"/>
        <v>1</v>
      </c>
      <c r="M175" s="2">
        <f t="shared" si="35"/>
        <v>0</v>
      </c>
      <c r="N175" s="2">
        <f t="shared" si="36"/>
        <v>0</v>
      </c>
    </row>
    <row r="176" spans="1:14" x14ac:dyDescent="0.35">
      <c r="A176" t="s">
        <v>163</v>
      </c>
      <c r="B176" t="s">
        <v>699</v>
      </c>
      <c r="C176" t="s">
        <v>78</v>
      </c>
      <c r="D176" t="s">
        <v>529</v>
      </c>
      <c r="E176">
        <v>17</v>
      </c>
      <c r="F176">
        <v>85.53</v>
      </c>
      <c r="G176">
        <v>56.08</v>
      </c>
      <c r="H176">
        <f t="shared" si="33"/>
        <v>1.5251426533523538</v>
      </c>
      <c r="I176">
        <v>16</v>
      </c>
      <c r="J176">
        <v>42.25</v>
      </c>
      <c r="K176">
        <v>53.5</v>
      </c>
      <c r="L176" s="2">
        <f t="shared" si="34"/>
        <v>1</v>
      </c>
      <c r="M176" s="2">
        <f t="shared" si="35"/>
        <v>0</v>
      </c>
      <c r="N176" s="2">
        <f t="shared" si="36"/>
        <v>0</v>
      </c>
    </row>
    <row r="177" spans="1:14" x14ac:dyDescent="0.35">
      <c r="A177" t="s">
        <v>164</v>
      </c>
      <c r="B177" t="s">
        <v>699</v>
      </c>
      <c r="C177" t="s">
        <v>78</v>
      </c>
      <c r="D177" t="s">
        <v>529</v>
      </c>
      <c r="E177">
        <v>16</v>
      </c>
      <c r="F177">
        <v>58.94</v>
      </c>
      <c r="G177">
        <v>53.5</v>
      </c>
      <c r="H177">
        <f t="shared" si="33"/>
        <v>1.1016822429906541</v>
      </c>
      <c r="I177">
        <v>15.5</v>
      </c>
      <c r="J177">
        <v>51.45</v>
      </c>
      <c r="K177">
        <v>52.21</v>
      </c>
      <c r="L177" s="2">
        <f t="shared" si="34"/>
        <v>0</v>
      </c>
      <c r="M177" s="2">
        <f t="shared" si="35"/>
        <v>1</v>
      </c>
      <c r="N177" s="2">
        <f t="shared" si="36"/>
        <v>0</v>
      </c>
    </row>
    <row r="178" spans="1:14" x14ac:dyDescent="0.35">
      <c r="A178" t="s">
        <v>165</v>
      </c>
      <c r="B178" t="s">
        <v>699</v>
      </c>
      <c r="C178" s="8" t="s">
        <v>78</v>
      </c>
      <c r="D178" s="8" t="s">
        <v>529</v>
      </c>
      <c r="E178" s="8">
        <v>17</v>
      </c>
      <c r="F178" s="8">
        <v>38.950000000000003</v>
      </c>
      <c r="G178" s="8">
        <v>56.08</v>
      </c>
      <c r="H178" s="8">
        <f t="shared" si="33"/>
        <v>0.694543509272468</v>
      </c>
      <c r="I178" s="8">
        <v>16.5</v>
      </c>
      <c r="J178" s="8">
        <v>34.33</v>
      </c>
      <c r="K178" s="8">
        <v>54.79</v>
      </c>
      <c r="L178" s="8">
        <f t="shared" si="34"/>
        <v>0</v>
      </c>
      <c r="M178" s="8">
        <f t="shared" si="35"/>
        <v>0</v>
      </c>
      <c r="N178" s="8">
        <f t="shared" si="36"/>
        <v>1</v>
      </c>
    </row>
    <row r="179" spans="1:14" x14ac:dyDescent="0.35">
      <c r="A179" t="s">
        <v>166</v>
      </c>
      <c r="B179" t="s">
        <v>699</v>
      </c>
      <c r="C179" t="s">
        <v>78</v>
      </c>
      <c r="D179" t="s">
        <v>529</v>
      </c>
      <c r="E179">
        <v>17</v>
      </c>
      <c r="F179">
        <v>80.239999999999995</v>
      </c>
      <c r="G179">
        <v>56.08</v>
      </c>
      <c r="H179">
        <f t="shared" si="33"/>
        <v>1.4308131241084165</v>
      </c>
      <c r="I179">
        <v>16.5</v>
      </c>
      <c r="J179">
        <v>49.72</v>
      </c>
      <c r="K179">
        <v>54.79</v>
      </c>
      <c r="L179" s="2">
        <f t="shared" si="34"/>
        <v>0</v>
      </c>
      <c r="M179" s="2">
        <f t="shared" si="35"/>
        <v>1</v>
      </c>
      <c r="N179" s="2">
        <f t="shared" si="36"/>
        <v>0</v>
      </c>
    </row>
    <row r="180" spans="1:14" x14ac:dyDescent="0.35">
      <c r="A180" t="s">
        <v>167</v>
      </c>
      <c r="B180" t="s">
        <v>699</v>
      </c>
      <c r="C180" t="s">
        <v>78</v>
      </c>
      <c r="D180" t="s">
        <v>529</v>
      </c>
      <c r="E180">
        <v>16.5</v>
      </c>
      <c r="F180">
        <v>62.43</v>
      </c>
      <c r="G180">
        <v>54.79</v>
      </c>
      <c r="H180">
        <f t="shared" si="33"/>
        <v>1.1394415039240737</v>
      </c>
      <c r="I180">
        <v>16</v>
      </c>
      <c r="J180">
        <v>37.46</v>
      </c>
      <c r="K180">
        <v>53.5</v>
      </c>
      <c r="L180" s="2">
        <f t="shared" si="34"/>
        <v>0</v>
      </c>
      <c r="M180" s="2">
        <f t="shared" si="35"/>
        <v>1</v>
      </c>
      <c r="N180" s="2">
        <f t="shared" si="36"/>
        <v>0</v>
      </c>
    </row>
    <row r="181" spans="1:14" x14ac:dyDescent="0.35">
      <c r="A181" t="s">
        <v>168</v>
      </c>
      <c r="B181" t="s">
        <v>699</v>
      </c>
      <c r="C181" t="s">
        <v>78</v>
      </c>
      <c r="D181" t="s">
        <v>529</v>
      </c>
      <c r="E181">
        <v>17</v>
      </c>
      <c r="F181">
        <v>113.5</v>
      </c>
      <c r="G181">
        <v>56.08</v>
      </c>
      <c r="H181">
        <f t="shared" si="33"/>
        <v>2.0238944365192584</v>
      </c>
      <c r="I181">
        <v>16</v>
      </c>
      <c r="J181">
        <v>39.04</v>
      </c>
      <c r="K181">
        <v>53.5</v>
      </c>
      <c r="L181" s="2">
        <f t="shared" si="34"/>
        <v>1</v>
      </c>
      <c r="M181" s="2">
        <f t="shared" si="35"/>
        <v>0</v>
      </c>
      <c r="N181" s="2">
        <f t="shared" si="36"/>
        <v>0</v>
      </c>
    </row>
    <row r="182" spans="1:14" x14ac:dyDescent="0.35">
      <c r="A182" t="s">
        <v>169</v>
      </c>
      <c r="B182" t="s">
        <v>699</v>
      </c>
      <c r="C182" t="s">
        <v>78</v>
      </c>
      <c r="D182" s="8" t="s">
        <v>529</v>
      </c>
      <c r="E182" s="8">
        <v>21</v>
      </c>
      <c r="F182" s="8">
        <v>58.98</v>
      </c>
      <c r="G182" s="8">
        <v>66.22</v>
      </c>
      <c r="H182" s="8">
        <f t="shared" si="33"/>
        <v>0.89066747206282082</v>
      </c>
      <c r="I182" s="8">
        <v>20.5</v>
      </c>
      <c r="J182" s="8">
        <v>49.68</v>
      </c>
      <c r="K182" s="8">
        <v>64.97</v>
      </c>
      <c r="L182" s="8">
        <f t="shared" si="34"/>
        <v>0</v>
      </c>
      <c r="M182" s="8">
        <f t="shared" si="35"/>
        <v>0</v>
      </c>
      <c r="N182" s="8">
        <f t="shared" si="36"/>
        <v>1</v>
      </c>
    </row>
    <row r="183" spans="1:14" x14ac:dyDescent="0.35">
      <c r="A183" t="s">
        <v>170</v>
      </c>
      <c r="B183" t="s">
        <v>699</v>
      </c>
      <c r="C183" t="s">
        <v>78</v>
      </c>
      <c r="D183" t="s">
        <v>529</v>
      </c>
      <c r="E183">
        <v>17</v>
      </c>
      <c r="F183">
        <v>80.349999999999994</v>
      </c>
      <c r="G183">
        <v>56.08</v>
      </c>
      <c r="H183">
        <f t="shared" si="33"/>
        <v>1.432774607703281</v>
      </c>
      <c r="I183">
        <v>16</v>
      </c>
      <c r="J183">
        <v>37.08</v>
      </c>
      <c r="K183">
        <v>53.5</v>
      </c>
      <c r="L183" s="2">
        <f t="shared" si="34"/>
        <v>0</v>
      </c>
      <c r="M183" s="2">
        <f t="shared" si="35"/>
        <v>1</v>
      </c>
      <c r="N183" s="2">
        <f t="shared" si="36"/>
        <v>0</v>
      </c>
    </row>
    <row r="184" spans="1:14" x14ac:dyDescent="0.35">
      <c r="A184" t="s">
        <v>172</v>
      </c>
      <c r="B184" t="s">
        <v>699</v>
      </c>
      <c r="C184" s="8" t="s">
        <v>78</v>
      </c>
      <c r="D184" s="8" t="s">
        <v>529</v>
      </c>
      <c r="E184" s="8">
        <v>16.5</v>
      </c>
      <c r="F184" s="8">
        <v>38.93</v>
      </c>
      <c r="G184" s="8">
        <v>54.79</v>
      </c>
      <c r="H184" s="8">
        <f t="shared" si="33"/>
        <v>0.71053111881730247</v>
      </c>
      <c r="I184" s="8">
        <v>16</v>
      </c>
      <c r="J184" s="8">
        <v>25.78</v>
      </c>
      <c r="K184" s="8">
        <v>53.5</v>
      </c>
      <c r="L184" s="8">
        <f t="shared" si="34"/>
        <v>0</v>
      </c>
      <c r="M184" s="8">
        <f t="shared" si="35"/>
        <v>0</v>
      </c>
      <c r="N184" s="8">
        <f t="shared" si="36"/>
        <v>1</v>
      </c>
    </row>
    <row r="185" spans="1:14" x14ac:dyDescent="0.35">
      <c r="A185" t="s">
        <v>174</v>
      </c>
      <c r="B185" t="s">
        <v>699</v>
      </c>
      <c r="C185" s="8" t="s">
        <v>78</v>
      </c>
      <c r="D185" s="8" t="s">
        <v>529</v>
      </c>
      <c r="E185" s="8">
        <v>16</v>
      </c>
      <c r="F185" s="8">
        <v>51.27</v>
      </c>
      <c r="G185" s="8">
        <v>53.5</v>
      </c>
      <c r="H185" s="8">
        <f t="shared" si="33"/>
        <v>0.95831775700934585</v>
      </c>
      <c r="I185" s="8">
        <v>15.5</v>
      </c>
      <c r="J185" s="8">
        <v>29.22</v>
      </c>
      <c r="K185" s="8">
        <v>52.21</v>
      </c>
      <c r="L185" s="8">
        <f t="shared" si="34"/>
        <v>0</v>
      </c>
      <c r="M185" s="8">
        <f t="shared" si="35"/>
        <v>0</v>
      </c>
      <c r="N185" s="8">
        <f t="shared" si="36"/>
        <v>1</v>
      </c>
    </row>
    <row r="186" spans="1:14" x14ac:dyDescent="0.35">
      <c r="A186" t="s">
        <v>191</v>
      </c>
      <c r="B186" t="s">
        <v>699</v>
      </c>
      <c r="C186" t="s">
        <v>78</v>
      </c>
      <c r="D186" t="s">
        <v>529</v>
      </c>
      <c r="E186">
        <v>16.5</v>
      </c>
      <c r="F186">
        <v>55.27</v>
      </c>
      <c r="G186">
        <v>54.79</v>
      </c>
      <c r="H186">
        <f t="shared" si="33"/>
        <v>1.0087607227596278</v>
      </c>
      <c r="I186">
        <v>16</v>
      </c>
      <c r="J186">
        <v>22.92</v>
      </c>
      <c r="K186">
        <v>53.5</v>
      </c>
      <c r="L186" s="2">
        <f t="shared" si="34"/>
        <v>0</v>
      </c>
      <c r="M186" s="2">
        <f t="shared" si="35"/>
        <v>1</v>
      </c>
      <c r="N186" s="2">
        <f t="shared" si="36"/>
        <v>0</v>
      </c>
    </row>
    <row r="187" spans="1:14" x14ac:dyDescent="0.35">
      <c r="A187" t="s">
        <v>193</v>
      </c>
      <c r="B187" t="s">
        <v>699</v>
      </c>
      <c r="C187" s="8" t="s">
        <v>78</v>
      </c>
      <c r="D187" s="8" t="s">
        <v>529</v>
      </c>
      <c r="E187" s="8">
        <v>17.5</v>
      </c>
      <c r="F187" s="8">
        <v>54.29</v>
      </c>
      <c r="G187" s="8">
        <v>57.36</v>
      </c>
      <c r="H187" s="8">
        <f t="shared" si="33"/>
        <v>0.94647838214783819</v>
      </c>
      <c r="I187" s="8">
        <v>17</v>
      </c>
      <c r="J187" s="8">
        <v>32.299999999999997</v>
      </c>
      <c r="K187" s="8">
        <v>56.08</v>
      </c>
      <c r="L187" s="8">
        <f t="shared" si="34"/>
        <v>0</v>
      </c>
      <c r="M187" s="8">
        <f t="shared" si="35"/>
        <v>0</v>
      </c>
      <c r="N187" s="8">
        <f t="shared" si="36"/>
        <v>1</v>
      </c>
    </row>
    <row r="188" spans="1:14" x14ac:dyDescent="0.35">
      <c r="A188" t="s">
        <v>194</v>
      </c>
      <c r="B188" t="s">
        <v>699</v>
      </c>
      <c r="C188" t="s">
        <v>78</v>
      </c>
      <c r="D188" t="s">
        <v>529</v>
      </c>
      <c r="E188">
        <v>17</v>
      </c>
      <c r="F188">
        <v>57.09</v>
      </c>
      <c r="G188">
        <v>56.08</v>
      </c>
      <c r="H188">
        <f t="shared" si="33"/>
        <v>1.0180099857346649</v>
      </c>
      <c r="I188">
        <v>16.5</v>
      </c>
      <c r="J188">
        <v>28.94</v>
      </c>
      <c r="K188">
        <v>54.79</v>
      </c>
      <c r="L188" s="2">
        <f t="shared" si="34"/>
        <v>0</v>
      </c>
      <c r="M188" s="2">
        <f t="shared" si="35"/>
        <v>1</v>
      </c>
      <c r="N188" s="2">
        <f t="shared" si="36"/>
        <v>0</v>
      </c>
    </row>
    <row r="189" spans="1:14" x14ac:dyDescent="0.35">
      <c r="A189" t="s">
        <v>195</v>
      </c>
      <c r="B189" t="s">
        <v>699</v>
      </c>
      <c r="C189" s="8" t="s">
        <v>78</v>
      </c>
      <c r="D189" s="8" t="s">
        <v>529</v>
      </c>
      <c r="E189" s="8">
        <v>14</v>
      </c>
      <c r="F189" s="8">
        <v>42.17</v>
      </c>
      <c r="G189" s="8">
        <v>48.3</v>
      </c>
      <c r="H189" s="8">
        <f t="shared" si="33"/>
        <v>0.87308488612836443</v>
      </c>
      <c r="I189" s="8">
        <v>13.5</v>
      </c>
      <c r="J189" s="8">
        <v>22.95</v>
      </c>
      <c r="K189" s="8">
        <v>46.98</v>
      </c>
      <c r="L189" s="8">
        <f t="shared" si="34"/>
        <v>0</v>
      </c>
      <c r="M189" s="8">
        <f t="shared" si="35"/>
        <v>0</v>
      </c>
      <c r="N189" s="8">
        <f t="shared" si="36"/>
        <v>1</v>
      </c>
    </row>
    <row r="190" spans="1:14" x14ac:dyDescent="0.35">
      <c r="A190" t="s">
        <v>196</v>
      </c>
      <c r="B190" t="s">
        <v>699</v>
      </c>
      <c r="C190" t="s">
        <v>78</v>
      </c>
      <c r="D190" t="s">
        <v>529</v>
      </c>
      <c r="E190">
        <v>17</v>
      </c>
      <c r="F190">
        <v>117.08</v>
      </c>
      <c r="G190">
        <v>56.08</v>
      </c>
      <c r="H190">
        <f t="shared" si="33"/>
        <v>2.0877318116975747</v>
      </c>
      <c r="I190">
        <v>16.5</v>
      </c>
      <c r="J190">
        <v>51.01</v>
      </c>
      <c r="K190">
        <v>54.79</v>
      </c>
      <c r="L190" s="2">
        <f t="shared" si="34"/>
        <v>1</v>
      </c>
      <c r="M190" s="2">
        <f t="shared" si="35"/>
        <v>0</v>
      </c>
      <c r="N190" s="2">
        <f t="shared" si="36"/>
        <v>0</v>
      </c>
    </row>
    <row r="191" spans="1:14" x14ac:dyDescent="0.35">
      <c r="A191" t="s">
        <v>197</v>
      </c>
      <c r="B191" t="s">
        <v>699</v>
      </c>
      <c r="C191" t="s">
        <v>78</v>
      </c>
      <c r="D191" t="s">
        <v>529</v>
      </c>
      <c r="E191">
        <v>17</v>
      </c>
      <c r="F191">
        <v>67.540000000000006</v>
      </c>
      <c r="G191">
        <v>56.08</v>
      </c>
      <c r="H191">
        <f t="shared" si="33"/>
        <v>1.2043509272467905</v>
      </c>
      <c r="I191">
        <v>16</v>
      </c>
      <c r="J191">
        <v>25.45</v>
      </c>
      <c r="K191">
        <v>53.5</v>
      </c>
      <c r="L191" s="2">
        <f t="shared" si="34"/>
        <v>0</v>
      </c>
      <c r="M191" s="2">
        <f t="shared" si="35"/>
        <v>1</v>
      </c>
      <c r="N191" s="2">
        <f t="shared" si="36"/>
        <v>0</v>
      </c>
    </row>
    <row r="192" spans="1:14" x14ac:dyDescent="0.35">
      <c r="A192" t="s">
        <v>198</v>
      </c>
      <c r="B192" t="s">
        <v>699</v>
      </c>
      <c r="C192" t="s">
        <v>78</v>
      </c>
      <c r="D192" t="s">
        <v>529</v>
      </c>
      <c r="E192">
        <v>17</v>
      </c>
      <c r="F192">
        <v>71.819999999999993</v>
      </c>
      <c r="G192">
        <v>56.08</v>
      </c>
      <c r="H192">
        <f t="shared" si="33"/>
        <v>1.2806704707560628</v>
      </c>
      <c r="I192">
        <v>16.5</v>
      </c>
      <c r="J192">
        <v>39.54</v>
      </c>
      <c r="K192">
        <v>54.79</v>
      </c>
      <c r="L192" s="2">
        <f t="shared" si="34"/>
        <v>0</v>
      </c>
      <c r="M192" s="2">
        <f t="shared" si="35"/>
        <v>1</v>
      </c>
      <c r="N192" s="2">
        <f t="shared" si="36"/>
        <v>0</v>
      </c>
    </row>
    <row r="193" spans="1:14" x14ac:dyDescent="0.35">
      <c r="A193" t="s">
        <v>200</v>
      </c>
      <c r="B193" t="s">
        <v>699</v>
      </c>
      <c r="C193" t="s">
        <v>78</v>
      </c>
      <c r="D193" t="s">
        <v>529</v>
      </c>
      <c r="E193">
        <v>17</v>
      </c>
      <c r="F193">
        <v>102.49</v>
      </c>
      <c r="G193">
        <v>56.08</v>
      </c>
      <c r="H193">
        <f t="shared" si="33"/>
        <v>1.8275677603423681</v>
      </c>
      <c r="I193">
        <v>16</v>
      </c>
      <c r="J193">
        <v>28.95</v>
      </c>
      <c r="K193">
        <v>53.5</v>
      </c>
      <c r="L193" s="2">
        <f t="shared" si="34"/>
        <v>1</v>
      </c>
      <c r="M193" s="2">
        <f t="shared" si="35"/>
        <v>0</v>
      </c>
      <c r="N193" s="2">
        <f t="shared" si="36"/>
        <v>0</v>
      </c>
    </row>
    <row r="194" spans="1:14" x14ac:dyDescent="0.35">
      <c r="A194" t="s">
        <v>201</v>
      </c>
      <c r="B194" t="s">
        <v>699</v>
      </c>
      <c r="C194" s="8" t="s">
        <v>78</v>
      </c>
      <c r="D194" s="8" t="s">
        <v>529</v>
      </c>
      <c r="E194" s="8">
        <v>17.5</v>
      </c>
      <c r="F194" s="8">
        <v>56.75</v>
      </c>
      <c r="G194" s="8">
        <v>57.36</v>
      </c>
      <c r="H194" s="8">
        <f t="shared" ref="H194:H257" si="37">F194/G194</f>
        <v>0.98936541143654111</v>
      </c>
      <c r="I194" s="8">
        <v>17</v>
      </c>
      <c r="J194" s="8">
        <v>52.85</v>
      </c>
      <c r="K194" s="8">
        <v>56.08</v>
      </c>
      <c r="L194" s="8">
        <f t="shared" ref="L194:L257" si="38">IF(H194&gt;1.5,1,0)</f>
        <v>0</v>
      </c>
      <c r="M194" s="8">
        <f t="shared" ref="M194:M257" si="39">IF((AND(H194&gt;1,H194&lt;1.5)),1,0)</f>
        <v>0</v>
      </c>
      <c r="N194" s="8">
        <f t="shared" ref="N194:N257" si="40">IF(H194&lt;1,1,0)</f>
        <v>1</v>
      </c>
    </row>
    <row r="195" spans="1:14" x14ac:dyDescent="0.35">
      <c r="A195" t="s">
        <v>202</v>
      </c>
      <c r="B195" t="s">
        <v>699</v>
      </c>
      <c r="C195" t="s">
        <v>78</v>
      </c>
      <c r="D195" t="s">
        <v>529</v>
      </c>
      <c r="E195">
        <v>17</v>
      </c>
      <c r="F195">
        <v>94.38</v>
      </c>
      <c r="G195">
        <v>56.08</v>
      </c>
      <c r="H195">
        <f t="shared" si="37"/>
        <v>1.6829529243937231</v>
      </c>
      <c r="I195">
        <v>25</v>
      </c>
      <c r="J195">
        <v>83.52</v>
      </c>
      <c r="K195">
        <v>76.17</v>
      </c>
      <c r="L195" s="2">
        <f t="shared" si="38"/>
        <v>1</v>
      </c>
      <c r="M195" s="2">
        <f t="shared" si="39"/>
        <v>0</v>
      </c>
      <c r="N195" s="2">
        <f t="shared" si="40"/>
        <v>0</v>
      </c>
    </row>
    <row r="196" spans="1:14" x14ac:dyDescent="0.35">
      <c r="A196" t="s">
        <v>203</v>
      </c>
      <c r="B196" t="s">
        <v>699</v>
      </c>
      <c r="C196" t="s">
        <v>78</v>
      </c>
      <c r="D196" t="s">
        <v>529</v>
      </c>
      <c r="E196">
        <v>16.5</v>
      </c>
      <c r="F196">
        <v>58.5</v>
      </c>
      <c r="G196">
        <v>54.79</v>
      </c>
      <c r="H196">
        <f t="shared" si="37"/>
        <v>1.0677130863296223</v>
      </c>
      <c r="I196">
        <v>16</v>
      </c>
      <c r="J196">
        <v>39.22</v>
      </c>
      <c r="K196">
        <v>53.5</v>
      </c>
      <c r="L196" s="2">
        <f t="shared" si="38"/>
        <v>0</v>
      </c>
      <c r="M196" s="2">
        <f t="shared" si="39"/>
        <v>1</v>
      </c>
      <c r="N196" s="2">
        <f t="shared" si="40"/>
        <v>0</v>
      </c>
    </row>
    <row r="197" spans="1:14" x14ac:dyDescent="0.35">
      <c r="A197" t="s">
        <v>204</v>
      </c>
      <c r="B197" t="s">
        <v>699</v>
      </c>
      <c r="C197" s="8" t="s">
        <v>78</v>
      </c>
      <c r="D197" s="8" t="s">
        <v>529</v>
      </c>
      <c r="E197" s="8">
        <v>17</v>
      </c>
      <c r="F197" s="8">
        <v>51.13</v>
      </c>
      <c r="G197" s="8">
        <v>56.08</v>
      </c>
      <c r="H197" s="8">
        <f t="shared" si="37"/>
        <v>0.91173323823109853</v>
      </c>
      <c r="I197" s="8">
        <v>16.5</v>
      </c>
      <c r="J197" s="8">
        <v>42.09</v>
      </c>
      <c r="K197" s="8">
        <v>54.79</v>
      </c>
      <c r="L197" s="8">
        <f t="shared" si="38"/>
        <v>0</v>
      </c>
      <c r="M197" s="8">
        <f t="shared" si="39"/>
        <v>0</v>
      </c>
      <c r="N197" s="8">
        <f t="shared" si="40"/>
        <v>1</v>
      </c>
    </row>
    <row r="198" spans="1:14" x14ac:dyDescent="0.35">
      <c r="A198" t="s">
        <v>205</v>
      </c>
      <c r="B198" t="s">
        <v>699</v>
      </c>
      <c r="C198" t="s">
        <v>78</v>
      </c>
      <c r="D198" t="s">
        <v>529</v>
      </c>
      <c r="E198">
        <v>17</v>
      </c>
      <c r="F198">
        <v>66.069999999999993</v>
      </c>
      <c r="G198">
        <v>56.08</v>
      </c>
      <c r="H198">
        <f t="shared" si="37"/>
        <v>1.178138373751783</v>
      </c>
      <c r="I198">
        <v>25</v>
      </c>
      <c r="J198">
        <v>81.38</v>
      </c>
      <c r="K198">
        <v>76.17</v>
      </c>
      <c r="L198" s="2">
        <f t="shared" si="38"/>
        <v>0</v>
      </c>
      <c r="M198" s="2">
        <f t="shared" si="39"/>
        <v>1</v>
      </c>
      <c r="N198" s="2">
        <f t="shared" si="40"/>
        <v>0</v>
      </c>
    </row>
    <row r="199" spans="1:14" x14ac:dyDescent="0.35">
      <c r="A199" t="s">
        <v>206</v>
      </c>
      <c r="B199" t="s">
        <v>699</v>
      </c>
      <c r="C199" s="8" t="s">
        <v>78</v>
      </c>
      <c r="D199" s="8" t="s">
        <v>529</v>
      </c>
      <c r="E199" s="8">
        <v>14</v>
      </c>
      <c r="F199" s="8">
        <v>38.869999999999997</v>
      </c>
      <c r="G199" s="8">
        <v>48.3</v>
      </c>
      <c r="H199" s="8">
        <f t="shared" si="37"/>
        <v>0.80476190476190479</v>
      </c>
      <c r="I199" s="8">
        <v>13.5</v>
      </c>
      <c r="J199" s="8">
        <v>21.82</v>
      </c>
      <c r="K199" s="8">
        <v>46.98</v>
      </c>
      <c r="L199" s="8">
        <f t="shared" si="38"/>
        <v>0</v>
      </c>
      <c r="M199" s="8">
        <f t="shared" si="39"/>
        <v>0</v>
      </c>
      <c r="N199" s="8">
        <f t="shared" si="40"/>
        <v>1</v>
      </c>
    </row>
    <row r="200" spans="1:14" x14ac:dyDescent="0.35">
      <c r="A200" t="s">
        <v>512</v>
      </c>
      <c r="B200" t="s">
        <v>699</v>
      </c>
      <c r="C200" s="8" t="s">
        <v>78</v>
      </c>
      <c r="D200" s="8" t="s">
        <v>495</v>
      </c>
      <c r="E200" s="8">
        <v>20.5</v>
      </c>
      <c r="F200" s="8">
        <v>51.02</v>
      </c>
      <c r="G200" s="8">
        <v>64.97</v>
      </c>
      <c r="H200" s="8">
        <f t="shared" si="37"/>
        <v>0.78528551639218103</v>
      </c>
      <c r="I200" s="8">
        <v>20</v>
      </c>
      <c r="J200" s="8">
        <v>29.46</v>
      </c>
      <c r="K200" s="8">
        <v>63.71</v>
      </c>
      <c r="L200" s="8">
        <f t="shared" si="38"/>
        <v>0</v>
      </c>
      <c r="M200" s="8">
        <f t="shared" si="39"/>
        <v>0</v>
      </c>
      <c r="N200" s="8">
        <f t="shared" si="40"/>
        <v>1</v>
      </c>
    </row>
    <row r="201" spans="1:14" x14ac:dyDescent="0.35">
      <c r="A201" t="s">
        <v>514</v>
      </c>
      <c r="B201" t="s">
        <v>699</v>
      </c>
      <c r="C201" t="s">
        <v>78</v>
      </c>
      <c r="D201" t="s">
        <v>495</v>
      </c>
      <c r="E201">
        <v>17</v>
      </c>
      <c r="F201">
        <v>80.63</v>
      </c>
      <c r="G201">
        <v>56.08</v>
      </c>
      <c r="H201">
        <f t="shared" si="37"/>
        <v>1.4377674750356633</v>
      </c>
      <c r="I201">
        <v>16.5</v>
      </c>
      <c r="J201">
        <v>52.4</v>
      </c>
      <c r="K201">
        <v>54.79</v>
      </c>
      <c r="L201" s="2">
        <f t="shared" si="38"/>
        <v>0</v>
      </c>
      <c r="M201" s="2">
        <f t="shared" si="39"/>
        <v>1</v>
      </c>
      <c r="N201" s="2">
        <f t="shared" si="40"/>
        <v>0</v>
      </c>
    </row>
    <row r="202" spans="1:14" x14ac:dyDescent="0.35">
      <c r="A202" t="s">
        <v>515</v>
      </c>
      <c r="B202" t="s">
        <v>699</v>
      </c>
      <c r="C202" t="s">
        <v>78</v>
      </c>
      <c r="D202" t="s">
        <v>495</v>
      </c>
      <c r="E202">
        <v>17</v>
      </c>
      <c r="F202">
        <v>88.78</v>
      </c>
      <c r="G202">
        <v>56.08</v>
      </c>
      <c r="H202">
        <f t="shared" si="37"/>
        <v>1.5830955777460771</v>
      </c>
      <c r="I202">
        <v>16</v>
      </c>
      <c r="J202">
        <v>23.15</v>
      </c>
      <c r="K202">
        <v>53.5</v>
      </c>
      <c r="L202" s="2">
        <f t="shared" si="38"/>
        <v>1</v>
      </c>
      <c r="M202" s="2">
        <f t="shared" si="39"/>
        <v>0</v>
      </c>
      <c r="N202" s="2">
        <f t="shared" si="40"/>
        <v>0</v>
      </c>
    </row>
    <row r="203" spans="1:14" x14ac:dyDescent="0.35">
      <c r="A203" t="s">
        <v>516</v>
      </c>
      <c r="B203" t="s">
        <v>699</v>
      </c>
      <c r="C203" t="s">
        <v>78</v>
      </c>
      <c r="D203" t="s">
        <v>495</v>
      </c>
      <c r="E203">
        <v>17</v>
      </c>
      <c r="F203">
        <v>76.260000000000005</v>
      </c>
      <c r="G203">
        <v>56.08</v>
      </c>
      <c r="H203">
        <f t="shared" si="37"/>
        <v>1.3598430813124109</v>
      </c>
      <c r="I203">
        <v>16</v>
      </c>
      <c r="J203">
        <v>17.38</v>
      </c>
      <c r="K203">
        <v>53.5</v>
      </c>
      <c r="L203" s="2">
        <f t="shared" si="38"/>
        <v>0</v>
      </c>
      <c r="M203" s="2">
        <f t="shared" si="39"/>
        <v>1</v>
      </c>
      <c r="N203" s="2">
        <f t="shared" si="40"/>
        <v>0</v>
      </c>
    </row>
    <row r="204" spans="1:14" x14ac:dyDescent="0.35">
      <c r="A204" t="s">
        <v>517</v>
      </c>
      <c r="B204" t="s">
        <v>699</v>
      </c>
      <c r="C204" t="s">
        <v>78</v>
      </c>
      <c r="D204" t="s">
        <v>495</v>
      </c>
      <c r="E204">
        <v>16.5</v>
      </c>
      <c r="F204">
        <v>68.3</v>
      </c>
      <c r="G204">
        <v>54.79</v>
      </c>
      <c r="H204">
        <f t="shared" si="37"/>
        <v>1.2465778426720204</v>
      </c>
      <c r="I204">
        <v>16</v>
      </c>
      <c r="J204">
        <v>37.770000000000003</v>
      </c>
      <c r="K204">
        <v>53.5</v>
      </c>
      <c r="L204" s="2">
        <f t="shared" si="38"/>
        <v>0</v>
      </c>
      <c r="M204" s="2">
        <f t="shared" si="39"/>
        <v>1</v>
      </c>
      <c r="N204" s="2">
        <f t="shared" si="40"/>
        <v>0</v>
      </c>
    </row>
    <row r="205" spans="1:14" x14ac:dyDescent="0.35">
      <c r="A205" t="s">
        <v>518</v>
      </c>
      <c r="B205" t="s">
        <v>699</v>
      </c>
      <c r="C205" s="8" t="s">
        <v>78</v>
      </c>
      <c r="D205" s="8" t="s">
        <v>495</v>
      </c>
      <c r="E205" s="8">
        <v>22</v>
      </c>
      <c r="F205" s="8">
        <v>50.86</v>
      </c>
      <c r="G205" s="8">
        <v>68.72</v>
      </c>
      <c r="H205" s="8">
        <f t="shared" si="37"/>
        <v>0.74010477299185096</v>
      </c>
      <c r="I205" s="8">
        <v>21.5</v>
      </c>
      <c r="J205" s="8">
        <v>25.77</v>
      </c>
      <c r="K205" s="8">
        <v>67.47</v>
      </c>
      <c r="L205" s="8">
        <f t="shared" si="38"/>
        <v>0</v>
      </c>
      <c r="M205" s="8">
        <f t="shared" si="39"/>
        <v>0</v>
      </c>
      <c r="N205" s="8">
        <f t="shared" si="40"/>
        <v>1</v>
      </c>
    </row>
    <row r="206" spans="1:14" x14ac:dyDescent="0.35">
      <c r="A206" t="s">
        <v>519</v>
      </c>
      <c r="B206" t="s">
        <v>699</v>
      </c>
      <c r="C206" t="s">
        <v>78</v>
      </c>
      <c r="D206" t="s">
        <v>495</v>
      </c>
      <c r="E206">
        <v>17.5</v>
      </c>
      <c r="F206">
        <v>59.47</v>
      </c>
      <c r="G206">
        <v>57.36</v>
      </c>
      <c r="H206">
        <f t="shared" si="37"/>
        <v>1.0367852161785216</v>
      </c>
      <c r="I206">
        <v>17</v>
      </c>
      <c r="J206">
        <v>54.16</v>
      </c>
      <c r="K206">
        <v>56.08</v>
      </c>
      <c r="L206" s="2">
        <f t="shared" si="38"/>
        <v>0</v>
      </c>
      <c r="M206" s="2">
        <f t="shared" si="39"/>
        <v>1</v>
      </c>
      <c r="N206" s="2">
        <f t="shared" si="40"/>
        <v>0</v>
      </c>
    </row>
    <row r="207" spans="1:14" x14ac:dyDescent="0.35">
      <c r="A207" t="s">
        <v>520</v>
      </c>
      <c r="B207" t="s">
        <v>699</v>
      </c>
      <c r="C207" t="s">
        <v>78</v>
      </c>
      <c r="D207" t="s">
        <v>495</v>
      </c>
      <c r="E207">
        <v>22.5</v>
      </c>
      <c r="F207">
        <v>72.84</v>
      </c>
      <c r="G207">
        <v>69.97</v>
      </c>
      <c r="H207">
        <f t="shared" si="37"/>
        <v>1.0410175789624125</v>
      </c>
      <c r="I207">
        <v>22</v>
      </c>
      <c r="J207">
        <v>53.48</v>
      </c>
      <c r="K207">
        <v>68.72</v>
      </c>
      <c r="L207" s="2">
        <f t="shared" si="38"/>
        <v>0</v>
      </c>
      <c r="M207" s="2">
        <f t="shared" si="39"/>
        <v>1</v>
      </c>
      <c r="N207" s="2">
        <f t="shared" si="40"/>
        <v>0</v>
      </c>
    </row>
    <row r="208" spans="1:14" x14ac:dyDescent="0.35">
      <c r="A208" t="s">
        <v>521</v>
      </c>
      <c r="B208" t="s">
        <v>699</v>
      </c>
      <c r="C208" t="s">
        <v>78</v>
      </c>
      <c r="D208" t="s">
        <v>495</v>
      </c>
      <c r="E208">
        <v>17</v>
      </c>
      <c r="F208">
        <v>109.51</v>
      </c>
      <c r="G208">
        <v>56.08</v>
      </c>
      <c r="H208">
        <f t="shared" si="37"/>
        <v>1.9527460770328104</v>
      </c>
      <c r="I208">
        <v>16</v>
      </c>
      <c r="J208">
        <v>30.44</v>
      </c>
      <c r="K208">
        <v>53.5</v>
      </c>
      <c r="L208" s="2">
        <f t="shared" si="38"/>
        <v>1</v>
      </c>
      <c r="M208" s="2">
        <f t="shared" si="39"/>
        <v>0</v>
      </c>
      <c r="N208" s="2">
        <f t="shared" si="40"/>
        <v>0</v>
      </c>
    </row>
    <row r="209" spans="1:14" x14ac:dyDescent="0.35">
      <c r="A209" t="s">
        <v>522</v>
      </c>
      <c r="B209" t="s">
        <v>699</v>
      </c>
      <c r="C209" t="s">
        <v>78</v>
      </c>
      <c r="D209" t="s">
        <v>495</v>
      </c>
      <c r="E209">
        <v>17</v>
      </c>
      <c r="F209">
        <v>56.48</v>
      </c>
      <c r="G209">
        <v>56.08</v>
      </c>
      <c r="H209">
        <f t="shared" si="37"/>
        <v>1.007132667617689</v>
      </c>
      <c r="I209">
        <v>16.5</v>
      </c>
      <c r="J209">
        <v>54.77</v>
      </c>
      <c r="K209">
        <v>54.79</v>
      </c>
      <c r="L209" s="2">
        <f t="shared" si="38"/>
        <v>0</v>
      </c>
      <c r="M209" s="2">
        <f t="shared" si="39"/>
        <v>1</v>
      </c>
      <c r="N209" s="2">
        <f t="shared" si="40"/>
        <v>0</v>
      </c>
    </row>
    <row r="210" spans="1:14" x14ac:dyDescent="0.35">
      <c r="A210" t="s">
        <v>523</v>
      </c>
      <c r="B210" t="s">
        <v>699</v>
      </c>
      <c r="C210" t="s">
        <v>78</v>
      </c>
      <c r="D210" t="s">
        <v>495</v>
      </c>
      <c r="E210">
        <v>17</v>
      </c>
      <c r="F210">
        <v>109.09</v>
      </c>
      <c r="G210">
        <v>56.08</v>
      </c>
      <c r="H210">
        <f t="shared" si="37"/>
        <v>1.945256776034237</v>
      </c>
      <c r="I210">
        <v>16</v>
      </c>
      <c r="J210">
        <v>30.83</v>
      </c>
      <c r="K210">
        <v>53.5</v>
      </c>
      <c r="L210" s="2">
        <f t="shared" si="38"/>
        <v>1</v>
      </c>
      <c r="M210" s="2">
        <f t="shared" si="39"/>
        <v>0</v>
      </c>
      <c r="N210" s="2">
        <f t="shared" si="40"/>
        <v>0</v>
      </c>
    </row>
    <row r="211" spans="1:14" x14ac:dyDescent="0.35">
      <c r="A211" t="s">
        <v>524</v>
      </c>
      <c r="B211" t="s">
        <v>699</v>
      </c>
      <c r="C211" t="s">
        <v>78</v>
      </c>
      <c r="D211" t="s">
        <v>495</v>
      </c>
      <c r="E211">
        <v>16.5</v>
      </c>
      <c r="F211">
        <v>92.26</v>
      </c>
      <c r="G211">
        <v>54.79</v>
      </c>
      <c r="H211">
        <f t="shared" si="37"/>
        <v>1.683883920423435</v>
      </c>
      <c r="I211">
        <v>16</v>
      </c>
      <c r="J211">
        <v>28.98</v>
      </c>
      <c r="K211">
        <v>53.5</v>
      </c>
      <c r="L211" s="2">
        <f t="shared" si="38"/>
        <v>1</v>
      </c>
      <c r="M211" s="2">
        <f t="shared" si="39"/>
        <v>0</v>
      </c>
      <c r="N211" s="2">
        <f t="shared" si="40"/>
        <v>0</v>
      </c>
    </row>
    <row r="212" spans="1:14" x14ac:dyDescent="0.35">
      <c r="A212" t="s">
        <v>525</v>
      </c>
      <c r="B212" t="s">
        <v>699</v>
      </c>
      <c r="C212" t="s">
        <v>78</v>
      </c>
      <c r="D212" t="s">
        <v>495</v>
      </c>
      <c r="E212">
        <v>17</v>
      </c>
      <c r="F212">
        <v>92.46</v>
      </c>
      <c r="G212">
        <v>56.08</v>
      </c>
      <c r="H212">
        <f t="shared" si="37"/>
        <v>1.6487161198288158</v>
      </c>
      <c r="I212">
        <v>16</v>
      </c>
      <c r="J212">
        <v>40.14</v>
      </c>
      <c r="K212">
        <v>53.5</v>
      </c>
      <c r="L212" s="2">
        <f t="shared" si="38"/>
        <v>1</v>
      </c>
      <c r="M212" s="2">
        <f t="shared" si="39"/>
        <v>0</v>
      </c>
      <c r="N212" s="2">
        <f t="shared" si="40"/>
        <v>0</v>
      </c>
    </row>
    <row r="213" spans="1:14" x14ac:dyDescent="0.35">
      <c r="A213" t="s">
        <v>526</v>
      </c>
      <c r="B213" t="s">
        <v>699</v>
      </c>
      <c r="C213" t="s">
        <v>78</v>
      </c>
      <c r="D213" t="s">
        <v>495</v>
      </c>
      <c r="E213">
        <v>17</v>
      </c>
      <c r="F213">
        <v>105.33</v>
      </c>
      <c r="G213">
        <v>56.08</v>
      </c>
      <c r="H213">
        <f t="shared" si="37"/>
        <v>1.8782097004279601</v>
      </c>
      <c r="I213">
        <v>16</v>
      </c>
      <c r="J213">
        <v>37.979999999999997</v>
      </c>
      <c r="K213">
        <v>53.5</v>
      </c>
      <c r="L213" s="2">
        <f t="shared" si="38"/>
        <v>1</v>
      </c>
      <c r="M213" s="2">
        <f t="shared" si="39"/>
        <v>0</v>
      </c>
      <c r="N213" s="2">
        <f t="shared" si="40"/>
        <v>0</v>
      </c>
    </row>
    <row r="214" spans="1:14" x14ac:dyDescent="0.35">
      <c r="A214" t="s">
        <v>527</v>
      </c>
      <c r="B214" t="s">
        <v>699</v>
      </c>
      <c r="C214" t="s">
        <v>78</v>
      </c>
      <c r="D214" t="s">
        <v>495</v>
      </c>
      <c r="E214">
        <v>17</v>
      </c>
      <c r="F214">
        <v>119.2</v>
      </c>
      <c r="G214">
        <v>56.08</v>
      </c>
      <c r="H214">
        <f t="shared" si="37"/>
        <v>2.125534950071327</v>
      </c>
      <c r="I214">
        <v>16</v>
      </c>
      <c r="J214">
        <v>44.29</v>
      </c>
      <c r="K214">
        <v>53.5</v>
      </c>
      <c r="L214" s="2">
        <f t="shared" si="38"/>
        <v>1</v>
      </c>
      <c r="M214" s="2">
        <f t="shared" si="39"/>
        <v>0</v>
      </c>
      <c r="N214" s="2">
        <f t="shared" si="40"/>
        <v>0</v>
      </c>
    </row>
    <row r="215" spans="1:14" x14ac:dyDescent="0.35">
      <c r="A215" t="s">
        <v>208</v>
      </c>
      <c r="B215" t="s">
        <v>44</v>
      </c>
      <c r="C215" t="s">
        <v>43</v>
      </c>
      <c r="D215" t="s">
        <v>528</v>
      </c>
      <c r="E215">
        <v>34</v>
      </c>
      <c r="F215">
        <v>165.64</v>
      </c>
      <c r="G215">
        <v>98.04</v>
      </c>
      <c r="H215">
        <f t="shared" si="37"/>
        <v>1.6895144838841287</v>
      </c>
      <c r="I215">
        <v>22.5</v>
      </c>
      <c r="J215">
        <v>82.71</v>
      </c>
      <c r="K215">
        <v>69.97</v>
      </c>
      <c r="L215" s="2">
        <f t="shared" si="38"/>
        <v>1</v>
      </c>
      <c r="M215" s="2">
        <f t="shared" si="39"/>
        <v>0</v>
      </c>
      <c r="N215" s="2">
        <f t="shared" si="40"/>
        <v>0</v>
      </c>
    </row>
    <row r="216" spans="1:14" x14ac:dyDescent="0.35">
      <c r="A216" t="s">
        <v>211</v>
      </c>
      <c r="B216" t="s">
        <v>44</v>
      </c>
      <c r="C216" t="s">
        <v>43</v>
      </c>
      <c r="D216" t="s">
        <v>528</v>
      </c>
      <c r="E216">
        <v>33.5</v>
      </c>
      <c r="F216">
        <v>203.82</v>
      </c>
      <c r="G216">
        <v>96.84</v>
      </c>
      <c r="H216">
        <f t="shared" si="37"/>
        <v>2.1047087980173482</v>
      </c>
      <c r="I216">
        <v>22.5</v>
      </c>
      <c r="J216">
        <v>79.75</v>
      </c>
      <c r="K216">
        <v>69.97</v>
      </c>
      <c r="L216" s="2">
        <f t="shared" si="38"/>
        <v>1</v>
      </c>
      <c r="M216" s="2">
        <f t="shared" si="39"/>
        <v>0</v>
      </c>
      <c r="N216" s="2">
        <f t="shared" si="40"/>
        <v>0</v>
      </c>
    </row>
    <row r="217" spans="1:14" x14ac:dyDescent="0.35">
      <c r="A217" t="s">
        <v>213</v>
      </c>
      <c r="B217" t="s">
        <v>44</v>
      </c>
      <c r="C217" t="s">
        <v>43</v>
      </c>
      <c r="D217" t="s">
        <v>528</v>
      </c>
      <c r="E217">
        <v>33.5</v>
      </c>
      <c r="F217">
        <v>126.62</v>
      </c>
      <c r="G217">
        <v>96.84</v>
      </c>
      <c r="H217">
        <f t="shared" si="37"/>
        <v>1.3075175547294506</v>
      </c>
      <c r="I217">
        <v>32.5</v>
      </c>
      <c r="J217">
        <v>80.790000000000006</v>
      </c>
      <c r="K217">
        <v>94.43</v>
      </c>
      <c r="L217" s="2">
        <f t="shared" si="38"/>
        <v>0</v>
      </c>
      <c r="M217" s="2">
        <f t="shared" si="39"/>
        <v>1</v>
      </c>
      <c r="N217" s="2">
        <f t="shared" si="40"/>
        <v>0</v>
      </c>
    </row>
    <row r="218" spans="1:14" x14ac:dyDescent="0.35">
      <c r="A218" t="s">
        <v>215</v>
      </c>
      <c r="B218" t="s">
        <v>44</v>
      </c>
      <c r="C218" t="s">
        <v>43</v>
      </c>
      <c r="D218" t="s">
        <v>528</v>
      </c>
      <c r="E218">
        <v>33.5</v>
      </c>
      <c r="F218">
        <v>214.32</v>
      </c>
      <c r="G218">
        <v>96.84</v>
      </c>
      <c r="H218">
        <f t="shared" si="37"/>
        <v>2.2131350681536555</v>
      </c>
      <c r="I218">
        <v>22.5</v>
      </c>
      <c r="J218">
        <v>80.680000000000007</v>
      </c>
      <c r="K218">
        <v>69.97</v>
      </c>
      <c r="L218" s="2">
        <f t="shared" si="38"/>
        <v>1</v>
      </c>
      <c r="M218" s="2">
        <f t="shared" si="39"/>
        <v>0</v>
      </c>
      <c r="N218" s="2">
        <f t="shared" si="40"/>
        <v>0</v>
      </c>
    </row>
    <row r="219" spans="1:14" x14ac:dyDescent="0.35">
      <c r="A219" t="s">
        <v>219</v>
      </c>
      <c r="B219" t="s">
        <v>44</v>
      </c>
      <c r="C219" t="s">
        <v>43</v>
      </c>
      <c r="D219" t="s">
        <v>528</v>
      </c>
      <c r="E219">
        <v>33.5</v>
      </c>
      <c r="F219">
        <v>116.99</v>
      </c>
      <c r="G219">
        <v>96.84</v>
      </c>
      <c r="H219">
        <f t="shared" si="37"/>
        <v>1.2080751755472945</v>
      </c>
      <c r="I219">
        <v>34.5</v>
      </c>
      <c r="J219">
        <v>111.83</v>
      </c>
      <c r="K219">
        <v>99.24</v>
      </c>
      <c r="L219" s="2">
        <f t="shared" si="38"/>
        <v>0</v>
      </c>
      <c r="M219" s="2">
        <f t="shared" si="39"/>
        <v>1</v>
      </c>
      <c r="N219" s="2">
        <f t="shared" si="40"/>
        <v>0</v>
      </c>
    </row>
    <row r="220" spans="1:14" x14ac:dyDescent="0.35">
      <c r="A220" t="s">
        <v>222</v>
      </c>
      <c r="B220" t="s">
        <v>44</v>
      </c>
      <c r="C220" t="s">
        <v>43</v>
      </c>
      <c r="D220" t="s">
        <v>528</v>
      </c>
      <c r="E220">
        <v>33.5</v>
      </c>
      <c r="F220">
        <v>105.69</v>
      </c>
      <c r="G220">
        <v>96.84</v>
      </c>
      <c r="H220">
        <f t="shared" si="37"/>
        <v>1.0913878562577446</v>
      </c>
      <c r="I220">
        <v>32.5</v>
      </c>
      <c r="J220">
        <v>81.900000000000006</v>
      </c>
      <c r="K220">
        <v>94.43</v>
      </c>
      <c r="L220" s="2">
        <f t="shared" si="38"/>
        <v>0</v>
      </c>
      <c r="M220" s="2">
        <f t="shared" si="39"/>
        <v>1</v>
      </c>
      <c r="N220" s="2">
        <f t="shared" si="40"/>
        <v>0</v>
      </c>
    </row>
    <row r="221" spans="1:14" x14ac:dyDescent="0.35">
      <c r="A221" t="s">
        <v>239</v>
      </c>
      <c r="B221" t="s">
        <v>44</v>
      </c>
      <c r="C221" t="s">
        <v>43</v>
      </c>
      <c r="D221" t="s">
        <v>528</v>
      </c>
      <c r="E221">
        <v>33.5</v>
      </c>
      <c r="F221">
        <v>165.05</v>
      </c>
      <c r="G221">
        <v>96.84</v>
      </c>
      <c r="H221">
        <f t="shared" si="37"/>
        <v>1.7043577034283355</v>
      </c>
      <c r="I221">
        <v>32.5</v>
      </c>
      <c r="J221">
        <v>89.63</v>
      </c>
      <c r="K221">
        <v>94.43</v>
      </c>
      <c r="L221" s="2">
        <f t="shared" si="38"/>
        <v>1</v>
      </c>
      <c r="M221" s="2">
        <f t="shared" si="39"/>
        <v>0</v>
      </c>
      <c r="N221" s="2">
        <f t="shared" si="40"/>
        <v>0</v>
      </c>
    </row>
    <row r="222" spans="1:14" x14ac:dyDescent="0.35">
      <c r="A222" t="s">
        <v>240</v>
      </c>
      <c r="B222" t="s">
        <v>44</v>
      </c>
      <c r="C222" t="s">
        <v>43</v>
      </c>
      <c r="D222" t="s">
        <v>528</v>
      </c>
      <c r="E222">
        <v>34</v>
      </c>
      <c r="F222">
        <v>120.01</v>
      </c>
      <c r="G222">
        <v>98.04</v>
      </c>
      <c r="H222">
        <f t="shared" si="37"/>
        <v>1.2240922072623419</v>
      </c>
      <c r="I222">
        <v>33</v>
      </c>
      <c r="J222">
        <v>87</v>
      </c>
      <c r="K222">
        <v>95.64</v>
      </c>
      <c r="L222" s="2">
        <f t="shared" si="38"/>
        <v>0</v>
      </c>
      <c r="M222" s="2">
        <f t="shared" si="39"/>
        <v>1</v>
      </c>
      <c r="N222" s="2">
        <f t="shared" si="40"/>
        <v>0</v>
      </c>
    </row>
    <row r="223" spans="1:14" x14ac:dyDescent="0.35">
      <c r="A223" t="s">
        <v>242</v>
      </c>
      <c r="B223" t="s">
        <v>44</v>
      </c>
      <c r="C223" t="s">
        <v>43</v>
      </c>
      <c r="D223" t="s">
        <v>528</v>
      </c>
      <c r="E223">
        <v>33.5</v>
      </c>
      <c r="F223">
        <v>223.97</v>
      </c>
      <c r="G223">
        <v>96.84</v>
      </c>
      <c r="H223">
        <f t="shared" si="37"/>
        <v>2.3127839735646427</v>
      </c>
      <c r="I223">
        <v>36</v>
      </c>
      <c r="J223">
        <v>104.31</v>
      </c>
      <c r="K223">
        <v>102.83</v>
      </c>
      <c r="L223" s="2">
        <f t="shared" si="38"/>
        <v>1</v>
      </c>
      <c r="M223" s="2">
        <f t="shared" si="39"/>
        <v>0</v>
      </c>
      <c r="N223" s="2">
        <f t="shared" si="40"/>
        <v>0</v>
      </c>
    </row>
    <row r="224" spans="1:14" x14ac:dyDescent="0.35">
      <c r="A224" t="s">
        <v>244</v>
      </c>
      <c r="B224" t="s">
        <v>44</v>
      </c>
      <c r="C224" t="s">
        <v>43</v>
      </c>
      <c r="D224" t="s">
        <v>528</v>
      </c>
      <c r="E224">
        <v>34</v>
      </c>
      <c r="F224">
        <v>321.94</v>
      </c>
      <c r="G224">
        <v>98.04</v>
      </c>
      <c r="H224">
        <f t="shared" si="37"/>
        <v>3.2837617299061606</v>
      </c>
      <c r="I224">
        <v>32</v>
      </c>
      <c r="J224">
        <v>86.15</v>
      </c>
      <c r="K224">
        <v>93.23</v>
      </c>
      <c r="L224" s="2">
        <f t="shared" si="38"/>
        <v>1</v>
      </c>
      <c r="M224" s="2">
        <f t="shared" si="39"/>
        <v>0</v>
      </c>
      <c r="N224" s="2">
        <f t="shared" si="40"/>
        <v>0</v>
      </c>
    </row>
    <row r="225" spans="1:14" x14ac:dyDescent="0.35">
      <c r="A225" t="s">
        <v>248</v>
      </c>
      <c r="B225" t="s">
        <v>44</v>
      </c>
      <c r="C225" t="s">
        <v>43</v>
      </c>
      <c r="D225" t="s">
        <v>528</v>
      </c>
      <c r="E225">
        <v>34</v>
      </c>
      <c r="F225">
        <v>203.89</v>
      </c>
      <c r="G225">
        <v>98.04</v>
      </c>
      <c r="H225">
        <f t="shared" si="37"/>
        <v>2.0796613627090981</v>
      </c>
      <c r="I225">
        <v>31.5</v>
      </c>
      <c r="J225">
        <v>93.92</v>
      </c>
      <c r="K225">
        <v>92.02</v>
      </c>
      <c r="L225" s="2">
        <f t="shared" si="38"/>
        <v>1</v>
      </c>
      <c r="M225" s="2">
        <f t="shared" si="39"/>
        <v>0</v>
      </c>
      <c r="N225" s="2">
        <f t="shared" si="40"/>
        <v>0</v>
      </c>
    </row>
    <row r="226" spans="1:14" x14ac:dyDescent="0.35">
      <c r="A226" t="s">
        <v>250</v>
      </c>
      <c r="B226" t="s">
        <v>44</v>
      </c>
      <c r="C226" t="s">
        <v>43</v>
      </c>
      <c r="D226" t="s">
        <v>528</v>
      </c>
      <c r="E226">
        <v>33.5</v>
      </c>
      <c r="F226">
        <v>153.54</v>
      </c>
      <c r="G226">
        <v>96.84</v>
      </c>
      <c r="H226">
        <f t="shared" si="37"/>
        <v>1.5855018587360594</v>
      </c>
      <c r="I226">
        <v>22.5</v>
      </c>
      <c r="J226">
        <v>83.14</v>
      </c>
      <c r="K226">
        <v>69.97</v>
      </c>
      <c r="L226" s="2">
        <f t="shared" si="38"/>
        <v>1</v>
      </c>
      <c r="M226" s="2">
        <f t="shared" si="39"/>
        <v>0</v>
      </c>
      <c r="N226" s="2">
        <f t="shared" si="40"/>
        <v>0</v>
      </c>
    </row>
    <row r="227" spans="1:14" x14ac:dyDescent="0.35">
      <c r="A227" t="s">
        <v>251</v>
      </c>
      <c r="B227" t="s">
        <v>44</v>
      </c>
      <c r="C227" t="s">
        <v>43</v>
      </c>
      <c r="D227" t="s">
        <v>528</v>
      </c>
      <c r="E227">
        <v>33.5</v>
      </c>
      <c r="F227">
        <v>103.22</v>
      </c>
      <c r="G227">
        <v>96.84</v>
      </c>
      <c r="H227">
        <f t="shared" si="37"/>
        <v>1.0658818669971086</v>
      </c>
      <c r="I227">
        <v>32.5</v>
      </c>
      <c r="J227">
        <v>77.040000000000006</v>
      </c>
      <c r="K227">
        <v>94.43</v>
      </c>
      <c r="L227" s="2">
        <f t="shared" si="38"/>
        <v>0</v>
      </c>
      <c r="M227" s="2">
        <f t="shared" si="39"/>
        <v>1</v>
      </c>
      <c r="N227" s="2">
        <f t="shared" si="40"/>
        <v>0</v>
      </c>
    </row>
    <row r="228" spans="1:14" x14ac:dyDescent="0.35">
      <c r="A228" t="s">
        <v>253</v>
      </c>
      <c r="B228" t="s">
        <v>44</v>
      </c>
      <c r="C228" s="8" t="s">
        <v>43</v>
      </c>
      <c r="D228" s="8" t="s">
        <v>528</v>
      </c>
      <c r="E228" s="8">
        <v>32</v>
      </c>
      <c r="F228" s="8">
        <v>76.36</v>
      </c>
      <c r="G228" s="8">
        <v>93.23</v>
      </c>
      <c r="H228" s="8">
        <f t="shared" si="37"/>
        <v>0.81904966212592512</v>
      </c>
      <c r="I228" s="8">
        <v>31.5</v>
      </c>
      <c r="J228" s="8">
        <v>60.92</v>
      </c>
      <c r="K228" s="8">
        <v>92.02</v>
      </c>
      <c r="L228" s="8">
        <f t="shared" si="38"/>
        <v>0</v>
      </c>
      <c r="M228" s="8">
        <f t="shared" si="39"/>
        <v>0</v>
      </c>
      <c r="N228" s="8">
        <f t="shared" si="40"/>
        <v>1</v>
      </c>
    </row>
    <row r="229" spans="1:14" x14ac:dyDescent="0.35">
      <c r="A229" t="s">
        <v>271</v>
      </c>
      <c r="B229" t="s">
        <v>44</v>
      </c>
      <c r="C229" t="s">
        <v>43</v>
      </c>
      <c r="D229" t="s">
        <v>530</v>
      </c>
      <c r="E229">
        <v>24</v>
      </c>
      <c r="F229">
        <v>85.7</v>
      </c>
      <c r="G229">
        <v>73.7</v>
      </c>
      <c r="H229">
        <f t="shared" si="37"/>
        <v>1.1628222523744911</v>
      </c>
      <c r="I229">
        <v>23</v>
      </c>
      <c r="J229">
        <v>63.37</v>
      </c>
      <c r="K229">
        <v>71.22</v>
      </c>
      <c r="L229" s="2">
        <f t="shared" si="38"/>
        <v>0</v>
      </c>
      <c r="M229" s="2">
        <f t="shared" si="39"/>
        <v>1</v>
      </c>
      <c r="N229" s="2">
        <f t="shared" si="40"/>
        <v>0</v>
      </c>
    </row>
    <row r="230" spans="1:14" x14ac:dyDescent="0.35">
      <c r="A230" t="s">
        <v>274</v>
      </c>
      <c r="B230" t="s">
        <v>44</v>
      </c>
      <c r="C230" s="8" t="s">
        <v>43</v>
      </c>
      <c r="D230" s="8" t="s">
        <v>530</v>
      </c>
      <c r="E230" s="8">
        <v>28</v>
      </c>
      <c r="F230" s="8">
        <v>79.849999999999994</v>
      </c>
      <c r="G230" s="8">
        <v>83.53</v>
      </c>
      <c r="H230" s="8">
        <f t="shared" si="37"/>
        <v>0.95594397222554761</v>
      </c>
      <c r="I230" s="8">
        <v>27.5</v>
      </c>
      <c r="J230" s="8">
        <v>62.36</v>
      </c>
      <c r="K230" s="8">
        <v>82.3</v>
      </c>
      <c r="L230" s="8">
        <f t="shared" si="38"/>
        <v>0</v>
      </c>
      <c r="M230" s="8">
        <f t="shared" si="39"/>
        <v>0</v>
      </c>
      <c r="N230" s="8">
        <f t="shared" si="40"/>
        <v>1</v>
      </c>
    </row>
    <row r="231" spans="1:14" x14ac:dyDescent="0.35">
      <c r="A231" t="s">
        <v>275</v>
      </c>
      <c r="B231" t="s">
        <v>44</v>
      </c>
      <c r="C231" t="s">
        <v>43</v>
      </c>
      <c r="D231" t="s">
        <v>530</v>
      </c>
      <c r="E231">
        <v>32.5</v>
      </c>
      <c r="F231">
        <v>97.92</v>
      </c>
      <c r="G231">
        <v>94.43</v>
      </c>
      <c r="H231">
        <f t="shared" si="37"/>
        <v>1.0369585936672667</v>
      </c>
      <c r="I231">
        <v>19.5</v>
      </c>
      <c r="J231">
        <v>63.79</v>
      </c>
      <c r="K231">
        <v>62.44</v>
      </c>
      <c r="L231" s="2">
        <f t="shared" si="38"/>
        <v>0</v>
      </c>
      <c r="M231" s="2">
        <f t="shared" si="39"/>
        <v>1</v>
      </c>
      <c r="N231" s="2">
        <f t="shared" si="40"/>
        <v>0</v>
      </c>
    </row>
    <row r="232" spans="1:14" x14ac:dyDescent="0.35">
      <c r="A232" t="s">
        <v>276</v>
      </c>
      <c r="B232" t="s">
        <v>44</v>
      </c>
      <c r="C232" t="s">
        <v>43</v>
      </c>
      <c r="D232" t="s">
        <v>530</v>
      </c>
      <c r="E232">
        <v>24</v>
      </c>
      <c r="F232">
        <v>76.87</v>
      </c>
      <c r="G232">
        <v>73.7</v>
      </c>
      <c r="H232">
        <f t="shared" si="37"/>
        <v>1.0430122116689282</v>
      </c>
      <c r="I232">
        <v>23.5</v>
      </c>
      <c r="J232">
        <v>69.62</v>
      </c>
      <c r="K232">
        <v>72.459999999999994</v>
      </c>
      <c r="L232" s="2">
        <f t="shared" si="38"/>
        <v>0</v>
      </c>
      <c r="M232" s="2">
        <f t="shared" si="39"/>
        <v>1</v>
      </c>
      <c r="N232" s="2">
        <f t="shared" si="40"/>
        <v>0</v>
      </c>
    </row>
    <row r="233" spans="1:14" x14ac:dyDescent="0.35">
      <c r="A233" t="s">
        <v>277</v>
      </c>
      <c r="B233" t="s">
        <v>44</v>
      </c>
      <c r="C233" t="s">
        <v>43</v>
      </c>
      <c r="D233" t="s">
        <v>530</v>
      </c>
      <c r="E233">
        <v>23</v>
      </c>
      <c r="F233">
        <v>73.84</v>
      </c>
      <c r="G233">
        <v>71.22</v>
      </c>
      <c r="H233">
        <f t="shared" si="37"/>
        <v>1.0367874192642517</v>
      </c>
      <c r="I233">
        <v>22.5</v>
      </c>
      <c r="J233">
        <v>51.89</v>
      </c>
      <c r="K233">
        <v>69.97</v>
      </c>
      <c r="L233" s="2">
        <f t="shared" si="38"/>
        <v>0</v>
      </c>
      <c r="M233" s="2">
        <f t="shared" si="39"/>
        <v>1</v>
      </c>
      <c r="N233" s="2">
        <f t="shared" si="40"/>
        <v>0</v>
      </c>
    </row>
    <row r="234" spans="1:14" x14ac:dyDescent="0.35">
      <c r="A234" t="s">
        <v>278</v>
      </c>
      <c r="B234" t="s">
        <v>44</v>
      </c>
      <c r="C234" s="8" t="s">
        <v>43</v>
      </c>
      <c r="D234" s="8" t="s">
        <v>530</v>
      </c>
      <c r="E234" s="8">
        <v>33.5</v>
      </c>
      <c r="F234" s="8">
        <v>87.5</v>
      </c>
      <c r="G234" s="8">
        <v>96.84</v>
      </c>
      <c r="H234" s="8">
        <f t="shared" si="37"/>
        <v>0.90355225113589421</v>
      </c>
      <c r="I234" s="8">
        <v>33</v>
      </c>
      <c r="J234" s="8">
        <v>72.069999999999993</v>
      </c>
      <c r="K234" s="8">
        <v>95.64</v>
      </c>
      <c r="L234" s="8">
        <f t="shared" si="38"/>
        <v>0</v>
      </c>
      <c r="M234" s="8">
        <f t="shared" si="39"/>
        <v>0</v>
      </c>
      <c r="N234" s="8">
        <f t="shared" si="40"/>
        <v>1</v>
      </c>
    </row>
    <row r="235" spans="1:14" x14ac:dyDescent="0.35">
      <c r="A235" t="s">
        <v>279</v>
      </c>
      <c r="B235" t="s">
        <v>44</v>
      </c>
      <c r="C235" t="s">
        <v>43</v>
      </c>
      <c r="D235" t="s">
        <v>530</v>
      </c>
      <c r="E235">
        <v>23.5</v>
      </c>
      <c r="F235">
        <v>74.739999999999995</v>
      </c>
      <c r="G235">
        <v>72.459999999999994</v>
      </c>
      <c r="H235">
        <f t="shared" si="37"/>
        <v>1.0314656362130832</v>
      </c>
      <c r="I235">
        <v>22.5</v>
      </c>
      <c r="J235">
        <v>68.06</v>
      </c>
      <c r="K235">
        <v>69.97</v>
      </c>
      <c r="L235" s="2">
        <f t="shared" si="38"/>
        <v>0</v>
      </c>
      <c r="M235" s="2">
        <f t="shared" si="39"/>
        <v>1</v>
      </c>
      <c r="N235" s="2">
        <f t="shared" si="40"/>
        <v>0</v>
      </c>
    </row>
    <row r="236" spans="1:14" x14ac:dyDescent="0.35">
      <c r="A236" t="s">
        <v>280</v>
      </c>
      <c r="B236" t="s">
        <v>44</v>
      </c>
      <c r="C236" t="s">
        <v>43</v>
      </c>
      <c r="D236" t="s">
        <v>530</v>
      </c>
      <c r="E236">
        <v>33.5</v>
      </c>
      <c r="F236">
        <v>99.6</v>
      </c>
      <c r="G236">
        <v>96.84</v>
      </c>
      <c r="H236">
        <f t="shared" si="37"/>
        <v>1.0285006195786863</v>
      </c>
      <c r="I236">
        <v>33</v>
      </c>
      <c r="J236">
        <v>76.010000000000005</v>
      </c>
      <c r="K236">
        <v>95.64</v>
      </c>
      <c r="L236" s="2">
        <f t="shared" si="38"/>
        <v>0</v>
      </c>
      <c r="M236" s="2">
        <f t="shared" si="39"/>
        <v>1</v>
      </c>
      <c r="N236" s="2">
        <f t="shared" si="40"/>
        <v>0</v>
      </c>
    </row>
    <row r="237" spans="1:14" x14ac:dyDescent="0.35">
      <c r="A237" t="s">
        <v>282</v>
      </c>
      <c r="B237" t="s">
        <v>44</v>
      </c>
      <c r="C237" t="s">
        <v>43</v>
      </c>
      <c r="D237" t="s">
        <v>530</v>
      </c>
      <c r="E237">
        <v>23.5</v>
      </c>
      <c r="F237">
        <v>82.24</v>
      </c>
      <c r="G237">
        <v>72.459999999999994</v>
      </c>
      <c r="H237">
        <f t="shared" si="37"/>
        <v>1.1349710184929616</v>
      </c>
      <c r="I237">
        <v>22.5</v>
      </c>
      <c r="J237">
        <v>77.099999999999994</v>
      </c>
      <c r="K237">
        <v>69.97</v>
      </c>
      <c r="L237" s="2">
        <f t="shared" si="38"/>
        <v>0</v>
      </c>
      <c r="M237" s="2">
        <f t="shared" si="39"/>
        <v>1</v>
      </c>
      <c r="N237" s="2">
        <f t="shared" si="40"/>
        <v>0</v>
      </c>
    </row>
    <row r="238" spans="1:14" x14ac:dyDescent="0.35">
      <c r="A238" t="s">
        <v>285</v>
      </c>
      <c r="B238" s="8" t="s">
        <v>44</v>
      </c>
      <c r="C238" s="8" t="s">
        <v>43</v>
      </c>
      <c r="D238" s="8" t="s">
        <v>530</v>
      </c>
      <c r="E238" s="8">
        <v>24</v>
      </c>
      <c r="F238" s="8">
        <v>63.97</v>
      </c>
      <c r="G238" s="8">
        <v>73.7</v>
      </c>
      <c r="H238" s="8">
        <f t="shared" si="37"/>
        <v>0.86797829036634999</v>
      </c>
      <c r="I238" s="8">
        <v>23.5</v>
      </c>
      <c r="J238" s="8">
        <v>60.48</v>
      </c>
      <c r="K238" s="8">
        <v>72.459999999999994</v>
      </c>
      <c r="L238" s="8">
        <f t="shared" si="38"/>
        <v>0</v>
      </c>
      <c r="M238" s="8">
        <f t="shared" si="39"/>
        <v>0</v>
      </c>
      <c r="N238" s="8">
        <f t="shared" si="40"/>
        <v>1</v>
      </c>
    </row>
    <row r="239" spans="1:14" x14ac:dyDescent="0.35">
      <c r="A239" t="s">
        <v>286</v>
      </c>
      <c r="B239" s="8" t="s">
        <v>44</v>
      </c>
      <c r="C239" s="8" t="s">
        <v>43</v>
      </c>
      <c r="D239" s="8" t="s">
        <v>530</v>
      </c>
      <c r="E239" s="8">
        <v>32</v>
      </c>
      <c r="F239" s="8">
        <v>90.26</v>
      </c>
      <c r="G239" s="8">
        <v>93.23</v>
      </c>
      <c r="H239" s="8">
        <f t="shared" si="37"/>
        <v>0.9681433015123887</v>
      </c>
      <c r="I239" s="8">
        <v>31.5</v>
      </c>
      <c r="J239" s="8">
        <v>51.69</v>
      </c>
      <c r="K239" s="8">
        <v>92.02</v>
      </c>
      <c r="L239" s="8">
        <f t="shared" si="38"/>
        <v>0</v>
      </c>
      <c r="M239" s="8">
        <f t="shared" si="39"/>
        <v>0</v>
      </c>
      <c r="N239" s="8">
        <f t="shared" si="40"/>
        <v>1</v>
      </c>
    </row>
    <row r="240" spans="1:14" x14ac:dyDescent="0.35">
      <c r="A240" t="s">
        <v>304</v>
      </c>
      <c r="B240" s="8" t="s">
        <v>44</v>
      </c>
      <c r="C240" s="8" t="s">
        <v>43</v>
      </c>
      <c r="D240" s="8" t="s">
        <v>530</v>
      </c>
      <c r="E240" s="8">
        <v>24</v>
      </c>
      <c r="F240" s="8">
        <v>71.66</v>
      </c>
      <c r="G240" s="8">
        <v>73.7</v>
      </c>
      <c r="H240" s="8">
        <f t="shared" si="37"/>
        <v>0.97232021709633643</v>
      </c>
      <c r="I240" s="8">
        <v>23.5</v>
      </c>
      <c r="J240" s="8">
        <v>51.77</v>
      </c>
      <c r="K240" s="8">
        <v>72.459999999999994</v>
      </c>
      <c r="L240" s="8">
        <f t="shared" si="38"/>
        <v>0</v>
      </c>
      <c r="M240" s="8">
        <f t="shared" si="39"/>
        <v>0</v>
      </c>
      <c r="N240" s="8">
        <f t="shared" si="40"/>
        <v>1</v>
      </c>
    </row>
    <row r="241" spans="1:14" x14ac:dyDescent="0.35">
      <c r="A241" t="s">
        <v>307</v>
      </c>
      <c r="B241" t="s">
        <v>44</v>
      </c>
      <c r="C241" t="s">
        <v>43</v>
      </c>
      <c r="D241" t="s">
        <v>530</v>
      </c>
      <c r="E241">
        <v>27.5</v>
      </c>
      <c r="F241">
        <v>93.07</v>
      </c>
      <c r="G241">
        <v>82.3</v>
      </c>
      <c r="H241">
        <f t="shared" si="37"/>
        <v>1.1308626974483595</v>
      </c>
      <c r="I241">
        <v>27</v>
      </c>
      <c r="J241">
        <v>74.48</v>
      </c>
      <c r="K241">
        <v>81.08</v>
      </c>
      <c r="L241" s="2">
        <f t="shared" si="38"/>
        <v>0</v>
      </c>
      <c r="M241" s="2">
        <f t="shared" si="39"/>
        <v>1</v>
      </c>
      <c r="N241" s="2">
        <f t="shared" si="40"/>
        <v>0</v>
      </c>
    </row>
    <row r="242" spans="1:14" x14ac:dyDescent="0.35">
      <c r="A242" t="s">
        <v>308</v>
      </c>
      <c r="B242" t="s">
        <v>44</v>
      </c>
      <c r="C242" s="8" t="s">
        <v>43</v>
      </c>
      <c r="D242" s="8" t="s">
        <v>530</v>
      </c>
      <c r="E242" s="8">
        <v>25</v>
      </c>
      <c r="F242" s="8">
        <v>64.540000000000006</v>
      </c>
      <c r="G242" s="8">
        <v>76.17</v>
      </c>
      <c r="H242" s="8">
        <f t="shared" si="37"/>
        <v>0.84731521596429049</v>
      </c>
      <c r="I242" s="8">
        <v>24.5</v>
      </c>
      <c r="J242" s="8">
        <v>57.14</v>
      </c>
      <c r="K242" s="8">
        <v>74.930000000000007</v>
      </c>
      <c r="L242" s="8">
        <f t="shared" si="38"/>
        <v>0</v>
      </c>
      <c r="M242" s="8">
        <f t="shared" si="39"/>
        <v>0</v>
      </c>
      <c r="N242" s="8">
        <f t="shared" si="40"/>
        <v>1</v>
      </c>
    </row>
    <row r="243" spans="1:14" x14ac:dyDescent="0.35">
      <c r="A243" t="s">
        <v>309</v>
      </c>
      <c r="B243" t="s">
        <v>44</v>
      </c>
      <c r="C243" s="8" t="s">
        <v>43</v>
      </c>
      <c r="D243" s="8" t="s">
        <v>530</v>
      </c>
      <c r="E243" s="8">
        <v>28</v>
      </c>
      <c r="F243" s="8">
        <v>81.41</v>
      </c>
      <c r="G243" s="8">
        <v>83.53</v>
      </c>
      <c r="H243" s="8">
        <f t="shared" si="37"/>
        <v>0.97461989704297847</v>
      </c>
      <c r="I243" s="8">
        <v>27.5</v>
      </c>
      <c r="J243" s="8">
        <v>53.3</v>
      </c>
      <c r="K243" s="8">
        <v>82.3</v>
      </c>
      <c r="L243" s="8">
        <f t="shared" si="38"/>
        <v>0</v>
      </c>
      <c r="M243" s="8">
        <f t="shared" si="39"/>
        <v>0</v>
      </c>
      <c r="N243" s="8">
        <f t="shared" si="40"/>
        <v>1</v>
      </c>
    </row>
    <row r="244" spans="1:14" x14ac:dyDescent="0.35">
      <c r="A244" t="s">
        <v>310</v>
      </c>
      <c r="B244" t="s">
        <v>44</v>
      </c>
      <c r="C244" s="8" t="s">
        <v>43</v>
      </c>
      <c r="D244" s="8" t="s">
        <v>530</v>
      </c>
      <c r="E244" s="8">
        <v>23</v>
      </c>
      <c r="F244" s="8">
        <v>66.98</v>
      </c>
      <c r="G244" s="8">
        <v>71.22</v>
      </c>
      <c r="H244" s="8">
        <f t="shared" si="37"/>
        <v>0.94046616119067683</v>
      </c>
      <c r="I244" s="8">
        <v>22.5</v>
      </c>
      <c r="J244" s="8">
        <v>50.82</v>
      </c>
      <c r="K244" s="8">
        <v>69.97</v>
      </c>
      <c r="L244" s="8">
        <f t="shared" si="38"/>
        <v>0</v>
      </c>
      <c r="M244" s="8">
        <f t="shared" si="39"/>
        <v>0</v>
      </c>
      <c r="N244" s="8">
        <f t="shared" si="40"/>
        <v>1</v>
      </c>
    </row>
    <row r="245" spans="1:14" x14ac:dyDescent="0.35">
      <c r="A245" t="s">
        <v>312</v>
      </c>
      <c r="B245" t="s">
        <v>44</v>
      </c>
      <c r="C245" s="8" t="s">
        <v>43</v>
      </c>
      <c r="D245" s="8" t="s">
        <v>530</v>
      </c>
      <c r="E245" s="8">
        <v>33.5</v>
      </c>
      <c r="F245" s="8">
        <v>92.63</v>
      </c>
      <c r="G245" s="8">
        <v>96.84</v>
      </c>
      <c r="H245" s="8">
        <f t="shared" si="37"/>
        <v>0.95652622883106142</v>
      </c>
      <c r="I245" s="8">
        <v>33</v>
      </c>
      <c r="J245" s="8">
        <v>82.86</v>
      </c>
      <c r="K245" s="8">
        <v>95.64</v>
      </c>
      <c r="L245" s="8">
        <f t="shared" si="38"/>
        <v>0</v>
      </c>
      <c r="M245" s="8">
        <f t="shared" si="39"/>
        <v>0</v>
      </c>
      <c r="N245" s="8">
        <f t="shared" si="40"/>
        <v>1</v>
      </c>
    </row>
    <row r="246" spans="1:14" x14ac:dyDescent="0.35">
      <c r="A246" t="s">
        <v>313</v>
      </c>
      <c r="B246" t="s">
        <v>44</v>
      </c>
      <c r="C246" t="s">
        <v>43</v>
      </c>
      <c r="D246" t="s">
        <v>530</v>
      </c>
      <c r="E246">
        <v>30</v>
      </c>
      <c r="F246">
        <v>88.89</v>
      </c>
      <c r="G246">
        <v>88.39</v>
      </c>
      <c r="H246">
        <f t="shared" si="37"/>
        <v>1.0056567485009615</v>
      </c>
      <c r="I246">
        <v>29.5</v>
      </c>
      <c r="J246">
        <v>50.87</v>
      </c>
      <c r="K246">
        <v>87.18</v>
      </c>
      <c r="L246" s="2">
        <f t="shared" si="38"/>
        <v>0</v>
      </c>
      <c r="M246" s="2">
        <f t="shared" si="39"/>
        <v>1</v>
      </c>
      <c r="N246" s="2">
        <f t="shared" si="40"/>
        <v>0</v>
      </c>
    </row>
    <row r="247" spans="1:14" x14ac:dyDescent="0.35">
      <c r="A247" t="s">
        <v>315</v>
      </c>
      <c r="B247" t="s">
        <v>44</v>
      </c>
      <c r="C247" t="s">
        <v>43</v>
      </c>
      <c r="D247" t="s">
        <v>530</v>
      </c>
      <c r="E247">
        <v>23.5</v>
      </c>
      <c r="F247">
        <v>83.44</v>
      </c>
      <c r="G247">
        <v>72.459999999999994</v>
      </c>
      <c r="H247">
        <f t="shared" si="37"/>
        <v>1.1515318796577423</v>
      </c>
      <c r="I247">
        <v>23</v>
      </c>
      <c r="J247">
        <v>63.11</v>
      </c>
      <c r="K247">
        <v>71.22</v>
      </c>
      <c r="L247" s="2">
        <f t="shared" si="38"/>
        <v>0</v>
      </c>
      <c r="M247" s="2">
        <f t="shared" si="39"/>
        <v>1</v>
      </c>
      <c r="N247" s="2">
        <f t="shared" si="40"/>
        <v>0</v>
      </c>
    </row>
    <row r="248" spans="1:14" x14ac:dyDescent="0.35">
      <c r="A248" t="s">
        <v>316</v>
      </c>
      <c r="B248" t="s">
        <v>44</v>
      </c>
      <c r="C248" s="8" t="s">
        <v>43</v>
      </c>
      <c r="D248" s="8" t="s">
        <v>530</v>
      </c>
      <c r="E248" s="8">
        <v>18.5</v>
      </c>
      <c r="F248" s="8">
        <v>45.9</v>
      </c>
      <c r="G248" s="8">
        <v>59.91</v>
      </c>
      <c r="H248" s="8">
        <f t="shared" si="37"/>
        <v>0.76614922383575368</v>
      </c>
      <c r="I248" s="8">
        <v>18</v>
      </c>
      <c r="J248" s="8">
        <v>40.4</v>
      </c>
      <c r="K248" s="8">
        <v>58.64</v>
      </c>
      <c r="L248" s="8">
        <f t="shared" si="38"/>
        <v>0</v>
      </c>
      <c r="M248" s="8">
        <f t="shared" si="39"/>
        <v>0</v>
      </c>
      <c r="N248" s="8">
        <f t="shared" si="40"/>
        <v>1</v>
      </c>
    </row>
    <row r="249" spans="1:14" x14ac:dyDescent="0.35">
      <c r="A249" t="s">
        <v>318</v>
      </c>
      <c r="B249" t="s">
        <v>44</v>
      </c>
      <c r="C249" t="s">
        <v>43</v>
      </c>
      <c r="D249" t="s">
        <v>530</v>
      </c>
      <c r="E249">
        <v>23.5</v>
      </c>
      <c r="F249">
        <v>75.010000000000005</v>
      </c>
      <c r="G249">
        <v>72.459999999999994</v>
      </c>
      <c r="H249">
        <f t="shared" si="37"/>
        <v>1.0351918299751588</v>
      </c>
      <c r="I249">
        <v>23</v>
      </c>
      <c r="J249">
        <v>56.32</v>
      </c>
      <c r="K249">
        <v>71.22</v>
      </c>
      <c r="L249" s="2">
        <f t="shared" si="38"/>
        <v>0</v>
      </c>
      <c r="M249" s="2">
        <f t="shared" si="39"/>
        <v>1</v>
      </c>
      <c r="N249" s="2">
        <f t="shared" si="40"/>
        <v>0</v>
      </c>
    </row>
    <row r="250" spans="1:14" x14ac:dyDescent="0.35">
      <c r="A250" t="s">
        <v>335</v>
      </c>
      <c r="B250" t="s">
        <v>77</v>
      </c>
      <c r="C250" t="s">
        <v>43</v>
      </c>
      <c r="D250" t="s">
        <v>528</v>
      </c>
      <c r="E250">
        <v>33.5</v>
      </c>
      <c r="F250">
        <v>108.13</v>
      </c>
      <c r="G250">
        <v>96.84</v>
      </c>
      <c r="H250">
        <f t="shared" si="37"/>
        <v>1.1165840561751341</v>
      </c>
      <c r="I250">
        <v>32.5</v>
      </c>
      <c r="J250">
        <v>67.989999999999995</v>
      </c>
      <c r="K250">
        <v>94.43</v>
      </c>
      <c r="L250" s="2">
        <f t="shared" si="38"/>
        <v>0</v>
      </c>
      <c r="M250" s="2">
        <f t="shared" si="39"/>
        <v>1</v>
      </c>
      <c r="N250" s="2">
        <f t="shared" si="40"/>
        <v>0</v>
      </c>
    </row>
    <row r="251" spans="1:14" x14ac:dyDescent="0.35">
      <c r="A251" t="s">
        <v>336</v>
      </c>
      <c r="B251" t="s">
        <v>77</v>
      </c>
      <c r="C251" t="s">
        <v>43</v>
      </c>
      <c r="D251" t="s">
        <v>528</v>
      </c>
      <c r="E251">
        <v>34</v>
      </c>
      <c r="F251">
        <v>163.05000000000001</v>
      </c>
      <c r="G251">
        <v>98.04</v>
      </c>
      <c r="H251">
        <f t="shared" si="37"/>
        <v>1.6630966952264381</v>
      </c>
      <c r="I251">
        <v>32.5</v>
      </c>
      <c r="J251">
        <v>79.819999999999993</v>
      </c>
      <c r="K251">
        <v>94.43</v>
      </c>
      <c r="L251" s="2">
        <f t="shared" si="38"/>
        <v>1</v>
      </c>
      <c r="M251" s="2">
        <f t="shared" si="39"/>
        <v>0</v>
      </c>
      <c r="N251" s="2">
        <f t="shared" si="40"/>
        <v>0</v>
      </c>
    </row>
    <row r="252" spans="1:14" x14ac:dyDescent="0.35">
      <c r="A252" t="s">
        <v>339</v>
      </c>
      <c r="B252" t="s">
        <v>77</v>
      </c>
      <c r="C252" t="s">
        <v>43</v>
      </c>
      <c r="D252" t="s">
        <v>528</v>
      </c>
      <c r="E252">
        <v>33.5</v>
      </c>
      <c r="F252">
        <v>169.84</v>
      </c>
      <c r="G252">
        <v>96.84</v>
      </c>
      <c r="H252">
        <f t="shared" si="37"/>
        <v>1.7538207352333746</v>
      </c>
      <c r="I252">
        <v>32.5</v>
      </c>
      <c r="J252">
        <v>79.64</v>
      </c>
      <c r="K252">
        <v>94.43</v>
      </c>
      <c r="L252" s="2">
        <f t="shared" si="38"/>
        <v>1</v>
      </c>
      <c r="M252" s="2">
        <f t="shared" si="39"/>
        <v>0</v>
      </c>
      <c r="N252" s="2">
        <f t="shared" si="40"/>
        <v>0</v>
      </c>
    </row>
    <row r="253" spans="1:14" x14ac:dyDescent="0.35">
      <c r="A253" t="s">
        <v>341</v>
      </c>
      <c r="B253" t="s">
        <v>77</v>
      </c>
      <c r="C253" t="s">
        <v>43</v>
      </c>
      <c r="D253" t="s">
        <v>528</v>
      </c>
      <c r="E253">
        <v>33.5</v>
      </c>
      <c r="F253">
        <v>192.75</v>
      </c>
      <c r="G253">
        <v>96.84</v>
      </c>
      <c r="H253">
        <f t="shared" si="37"/>
        <v>1.9903965303593556</v>
      </c>
      <c r="I253">
        <v>22.5</v>
      </c>
      <c r="J253">
        <v>82.19</v>
      </c>
      <c r="K253">
        <v>69.97</v>
      </c>
      <c r="L253" s="2">
        <f t="shared" si="38"/>
        <v>1</v>
      </c>
      <c r="M253" s="2">
        <f t="shared" si="39"/>
        <v>0</v>
      </c>
      <c r="N253" s="2">
        <f t="shared" si="40"/>
        <v>0</v>
      </c>
    </row>
    <row r="254" spans="1:14" x14ac:dyDescent="0.35">
      <c r="A254" t="s">
        <v>343</v>
      </c>
      <c r="B254" t="s">
        <v>77</v>
      </c>
      <c r="C254" t="s">
        <v>43</v>
      </c>
      <c r="D254" t="s">
        <v>528</v>
      </c>
      <c r="E254">
        <v>33.5</v>
      </c>
      <c r="F254">
        <v>157.59</v>
      </c>
      <c r="G254">
        <v>96.84</v>
      </c>
      <c r="H254">
        <f t="shared" si="37"/>
        <v>1.6273234200743494</v>
      </c>
      <c r="I254">
        <v>32.5</v>
      </c>
      <c r="J254">
        <v>82.95</v>
      </c>
      <c r="K254">
        <v>94.43</v>
      </c>
      <c r="L254" s="2">
        <f t="shared" si="38"/>
        <v>1</v>
      </c>
      <c r="M254" s="2">
        <f t="shared" si="39"/>
        <v>0</v>
      </c>
      <c r="N254" s="2">
        <f t="shared" si="40"/>
        <v>0</v>
      </c>
    </row>
    <row r="255" spans="1:14" x14ac:dyDescent="0.35">
      <c r="A255" t="s">
        <v>345</v>
      </c>
      <c r="B255" t="s">
        <v>77</v>
      </c>
      <c r="C255" t="s">
        <v>43</v>
      </c>
      <c r="D255" t="s">
        <v>528</v>
      </c>
      <c r="E255">
        <v>33.5</v>
      </c>
      <c r="F255">
        <v>189.12</v>
      </c>
      <c r="G255">
        <v>96.84</v>
      </c>
      <c r="H255">
        <f t="shared" si="37"/>
        <v>1.952912019826518</v>
      </c>
      <c r="I255">
        <v>22.5</v>
      </c>
      <c r="J255">
        <v>70.06</v>
      </c>
      <c r="K255">
        <v>69.97</v>
      </c>
      <c r="L255" s="2">
        <f t="shared" si="38"/>
        <v>1</v>
      </c>
      <c r="M255" s="2">
        <f t="shared" si="39"/>
        <v>0</v>
      </c>
      <c r="N255" s="2">
        <f t="shared" si="40"/>
        <v>0</v>
      </c>
    </row>
    <row r="256" spans="1:14" x14ac:dyDescent="0.35">
      <c r="A256" t="s">
        <v>346</v>
      </c>
      <c r="B256" t="s">
        <v>77</v>
      </c>
      <c r="C256" t="s">
        <v>43</v>
      </c>
      <c r="D256" t="s">
        <v>528</v>
      </c>
      <c r="E256">
        <v>33.5</v>
      </c>
      <c r="F256">
        <v>174.71</v>
      </c>
      <c r="G256">
        <v>96.84</v>
      </c>
      <c r="H256">
        <f t="shared" si="37"/>
        <v>1.8041098719537381</v>
      </c>
      <c r="I256">
        <v>32.5</v>
      </c>
      <c r="J256">
        <v>88.97</v>
      </c>
      <c r="K256">
        <v>94.43</v>
      </c>
      <c r="L256" s="2">
        <f t="shared" si="38"/>
        <v>1</v>
      </c>
      <c r="M256" s="2">
        <f t="shared" si="39"/>
        <v>0</v>
      </c>
      <c r="N256" s="2">
        <f t="shared" si="40"/>
        <v>0</v>
      </c>
    </row>
    <row r="257" spans="1:14" x14ac:dyDescent="0.35">
      <c r="A257" t="s">
        <v>347</v>
      </c>
      <c r="B257" t="s">
        <v>77</v>
      </c>
      <c r="C257" t="s">
        <v>43</v>
      </c>
      <c r="D257" t="s">
        <v>528</v>
      </c>
      <c r="E257">
        <v>33.5</v>
      </c>
      <c r="F257">
        <v>184.23</v>
      </c>
      <c r="G257">
        <v>96.84</v>
      </c>
      <c r="H257">
        <f t="shared" si="37"/>
        <v>1.9024163568773234</v>
      </c>
      <c r="I257">
        <v>22.5</v>
      </c>
      <c r="J257">
        <v>73.63</v>
      </c>
      <c r="K257">
        <v>69.97</v>
      </c>
      <c r="L257" s="2">
        <f t="shared" si="38"/>
        <v>1</v>
      </c>
      <c r="M257" s="2">
        <f t="shared" si="39"/>
        <v>0</v>
      </c>
      <c r="N257" s="2">
        <f t="shared" si="40"/>
        <v>0</v>
      </c>
    </row>
    <row r="258" spans="1:14" x14ac:dyDescent="0.35">
      <c r="A258" t="s">
        <v>348</v>
      </c>
      <c r="B258" t="s">
        <v>77</v>
      </c>
      <c r="C258" t="s">
        <v>43</v>
      </c>
      <c r="D258" t="s">
        <v>528</v>
      </c>
      <c r="E258">
        <v>34</v>
      </c>
      <c r="F258">
        <v>207.06</v>
      </c>
      <c r="G258">
        <v>98.04</v>
      </c>
      <c r="H258">
        <f t="shared" ref="H258:H321" si="41">F258/G258</f>
        <v>2.1119951040391678</v>
      </c>
      <c r="I258">
        <v>32.5</v>
      </c>
      <c r="J258">
        <v>73.62</v>
      </c>
      <c r="K258">
        <v>94.43</v>
      </c>
      <c r="L258" s="2">
        <f t="shared" ref="L258:L321" si="42">IF(H258&gt;1.5,1,0)</f>
        <v>1</v>
      </c>
      <c r="M258" s="2">
        <f t="shared" ref="M258:M321" si="43">IF((AND(H258&gt;1,H258&lt;1.5)),1,0)</f>
        <v>0</v>
      </c>
      <c r="N258" s="2">
        <f t="shared" ref="N258:N321" si="44">IF(H258&lt;1,1,0)</f>
        <v>0</v>
      </c>
    </row>
    <row r="259" spans="1:14" x14ac:dyDescent="0.35">
      <c r="A259" t="s">
        <v>367</v>
      </c>
      <c r="B259" t="s">
        <v>77</v>
      </c>
      <c r="C259" t="s">
        <v>43</v>
      </c>
      <c r="D259" t="s">
        <v>528</v>
      </c>
      <c r="E259">
        <v>33.5</v>
      </c>
      <c r="F259">
        <v>125.3</v>
      </c>
      <c r="G259">
        <v>96.84</v>
      </c>
      <c r="H259">
        <f t="shared" si="41"/>
        <v>1.2938868236266006</v>
      </c>
      <c r="I259">
        <v>33</v>
      </c>
      <c r="J259">
        <v>83.64</v>
      </c>
      <c r="K259">
        <v>95.64</v>
      </c>
      <c r="L259" s="2">
        <f t="shared" si="42"/>
        <v>0</v>
      </c>
      <c r="M259" s="2">
        <f t="shared" si="43"/>
        <v>1</v>
      </c>
      <c r="N259" s="2">
        <f t="shared" si="44"/>
        <v>0</v>
      </c>
    </row>
    <row r="260" spans="1:14" x14ac:dyDescent="0.35">
      <c r="A260" t="s">
        <v>368</v>
      </c>
      <c r="B260" t="s">
        <v>77</v>
      </c>
      <c r="C260" t="s">
        <v>43</v>
      </c>
      <c r="D260" t="s">
        <v>528</v>
      </c>
      <c r="E260">
        <v>33.5</v>
      </c>
      <c r="F260">
        <v>130.76</v>
      </c>
      <c r="G260">
        <v>96.84</v>
      </c>
      <c r="H260">
        <f t="shared" si="41"/>
        <v>1.3502684840974803</v>
      </c>
      <c r="I260">
        <v>33</v>
      </c>
      <c r="J260">
        <v>93.01</v>
      </c>
      <c r="K260">
        <v>95.64</v>
      </c>
      <c r="L260" s="2">
        <f t="shared" si="42"/>
        <v>0</v>
      </c>
      <c r="M260" s="2">
        <f t="shared" si="43"/>
        <v>1</v>
      </c>
      <c r="N260" s="2">
        <f t="shared" si="44"/>
        <v>0</v>
      </c>
    </row>
    <row r="261" spans="1:14" x14ac:dyDescent="0.35">
      <c r="A261" t="s">
        <v>369</v>
      </c>
      <c r="B261" t="s">
        <v>77</v>
      </c>
      <c r="C261" t="s">
        <v>43</v>
      </c>
      <c r="D261" t="s">
        <v>528</v>
      </c>
      <c r="E261">
        <v>33.5</v>
      </c>
      <c r="F261">
        <v>135.76</v>
      </c>
      <c r="G261">
        <v>96.84</v>
      </c>
      <c r="H261">
        <f t="shared" si="41"/>
        <v>1.4019000413052456</v>
      </c>
      <c r="I261">
        <v>32.5</v>
      </c>
      <c r="J261">
        <v>78.400000000000006</v>
      </c>
      <c r="K261">
        <v>94.43</v>
      </c>
      <c r="L261" s="2">
        <f t="shared" si="42"/>
        <v>0</v>
      </c>
      <c r="M261" s="2">
        <f t="shared" si="43"/>
        <v>1</v>
      </c>
      <c r="N261" s="2">
        <f t="shared" si="44"/>
        <v>0</v>
      </c>
    </row>
    <row r="262" spans="1:14" x14ac:dyDescent="0.35">
      <c r="A262" t="s">
        <v>370</v>
      </c>
      <c r="B262" t="s">
        <v>77</v>
      </c>
      <c r="C262" t="s">
        <v>43</v>
      </c>
      <c r="D262" t="s">
        <v>528</v>
      </c>
      <c r="E262">
        <v>33.5</v>
      </c>
      <c r="F262">
        <v>266.55</v>
      </c>
      <c r="G262">
        <v>96.84</v>
      </c>
      <c r="H262">
        <f t="shared" si="41"/>
        <v>2.7524783147459728</v>
      </c>
      <c r="I262">
        <v>22.5</v>
      </c>
      <c r="J262">
        <v>97.43</v>
      </c>
      <c r="K262">
        <v>69.97</v>
      </c>
      <c r="L262" s="2">
        <f t="shared" si="42"/>
        <v>1</v>
      </c>
      <c r="M262" s="2">
        <f t="shared" si="43"/>
        <v>0</v>
      </c>
      <c r="N262" s="2">
        <f t="shared" si="44"/>
        <v>0</v>
      </c>
    </row>
    <row r="263" spans="1:14" x14ac:dyDescent="0.35">
      <c r="A263" t="s">
        <v>371</v>
      </c>
      <c r="B263" t="s">
        <v>77</v>
      </c>
      <c r="C263" t="s">
        <v>43</v>
      </c>
      <c r="D263" t="s">
        <v>528</v>
      </c>
      <c r="E263">
        <v>33.5</v>
      </c>
      <c r="F263">
        <v>265.37</v>
      </c>
      <c r="G263">
        <v>96.84</v>
      </c>
      <c r="H263">
        <f t="shared" si="41"/>
        <v>2.7402932672449403</v>
      </c>
      <c r="I263">
        <v>32</v>
      </c>
      <c r="J263">
        <v>82.77</v>
      </c>
      <c r="K263">
        <v>93.23</v>
      </c>
      <c r="L263" s="2">
        <f t="shared" si="42"/>
        <v>1</v>
      </c>
      <c r="M263" s="2">
        <f t="shared" si="43"/>
        <v>0</v>
      </c>
      <c r="N263" s="2">
        <f t="shared" si="44"/>
        <v>0</v>
      </c>
    </row>
    <row r="264" spans="1:14" x14ac:dyDescent="0.35">
      <c r="A264" t="s">
        <v>373</v>
      </c>
      <c r="B264" t="s">
        <v>77</v>
      </c>
      <c r="C264" t="s">
        <v>43</v>
      </c>
      <c r="D264" t="s">
        <v>528</v>
      </c>
      <c r="E264">
        <v>33</v>
      </c>
      <c r="F264">
        <v>137.6</v>
      </c>
      <c r="G264">
        <v>95.64</v>
      </c>
      <c r="H264">
        <f t="shared" si="41"/>
        <v>1.4387285654537849</v>
      </c>
      <c r="I264">
        <v>32.5</v>
      </c>
      <c r="J264">
        <v>88.04</v>
      </c>
      <c r="K264">
        <v>94.43</v>
      </c>
      <c r="L264" s="2">
        <f t="shared" si="42"/>
        <v>0</v>
      </c>
      <c r="M264" s="2">
        <f t="shared" si="43"/>
        <v>1</v>
      </c>
      <c r="N264" s="2">
        <f t="shared" si="44"/>
        <v>0</v>
      </c>
    </row>
    <row r="265" spans="1:14" x14ac:dyDescent="0.35">
      <c r="A265" t="s">
        <v>376</v>
      </c>
      <c r="B265" t="s">
        <v>77</v>
      </c>
      <c r="C265" t="s">
        <v>43</v>
      </c>
      <c r="D265" t="s">
        <v>528</v>
      </c>
      <c r="E265">
        <v>33.5</v>
      </c>
      <c r="F265">
        <v>245.19</v>
      </c>
      <c r="G265">
        <v>96.84</v>
      </c>
      <c r="H265">
        <f t="shared" si="41"/>
        <v>2.5319083023543989</v>
      </c>
      <c r="I265">
        <v>22.5</v>
      </c>
      <c r="J265">
        <v>93.17</v>
      </c>
      <c r="K265">
        <v>69.97</v>
      </c>
      <c r="L265" s="2">
        <f t="shared" si="42"/>
        <v>1</v>
      </c>
      <c r="M265" s="2">
        <f t="shared" si="43"/>
        <v>0</v>
      </c>
      <c r="N265" s="2">
        <f t="shared" si="44"/>
        <v>0</v>
      </c>
    </row>
    <row r="266" spans="1:14" x14ac:dyDescent="0.35">
      <c r="A266" t="s">
        <v>378</v>
      </c>
      <c r="B266" t="s">
        <v>77</v>
      </c>
      <c r="C266" t="s">
        <v>43</v>
      </c>
      <c r="D266" t="s">
        <v>528</v>
      </c>
      <c r="E266">
        <v>33.5</v>
      </c>
      <c r="F266">
        <v>149.12</v>
      </c>
      <c r="G266">
        <v>96.84</v>
      </c>
      <c r="H266">
        <f t="shared" si="41"/>
        <v>1.5398595621643949</v>
      </c>
      <c r="I266">
        <v>32</v>
      </c>
      <c r="J266">
        <v>93.83</v>
      </c>
      <c r="K266">
        <v>93.23</v>
      </c>
      <c r="L266" s="2">
        <f t="shared" si="42"/>
        <v>1</v>
      </c>
      <c r="M266" s="2">
        <f t="shared" si="43"/>
        <v>0</v>
      </c>
      <c r="N266" s="2">
        <f t="shared" si="44"/>
        <v>0</v>
      </c>
    </row>
    <row r="267" spans="1:14" x14ac:dyDescent="0.35">
      <c r="A267" t="s">
        <v>379</v>
      </c>
      <c r="B267" t="s">
        <v>77</v>
      </c>
      <c r="C267" t="s">
        <v>43</v>
      </c>
      <c r="D267" t="s">
        <v>528</v>
      </c>
      <c r="E267">
        <v>33.5</v>
      </c>
      <c r="F267">
        <v>264.85000000000002</v>
      </c>
      <c r="G267">
        <v>96.84</v>
      </c>
      <c r="H267">
        <f t="shared" si="41"/>
        <v>2.7349235852953329</v>
      </c>
      <c r="I267">
        <v>32</v>
      </c>
      <c r="J267">
        <v>79.239999999999995</v>
      </c>
      <c r="K267">
        <v>93.23</v>
      </c>
      <c r="L267" s="2">
        <f t="shared" si="42"/>
        <v>1</v>
      </c>
      <c r="M267" s="2">
        <f t="shared" si="43"/>
        <v>0</v>
      </c>
      <c r="N267" s="2">
        <f t="shared" si="44"/>
        <v>0</v>
      </c>
    </row>
    <row r="268" spans="1:14" x14ac:dyDescent="0.35">
      <c r="A268" t="s">
        <v>402</v>
      </c>
      <c r="B268" t="s">
        <v>77</v>
      </c>
      <c r="C268" t="s">
        <v>43</v>
      </c>
      <c r="D268" t="s">
        <v>530</v>
      </c>
      <c r="E268">
        <v>24</v>
      </c>
      <c r="F268">
        <v>88.82</v>
      </c>
      <c r="G268">
        <v>73.7</v>
      </c>
      <c r="H268">
        <f t="shared" si="41"/>
        <v>1.2051560379918587</v>
      </c>
      <c r="I268">
        <v>23.5</v>
      </c>
      <c r="J268">
        <v>61.97</v>
      </c>
      <c r="K268">
        <v>72.459999999999994</v>
      </c>
      <c r="L268" s="2">
        <f t="shared" si="42"/>
        <v>0</v>
      </c>
      <c r="M268" s="2">
        <f t="shared" si="43"/>
        <v>1</v>
      </c>
      <c r="N268" s="2">
        <f t="shared" si="44"/>
        <v>0</v>
      </c>
    </row>
    <row r="269" spans="1:14" x14ac:dyDescent="0.35">
      <c r="A269" t="s">
        <v>403</v>
      </c>
      <c r="B269" t="s">
        <v>77</v>
      </c>
      <c r="C269" t="s">
        <v>43</v>
      </c>
      <c r="D269" t="s">
        <v>530</v>
      </c>
      <c r="E269">
        <v>35</v>
      </c>
      <c r="F269">
        <v>110.04</v>
      </c>
      <c r="G269">
        <v>100.44</v>
      </c>
      <c r="H269">
        <f t="shared" si="41"/>
        <v>1.0955794504181602</v>
      </c>
      <c r="I269">
        <v>34.5</v>
      </c>
      <c r="J269">
        <v>90.03</v>
      </c>
      <c r="K269">
        <v>99.24</v>
      </c>
      <c r="L269" s="2">
        <f t="shared" si="42"/>
        <v>0</v>
      </c>
      <c r="M269" s="2">
        <f t="shared" si="43"/>
        <v>1</v>
      </c>
      <c r="N269" s="2">
        <f t="shared" si="44"/>
        <v>0</v>
      </c>
    </row>
    <row r="270" spans="1:14" x14ac:dyDescent="0.35">
      <c r="A270" t="s">
        <v>404</v>
      </c>
      <c r="B270" s="8" t="s">
        <v>77</v>
      </c>
      <c r="C270" s="8" t="s">
        <v>43</v>
      </c>
      <c r="D270" s="8" t="s">
        <v>530</v>
      </c>
      <c r="E270" s="8">
        <v>33.5</v>
      </c>
      <c r="F270" s="8">
        <v>83.52</v>
      </c>
      <c r="G270" s="8">
        <v>96.84</v>
      </c>
      <c r="H270" s="8">
        <f t="shared" si="41"/>
        <v>0.8624535315985129</v>
      </c>
      <c r="I270" s="8">
        <v>33</v>
      </c>
      <c r="J270" s="8">
        <v>72.87</v>
      </c>
      <c r="K270" s="8">
        <v>95.64</v>
      </c>
      <c r="L270" s="8">
        <f t="shared" si="42"/>
        <v>0</v>
      </c>
      <c r="M270" s="8">
        <f t="shared" si="43"/>
        <v>0</v>
      </c>
      <c r="N270" s="8">
        <f t="shared" si="44"/>
        <v>1</v>
      </c>
    </row>
    <row r="271" spans="1:14" x14ac:dyDescent="0.35">
      <c r="A271" t="s">
        <v>405</v>
      </c>
      <c r="B271" t="s">
        <v>77</v>
      </c>
      <c r="C271" t="s">
        <v>43</v>
      </c>
      <c r="D271" t="s">
        <v>530</v>
      </c>
      <c r="E271">
        <v>27</v>
      </c>
      <c r="F271">
        <v>84.6</v>
      </c>
      <c r="G271">
        <v>81.08</v>
      </c>
      <c r="H271">
        <f t="shared" si="41"/>
        <v>1.0434139121854957</v>
      </c>
      <c r="I271">
        <v>26.5</v>
      </c>
      <c r="J271">
        <v>39.659999999999997</v>
      </c>
      <c r="K271">
        <v>79.86</v>
      </c>
      <c r="L271" s="2">
        <f t="shared" si="42"/>
        <v>0</v>
      </c>
      <c r="M271" s="2">
        <f t="shared" si="43"/>
        <v>1</v>
      </c>
      <c r="N271" s="2">
        <f t="shared" si="44"/>
        <v>0</v>
      </c>
    </row>
    <row r="272" spans="1:14" x14ac:dyDescent="0.35">
      <c r="A272" t="s">
        <v>407</v>
      </c>
      <c r="B272" s="8" t="s">
        <v>77</v>
      </c>
      <c r="C272" s="8" t="s">
        <v>43</v>
      </c>
      <c r="D272" s="8" t="s">
        <v>530</v>
      </c>
      <c r="E272" s="8">
        <v>27</v>
      </c>
      <c r="F272" s="8">
        <v>75.98</v>
      </c>
      <c r="G272" s="8">
        <v>81.08</v>
      </c>
      <c r="H272" s="8">
        <f t="shared" si="41"/>
        <v>0.93709916132215099</v>
      </c>
      <c r="I272" s="8">
        <v>26.5</v>
      </c>
      <c r="J272" s="8">
        <v>57.92</v>
      </c>
      <c r="K272" s="8">
        <v>79.86</v>
      </c>
      <c r="L272" s="8">
        <f t="shared" si="42"/>
        <v>0</v>
      </c>
      <c r="M272" s="8">
        <f t="shared" si="43"/>
        <v>0</v>
      </c>
      <c r="N272" s="8">
        <f t="shared" si="44"/>
        <v>1</v>
      </c>
    </row>
    <row r="273" spans="1:14" x14ac:dyDescent="0.35">
      <c r="A273" t="s">
        <v>408</v>
      </c>
      <c r="B273" t="s">
        <v>77</v>
      </c>
      <c r="C273" t="s">
        <v>43</v>
      </c>
      <c r="D273" t="s">
        <v>530</v>
      </c>
      <c r="E273">
        <v>23</v>
      </c>
      <c r="F273">
        <v>93.92</v>
      </c>
      <c r="G273">
        <v>71.22</v>
      </c>
      <c r="H273">
        <f t="shared" si="41"/>
        <v>1.3187306936253862</v>
      </c>
      <c r="I273">
        <v>22</v>
      </c>
      <c r="J273">
        <v>44.05</v>
      </c>
      <c r="K273">
        <v>68.72</v>
      </c>
      <c r="L273" s="2">
        <f t="shared" si="42"/>
        <v>0</v>
      </c>
      <c r="M273" s="2">
        <f t="shared" si="43"/>
        <v>1</v>
      </c>
      <c r="N273" s="2">
        <f t="shared" si="44"/>
        <v>0</v>
      </c>
    </row>
    <row r="274" spans="1:14" x14ac:dyDescent="0.35">
      <c r="A274" t="s">
        <v>409</v>
      </c>
      <c r="B274" t="s">
        <v>77</v>
      </c>
      <c r="C274" t="s">
        <v>43</v>
      </c>
      <c r="D274" t="s">
        <v>530</v>
      </c>
      <c r="E274">
        <v>34</v>
      </c>
      <c r="F274">
        <v>110.35</v>
      </c>
      <c r="G274">
        <v>98.04</v>
      </c>
      <c r="H274">
        <f t="shared" si="41"/>
        <v>1.1255609955120358</v>
      </c>
      <c r="I274">
        <v>33.5</v>
      </c>
      <c r="J274">
        <v>94.33</v>
      </c>
      <c r="K274">
        <v>96.84</v>
      </c>
      <c r="L274" s="2">
        <f t="shared" si="42"/>
        <v>0</v>
      </c>
      <c r="M274" s="2">
        <f t="shared" si="43"/>
        <v>1</v>
      </c>
      <c r="N274" s="2">
        <f t="shared" si="44"/>
        <v>0</v>
      </c>
    </row>
    <row r="275" spans="1:14" x14ac:dyDescent="0.35">
      <c r="A275" t="s">
        <v>410</v>
      </c>
      <c r="B275" t="s">
        <v>77</v>
      </c>
      <c r="C275" t="s">
        <v>43</v>
      </c>
      <c r="D275" t="s">
        <v>530</v>
      </c>
      <c r="E275">
        <v>34</v>
      </c>
      <c r="F275">
        <v>111.09</v>
      </c>
      <c r="G275">
        <v>98.04</v>
      </c>
      <c r="H275">
        <f t="shared" si="41"/>
        <v>1.1331089351285188</v>
      </c>
      <c r="I275">
        <v>22.5</v>
      </c>
      <c r="J275">
        <v>71.77</v>
      </c>
      <c r="K275">
        <v>69.97</v>
      </c>
      <c r="L275" s="2">
        <f t="shared" si="42"/>
        <v>0</v>
      </c>
      <c r="M275" s="2">
        <f t="shared" si="43"/>
        <v>1</v>
      </c>
      <c r="N275" s="2">
        <f t="shared" si="44"/>
        <v>0</v>
      </c>
    </row>
    <row r="276" spans="1:14" x14ac:dyDescent="0.35">
      <c r="A276" t="s">
        <v>411</v>
      </c>
      <c r="B276" t="s">
        <v>77</v>
      </c>
      <c r="C276" s="8" t="s">
        <v>43</v>
      </c>
      <c r="D276" s="8" t="s">
        <v>530</v>
      </c>
      <c r="E276" s="8">
        <v>26.5</v>
      </c>
      <c r="F276" s="8">
        <v>72.489999999999995</v>
      </c>
      <c r="G276" s="8">
        <v>79.86</v>
      </c>
      <c r="H276" s="8">
        <f t="shared" si="41"/>
        <v>0.90771349862258943</v>
      </c>
      <c r="I276" s="8">
        <v>26</v>
      </c>
      <c r="J276" s="8">
        <v>59.19</v>
      </c>
      <c r="K276" s="8">
        <v>78.63</v>
      </c>
      <c r="L276" s="8">
        <f t="shared" si="42"/>
        <v>0</v>
      </c>
      <c r="M276" s="8">
        <f t="shared" si="43"/>
        <v>0</v>
      </c>
      <c r="N276" s="8">
        <f t="shared" si="44"/>
        <v>1</v>
      </c>
    </row>
    <row r="277" spans="1:14" x14ac:dyDescent="0.35">
      <c r="A277" t="s">
        <v>414</v>
      </c>
      <c r="B277" t="s">
        <v>77</v>
      </c>
      <c r="C277" s="8" t="s">
        <v>43</v>
      </c>
      <c r="D277" s="8" t="s">
        <v>530</v>
      </c>
      <c r="E277" s="8">
        <v>28.5</v>
      </c>
      <c r="F277" s="8">
        <v>63.57</v>
      </c>
      <c r="G277" s="8">
        <v>84.74</v>
      </c>
      <c r="H277" s="8">
        <f t="shared" si="41"/>
        <v>0.75017701203681852</v>
      </c>
      <c r="I277" s="8">
        <v>28</v>
      </c>
      <c r="J277" s="8">
        <v>49.28</v>
      </c>
      <c r="K277" s="8">
        <v>83.53</v>
      </c>
      <c r="L277" s="8">
        <f t="shared" si="42"/>
        <v>0</v>
      </c>
      <c r="M277" s="8">
        <f t="shared" si="43"/>
        <v>0</v>
      </c>
      <c r="N277" s="8">
        <f t="shared" si="44"/>
        <v>1</v>
      </c>
    </row>
    <row r="278" spans="1:14" x14ac:dyDescent="0.35">
      <c r="A278" t="s">
        <v>431</v>
      </c>
      <c r="B278" t="s">
        <v>77</v>
      </c>
      <c r="C278" t="s">
        <v>43</v>
      </c>
      <c r="D278" t="s">
        <v>530</v>
      </c>
      <c r="E278">
        <v>27</v>
      </c>
      <c r="F278">
        <v>103.87</v>
      </c>
      <c r="G278">
        <v>81.08</v>
      </c>
      <c r="H278">
        <f t="shared" si="41"/>
        <v>1.2810804144055254</v>
      </c>
      <c r="I278">
        <v>25</v>
      </c>
      <c r="J278">
        <v>84.29</v>
      </c>
      <c r="K278">
        <v>76.17</v>
      </c>
      <c r="L278" s="2">
        <f t="shared" si="42"/>
        <v>0</v>
      </c>
      <c r="M278" s="2">
        <f t="shared" si="43"/>
        <v>1</v>
      </c>
      <c r="N278" s="2">
        <f t="shared" si="44"/>
        <v>0</v>
      </c>
    </row>
    <row r="279" spans="1:14" x14ac:dyDescent="0.35">
      <c r="A279" t="s">
        <v>432</v>
      </c>
      <c r="B279" s="8" t="s">
        <v>77</v>
      </c>
      <c r="C279" s="8" t="s">
        <v>43</v>
      </c>
      <c r="D279" s="8" t="s">
        <v>530</v>
      </c>
      <c r="E279" s="8">
        <v>30</v>
      </c>
      <c r="F279" s="8">
        <v>84.78</v>
      </c>
      <c r="G279" s="8">
        <v>88.39</v>
      </c>
      <c r="H279" s="8">
        <f t="shared" si="41"/>
        <v>0.95915827582305691</v>
      </c>
      <c r="I279" s="8">
        <v>29.5</v>
      </c>
      <c r="J279" s="8">
        <v>63.58</v>
      </c>
      <c r="K279" s="8">
        <v>87.18</v>
      </c>
      <c r="L279" s="8">
        <f t="shared" si="42"/>
        <v>0</v>
      </c>
      <c r="M279" s="8">
        <f t="shared" si="43"/>
        <v>0</v>
      </c>
      <c r="N279" s="8">
        <f t="shared" si="44"/>
        <v>1</v>
      </c>
    </row>
    <row r="280" spans="1:14" x14ac:dyDescent="0.35">
      <c r="A280" t="s">
        <v>433</v>
      </c>
      <c r="B280" s="8" t="s">
        <v>77</v>
      </c>
      <c r="C280" s="8" t="s">
        <v>43</v>
      </c>
      <c r="D280" s="8" t="s">
        <v>530</v>
      </c>
      <c r="E280" s="8">
        <v>35.5</v>
      </c>
      <c r="F280" s="8">
        <v>86.39</v>
      </c>
      <c r="G280" s="8">
        <v>101.63</v>
      </c>
      <c r="H280" s="8">
        <f t="shared" si="41"/>
        <v>0.85004427826429207</v>
      </c>
      <c r="I280" s="8">
        <v>35</v>
      </c>
      <c r="J280" s="8">
        <v>63.02</v>
      </c>
      <c r="K280" s="8">
        <v>100.44</v>
      </c>
      <c r="L280" s="8">
        <f t="shared" si="42"/>
        <v>0</v>
      </c>
      <c r="M280" s="8">
        <f t="shared" si="43"/>
        <v>0</v>
      </c>
      <c r="N280" s="8">
        <f t="shared" si="44"/>
        <v>1</v>
      </c>
    </row>
    <row r="281" spans="1:14" x14ac:dyDescent="0.35">
      <c r="A281" t="s">
        <v>434</v>
      </c>
      <c r="B281" s="8" t="s">
        <v>77</v>
      </c>
      <c r="C281" s="8" t="s">
        <v>43</v>
      </c>
      <c r="D281" s="8" t="s">
        <v>530</v>
      </c>
      <c r="E281" s="8">
        <v>27.5</v>
      </c>
      <c r="F281" s="8">
        <v>77.760000000000005</v>
      </c>
      <c r="G281" s="8">
        <v>82.3</v>
      </c>
      <c r="H281" s="8">
        <f t="shared" si="41"/>
        <v>0.94483596597812891</v>
      </c>
      <c r="I281" s="8">
        <v>27</v>
      </c>
      <c r="J281" s="8">
        <v>55.69</v>
      </c>
      <c r="K281" s="8">
        <v>81.08</v>
      </c>
      <c r="L281" s="8">
        <f t="shared" si="42"/>
        <v>0</v>
      </c>
      <c r="M281" s="8">
        <f t="shared" si="43"/>
        <v>0</v>
      </c>
      <c r="N281" s="8">
        <f t="shared" si="44"/>
        <v>1</v>
      </c>
    </row>
    <row r="282" spans="1:14" x14ac:dyDescent="0.35">
      <c r="A282" t="s">
        <v>435</v>
      </c>
      <c r="B282" s="8" t="s">
        <v>77</v>
      </c>
      <c r="C282" s="8" t="s">
        <v>43</v>
      </c>
      <c r="D282" s="8" t="s">
        <v>530</v>
      </c>
      <c r="E282" s="8">
        <v>24</v>
      </c>
      <c r="F282" s="8">
        <v>54.87</v>
      </c>
      <c r="G282" s="8">
        <v>73.7</v>
      </c>
      <c r="H282" s="8">
        <f t="shared" si="41"/>
        <v>0.74450474898236085</v>
      </c>
      <c r="I282" s="8">
        <v>23.5</v>
      </c>
      <c r="J282" s="8">
        <v>35.520000000000003</v>
      </c>
      <c r="K282" s="8">
        <v>72.459999999999994</v>
      </c>
      <c r="L282" s="8">
        <f t="shared" si="42"/>
        <v>0</v>
      </c>
      <c r="M282" s="8">
        <f t="shared" si="43"/>
        <v>0</v>
      </c>
      <c r="N282" s="8">
        <f t="shared" si="44"/>
        <v>1</v>
      </c>
    </row>
    <row r="283" spans="1:14" x14ac:dyDescent="0.35">
      <c r="A283" t="s">
        <v>436</v>
      </c>
      <c r="B283" s="8" t="s">
        <v>77</v>
      </c>
      <c r="C283" s="8" t="s">
        <v>43</v>
      </c>
      <c r="D283" s="8" t="s">
        <v>530</v>
      </c>
      <c r="E283" s="8">
        <v>24.5</v>
      </c>
      <c r="F283" s="8">
        <v>66.63</v>
      </c>
      <c r="G283" s="8">
        <v>74.930000000000007</v>
      </c>
      <c r="H283" s="8">
        <f t="shared" si="41"/>
        <v>0.88922994795142118</v>
      </c>
      <c r="I283" s="8">
        <v>24</v>
      </c>
      <c r="J283" s="8">
        <v>55.62</v>
      </c>
      <c r="K283" s="8">
        <v>73.7</v>
      </c>
      <c r="L283" s="8">
        <f t="shared" si="42"/>
        <v>0</v>
      </c>
      <c r="M283" s="8">
        <f t="shared" si="43"/>
        <v>0</v>
      </c>
      <c r="N283" s="8">
        <f t="shared" si="44"/>
        <v>1</v>
      </c>
    </row>
    <row r="284" spans="1:14" x14ac:dyDescent="0.35">
      <c r="A284" t="s">
        <v>437</v>
      </c>
      <c r="B284" t="s">
        <v>77</v>
      </c>
      <c r="C284" t="s">
        <v>43</v>
      </c>
      <c r="D284" t="s">
        <v>530</v>
      </c>
      <c r="E284">
        <v>28</v>
      </c>
      <c r="F284">
        <v>87.25</v>
      </c>
      <c r="G284">
        <v>83.53</v>
      </c>
      <c r="H284">
        <f t="shared" si="41"/>
        <v>1.0445348976415658</v>
      </c>
      <c r="I284">
        <v>27</v>
      </c>
      <c r="J284">
        <v>63.3</v>
      </c>
      <c r="K284">
        <v>81.08</v>
      </c>
      <c r="L284" s="2">
        <f t="shared" si="42"/>
        <v>0</v>
      </c>
      <c r="M284" s="2">
        <f t="shared" si="43"/>
        <v>1</v>
      </c>
      <c r="N284" s="2">
        <f t="shared" si="44"/>
        <v>0</v>
      </c>
    </row>
    <row r="285" spans="1:14" x14ac:dyDescent="0.35">
      <c r="A285" t="s">
        <v>439</v>
      </c>
      <c r="B285" t="s">
        <v>77</v>
      </c>
      <c r="C285" s="8" t="s">
        <v>43</v>
      </c>
      <c r="D285" s="8" t="s">
        <v>530</v>
      </c>
      <c r="E285" s="8">
        <v>33</v>
      </c>
      <c r="F285" s="8">
        <v>92.97</v>
      </c>
      <c r="G285" s="8">
        <v>95.64</v>
      </c>
      <c r="H285" s="8">
        <f t="shared" si="41"/>
        <v>0.97208281053952317</v>
      </c>
      <c r="I285" s="8">
        <v>32.5</v>
      </c>
      <c r="J285" s="8">
        <v>83.67</v>
      </c>
      <c r="K285" s="8">
        <v>94.43</v>
      </c>
      <c r="L285" s="8">
        <f t="shared" si="42"/>
        <v>0</v>
      </c>
      <c r="M285" s="8">
        <f t="shared" si="43"/>
        <v>0</v>
      </c>
      <c r="N285" s="8">
        <f t="shared" si="44"/>
        <v>1</v>
      </c>
    </row>
    <row r="286" spans="1:14" x14ac:dyDescent="0.35">
      <c r="A286" t="s">
        <v>440</v>
      </c>
      <c r="B286" t="s">
        <v>77</v>
      </c>
      <c r="C286" t="s">
        <v>43</v>
      </c>
      <c r="D286" t="s">
        <v>530</v>
      </c>
      <c r="E286">
        <v>23</v>
      </c>
      <c r="F286">
        <v>85.36</v>
      </c>
      <c r="G286">
        <v>71.22</v>
      </c>
      <c r="H286">
        <f t="shared" si="41"/>
        <v>1.1985397360292054</v>
      </c>
      <c r="I286">
        <v>22</v>
      </c>
      <c r="J286">
        <v>51.71</v>
      </c>
      <c r="K286">
        <v>68.72</v>
      </c>
      <c r="L286" s="2">
        <f t="shared" si="42"/>
        <v>0</v>
      </c>
      <c r="M286" s="2">
        <f t="shared" si="43"/>
        <v>1</v>
      </c>
      <c r="N286" s="2">
        <f t="shared" si="44"/>
        <v>0</v>
      </c>
    </row>
    <row r="287" spans="1:14" x14ac:dyDescent="0.35">
      <c r="A287" t="s">
        <v>441</v>
      </c>
      <c r="B287" t="s">
        <v>77</v>
      </c>
      <c r="C287" s="8" t="s">
        <v>43</v>
      </c>
      <c r="D287" s="8" t="s">
        <v>530</v>
      </c>
      <c r="E287" s="8">
        <v>27</v>
      </c>
      <c r="F287" s="8">
        <v>80.010000000000005</v>
      </c>
      <c r="G287" s="8">
        <v>81.08</v>
      </c>
      <c r="H287" s="8">
        <f t="shared" si="41"/>
        <v>0.98680315737543178</v>
      </c>
      <c r="I287" s="8">
        <v>26.5</v>
      </c>
      <c r="J287" s="8">
        <v>60.49</v>
      </c>
      <c r="K287" s="8">
        <v>79.86</v>
      </c>
      <c r="L287" s="8">
        <f t="shared" si="42"/>
        <v>0</v>
      </c>
      <c r="M287" s="8">
        <f t="shared" si="43"/>
        <v>0</v>
      </c>
      <c r="N287" s="8">
        <f t="shared" si="44"/>
        <v>1</v>
      </c>
    </row>
    <row r="288" spans="1:14" x14ac:dyDescent="0.35">
      <c r="A288" t="s">
        <v>442</v>
      </c>
      <c r="B288" t="s">
        <v>77</v>
      </c>
      <c r="C288" s="8" t="s">
        <v>43</v>
      </c>
      <c r="D288" s="8" t="s">
        <v>530</v>
      </c>
      <c r="E288" s="8">
        <v>23</v>
      </c>
      <c r="F288" s="8">
        <v>67.430000000000007</v>
      </c>
      <c r="G288" s="8">
        <v>71.22</v>
      </c>
      <c r="H288" s="8">
        <f t="shared" si="41"/>
        <v>0.94678461106430789</v>
      </c>
      <c r="I288" s="8">
        <v>22.5</v>
      </c>
      <c r="J288" s="8">
        <v>54.72</v>
      </c>
      <c r="K288" s="8">
        <v>69.97</v>
      </c>
      <c r="L288" s="8">
        <f t="shared" si="42"/>
        <v>0</v>
      </c>
      <c r="M288" s="8">
        <f t="shared" si="43"/>
        <v>0</v>
      </c>
      <c r="N288" s="8">
        <f t="shared" si="44"/>
        <v>1</v>
      </c>
    </row>
    <row r="289" spans="1:14" x14ac:dyDescent="0.35">
      <c r="A289" t="s">
        <v>443</v>
      </c>
      <c r="B289" t="s">
        <v>77</v>
      </c>
      <c r="C289" t="s">
        <v>43</v>
      </c>
      <c r="D289" t="s">
        <v>530</v>
      </c>
      <c r="E289">
        <v>23</v>
      </c>
      <c r="F289">
        <v>96.75</v>
      </c>
      <c r="G289">
        <v>71.22</v>
      </c>
      <c r="H289">
        <f t="shared" si="41"/>
        <v>1.3584667228306655</v>
      </c>
      <c r="I289">
        <v>22</v>
      </c>
      <c r="J289">
        <v>34.82</v>
      </c>
      <c r="K289">
        <v>68.72</v>
      </c>
      <c r="L289" s="2">
        <f t="shared" si="42"/>
        <v>0</v>
      </c>
      <c r="M289" s="2">
        <f t="shared" si="43"/>
        <v>1</v>
      </c>
      <c r="N289" s="2">
        <f t="shared" si="44"/>
        <v>0</v>
      </c>
    </row>
    <row r="290" spans="1:14" x14ac:dyDescent="0.35">
      <c r="A290" t="s">
        <v>445</v>
      </c>
      <c r="B290" t="s">
        <v>77</v>
      </c>
      <c r="C290" t="s">
        <v>43</v>
      </c>
      <c r="D290" t="s">
        <v>530</v>
      </c>
      <c r="E290">
        <v>33.5</v>
      </c>
      <c r="F290">
        <v>114.43</v>
      </c>
      <c r="G290">
        <v>96.84</v>
      </c>
      <c r="H290">
        <f t="shared" si="41"/>
        <v>1.1816398182569186</v>
      </c>
      <c r="I290">
        <v>33</v>
      </c>
      <c r="J290">
        <v>86.53</v>
      </c>
      <c r="K290">
        <v>95.64</v>
      </c>
      <c r="L290" s="2">
        <f t="shared" si="42"/>
        <v>0</v>
      </c>
      <c r="M290" s="2">
        <f t="shared" si="43"/>
        <v>1</v>
      </c>
      <c r="N290" s="2">
        <f t="shared" si="44"/>
        <v>0</v>
      </c>
    </row>
    <row r="291" spans="1:14" x14ac:dyDescent="0.35">
      <c r="A291" t="s">
        <v>224</v>
      </c>
      <c r="B291" t="s">
        <v>698</v>
      </c>
      <c r="C291" t="s">
        <v>78</v>
      </c>
      <c r="D291" t="s">
        <v>528</v>
      </c>
      <c r="E291">
        <v>33.5</v>
      </c>
      <c r="F291">
        <v>171.31</v>
      </c>
      <c r="G291">
        <v>96.84</v>
      </c>
      <c r="H291">
        <f t="shared" si="41"/>
        <v>1.7690004130524577</v>
      </c>
      <c r="I291">
        <v>32.5</v>
      </c>
      <c r="J291">
        <v>90.56</v>
      </c>
      <c r="K291">
        <v>94.43</v>
      </c>
      <c r="L291" s="2">
        <f t="shared" si="42"/>
        <v>1</v>
      </c>
      <c r="M291" s="2">
        <f t="shared" si="43"/>
        <v>0</v>
      </c>
      <c r="N291" s="2">
        <f t="shared" si="44"/>
        <v>0</v>
      </c>
    </row>
    <row r="292" spans="1:14" x14ac:dyDescent="0.35">
      <c r="A292" t="s">
        <v>227</v>
      </c>
      <c r="B292" t="s">
        <v>698</v>
      </c>
      <c r="C292" t="s">
        <v>78</v>
      </c>
      <c r="D292" t="s">
        <v>528</v>
      </c>
      <c r="E292">
        <v>34</v>
      </c>
      <c r="F292">
        <v>115.64</v>
      </c>
      <c r="G292">
        <v>98.04</v>
      </c>
      <c r="H292">
        <f t="shared" si="41"/>
        <v>1.1795185638514891</v>
      </c>
      <c r="I292">
        <v>35.5</v>
      </c>
      <c r="J292">
        <v>115.26</v>
      </c>
      <c r="K292">
        <v>101.63</v>
      </c>
      <c r="L292" s="2">
        <f t="shared" si="42"/>
        <v>0</v>
      </c>
      <c r="M292" s="2">
        <f t="shared" si="43"/>
        <v>1</v>
      </c>
      <c r="N292" s="2">
        <f t="shared" si="44"/>
        <v>0</v>
      </c>
    </row>
    <row r="293" spans="1:14" x14ac:dyDescent="0.35">
      <c r="A293" t="s">
        <v>228</v>
      </c>
      <c r="B293" t="s">
        <v>698</v>
      </c>
      <c r="C293" t="s">
        <v>78</v>
      </c>
      <c r="D293" t="s">
        <v>528</v>
      </c>
      <c r="E293">
        <v>33.5</v>
      </c>
      <c r="F293">
        <v>221.62</v>
      </c>
      <c r="G293">
        <v>96.84</v>
      </c>
      <c r="H293">
        <f t="shared" si="41"/>
        <v>2.2885171416769929</v>
      </c>
      <c r="I293">
        <v>30.5</v>
      </c>
      <c r="J293">
        <v>73.95</v>
      </c>
      <c r="K293">
        <v>89.6</v>
      </c>
      <c r="L293" s="2">
        <f t="shared" si="42"/>
        <v>1</v>
      </c>
      <c r="M293" s="2">
        <f t="shared" si="43"/>
        <v>0</v>
      </c>
      <c r="N293" s="2">
        <f t="shared" si="44"/>
        <v>0</v>
      </c>
    </row>
    <row r="294" spans="1:14" x14ac:dyDescent="0.35">
      <c r="A294" t="s">
        <v>231</v>
      </c>
      <c r="B294" t="s">
        <v>698</v>
      </c>
      <c r="C294" t="s">
        <v>78</v>
      </c>
      <c r="D294" t="s">
        <v>528</v>
      </c>
      <c r="E294">
        <v>33.5</v>
      </c>
      <c r="F294">
        <v>188.96</v>
      </c>
      <c r="G294">
        <v>96.84</v>
      </c>
      <c r="H294">
        <f t="shared" si="41"/>
        <v>1.9512598099958696</v>
      </c>
      <c r="I294">
        <v>32</v>
      </c>
      <c r="J294">
        <v>89.97</v>
      </c>
      <c r="K294">
        <v>93.23</v>
      </c>
      <c r="L294" s="2">
        <f t="shared" si="42"/>
        <v>1</v>
      </c>
      <c r="M294" s="2">
        <f t="shared" si="43"/>
        <v>0</v>
      </c>
      <c r="N294" s="2">
        <f t="shared" si="44"/>
        <v>0</v>
      </c>
    </row>
    <row r="295" spans="1:14" x14ac:dyDescent="0.35">
      <c r="A295" t="s">
        <v>232</v>
      </c>
      <c r="B295" t="s">
        <v>698</v>
      </c>
      <c r="C295" t="s">
        <v>78</v>
      </c>
      <c r="D295" t="s">
        <v>528</v>
      </c>
      <c r="E295">
        <v>34</v>
      </c>
      <c r="F295">
        <v>192.18</v>
      </c>
      <c r="G295">
        <v>98.04</v>
      </c>
      <c r="H295">
        <f t="shared" si="41"/>
        <v>1.960220318237454</v>
      </c>
      <c r="I295">
        <v>30</v>
      </c>
      <c r="J295">
        <v>64.900000000000006</v>
      </c>
      <c r="K295">
        <v>88.39</v>
      </c>
      <c r="L295" s="2">
        <f t="shared" si="42"/>
        <v>1</v>
      </c>
      <c r="M295" s="2">
        <f t="shared" si="43"/>
        <v>0</v>
      </c>
      <c r="N295" s="2">
        <f t="shared" si="44"/>
        <v>0</v>
      </c>
    </row>
    <row r="296" spans="1:14" x14ac:dyDescent="0.35">
      <c r="A296" t="s">
        <v>235</v>
      </c>
      <c r="B296" t="s">
        <v>698</v>
      </c>
      <c r="C296" t="s">
        <v>78</v>
      </c>
      <c r="D296" t="s">
        <v>528</v>
      </c>
      <c r="E296">
        <v>34</v>
      </c>
      <c r="F296">
        <v>132.27000000000001</v>
      </c>
      <c r="G296">
        <v>98.04</v>
      </c>
      <c r="H296">
        <f t="shared" si="41"/>
        <v>1.3491432068543452</v>
      </c>
      <c r="I296">
        <v>32.5</v>
      </c>
      <c r="J296">
        <v>87.91</v>
      </c>
      <c r="K296">
        <v>94.43</v>
      </c>
      <c r="L296" s="2">
        <f t="shared" si="42"/>
        <v>0</v>
      </c>
      <c r="M296" s="2">
        <f t="shared" si="43"/>
        <v>1</v>
      </c>
      <c r="N296" s="2">
        <f t="shared" si="44"/>
        <v>0</v>
      </c>
    </row>
    <row r="297" spans="1:14" x14ac:dyDescent="0.35">
      <c r="A297" t="s">
        <v>237</v>
      </c>
      <c r="B297" t="s">
        <v>698</v>
      </c>
      <c r="C297" t="s">
        <v>78</v>
      </c>
      <c r="D297" t="s">
        <v>528</v>
      </c>
      <c r="E297">
        <v>34</v>
      </c>
      <c r="F297">
        <v>174.48</v>
      </c>
      <c r="G297">
        <v>98.04</v>
      </c>
      <c r="H297">
        <f t="shared" si="41"/>
        <v>1.7796817625458994</v>
      </c>
      <c r="I297">
        <v>32</v>
      </c>
      <c r="J297">
        <v>82.61</v>
      </c>
      <c r="K297">
        <v>93.23</v>
      </c>
      <c r="L297" s="2">
        <f t="shared" si="42"/>
        <v>1</v>
      </c>
      <c r="M297" s="2">
        <f t="shared" si="43"/>
        <v>0</v>
      </c>
      <c r="N297" s="2">
        <f t="shared" si="44"/>
        <v>0</v>
      </c>
    </row>
    <row r="298" spans="1:14" x14ac:dyDescent="0.35">
      <c r="A298" t="s">
        <v>238</v>
      </c>
      <c r="B298" t="s">
        <v>698</v>
      </c>
      <c r="C298" t="s">
        <v>78</v>
      </c>
      <c r="D298" t="s">
        <v>528</v>
      </c>
      <c r="E298">
        <v>33.5</v>
      </c>
      <c r="F298">
        <v>187.28</v>
      </c>
      <c r="G298">
        <v>96.84</v>
      </c>
      <c r="H298">
        <f t="shared" si="41"/>
        <v>1.9339116067740603</v>
      </c>
      <c r="I298">
        <v>32</v>
      </c>
      <c r="J298">
        <v>92.17</v>
      </c>
      <c r="K298">
        <v>93.23</v>
      </c>
      <c r="L298" s="2">
        <f t="shared" si="42"/>
        <v>1</v>
      </c>
      <c r="M298" s="2">
        <f t="shared" si="43"/>
        <v>0</v>
      </c>
      <c r="N298" s="2">
        <f t="shared" si="44"/>
        <v>0</v>
      </c>
    </row>
    <row r="299" spans="1:14" x14ac:dyDescent="0.35">
      <c r="A299" t="s">
        <v>256</v>
      </c>
      <c r="B299" t="s">
        <v>698</v>
      </c>
      <c r="C299" t="s">
        <v>78</v>
      </c>
      <c r="D299" t="s">
        <v>528</v>
      </c>
      <c r="E299">
        <v>34</v>
      </c>
      <c r="F299">
        <v>218.97</v>
      </c>
      <c r="G299">
        <v>98.04</v>
      </c>
      <c r="H299">
        <f t="shared" si="41"/>
        <v>2.2334761321909422</v>
      </c>
      <c r="I299">
        <v>23</v>
      </c>
      <c r="J299">
        <v>76.91</v>
      </c>
      <c r="K299">
        <v>71.22</v>
      </c>
      <c r="L299" s="2">
        <f t="shared" si="42"/>
        <v>1</v>
      </c>
      <c r="M299" s="2">
        <f t="shared" si="43"/>
        <v>0</v>
      </c>
      <c r="N299" s="2">
        <f t="shared" si="44"/>
        <v>0</v>
      </c>
    </row>
    <row r="300" spans="1:14" x14ac:dyDescent="0.35">
      <c r="A300" t="s">
        <v>257</v>
      </c>
      <c r="B300" t="s">
        <v>698</v>
      </c>
      <c r="C300" t="s">
        <v>78</v>
      </c>
      <c r="D300" t="s">
        <v>528</v>
      </c>
      <c r="E300">
        <v>33.5</v>
      </c>
      <c r="F300">
        <v>158.9</v>
      </c>
      <c r="G300">
        <v>96.84</v>
      </c>
      <c r="H300">
        <f t="shared" si="41"/>
        <v>1.6408508880627839</v>
      </c>
      <c r="I300">
        <v>30.5</v>
      </c>
      <c r="J300">
        <v>81.849999999999994</v>
      </c>
      <c r="K300">
        <v>89.6</v>
      </c>
      <c r="L300" s="2">
        <f t="shared" si="42"/>
        <v>1</v>
      </c>
      <c r="M300" s="2">
        <f t="shared" si="43"/>
        <v>0</v>
      </c>
      <c r="N300" s="2">
        <f t="shared" si="44"/>
        <v>0</v>
      </c>
    </row>
    <row r="301" spans="1:14" x14ac:dyDescent="0.35">
      <c r="A301" t="s">
        <v>259</v>
      </c>
      <c r="B301" t="s">
        <v>698</v>
      </c>
      <c r="C301" t="s">
        <v>78</v>
      </c>
      <c r="D301" t="s">
        <v>528</v>
      </c>
      <c r="E301">
        <v>33.5</v>
      </c>
      <c r="F301">
        <v>125.23</v>
      </c>
      <c r="G301">
        <v>96.84</v>
      </c>
      <c r="H301">
        <f t="shared" si="41"/>
        <v>1.2931639818256919</v>
      </c>
      <c r="I301">
        <v>32.5</v>
      </c>
      <c r="J301">
        <v>91.82</v>
      </c>
      <c r="K301">
        <v>94.43</v>
      </c>
      <c r="L301" s="2">
        <f t="shared" si="42"/>
        <v>0</v>
      </c>
      <c r="M301" s="2">
        <f t="shared" si="43"/>
        <v>1</v>
      </c>
      <c r="N301" s="2">
        <f t="shared" si="44"/>
        <v>0</v>
      </c>
    </row>
    <row r="302" spans="1:14" x14ac:dyDescent="0.35">
      <c r="A302" t="s">
        <v>260</v>
      </c>
      <c r="B302" t="s">
        <v>698</v>
      </c>
      <c r="C302" t="s">
        <v>78</v>
      </c>
      <c r="D302" t="s">
        <v>528</v>
      </c>
      <c r="E302">
        <v>33.5</v>
      </c>
      <c r="F302">
        <v>232.89</v>
      </c>
      <c r="G302">
        <v>96.84</v>
      </c>
      <c r="H302">
        <f t="shared" si="41"/>
        <v>2.4048946716232957</v>
      </c>
      <c r="I302">
        <v>22.5</v>
      </c>
      <c r="J302">
        <v>79.97</v>
      </c>
      <c r="K302">
        <v>69.97</v>
      </c>
      <c r="L302" s="2">
        <f t="shared" si="42"/>
        <v>1</v>
      </c>
      <c r="M302" s="2">
        <f t="shared" si="43"/>
        <v>0</v>
      </c>
      <c r="N302" s="2">
        <f t="shared" si="44"/>
        <v>0</v>
      </c>
    </row>
    <row r="303" spans="1:14" x14ac:dyDescent="0.35">
      <c r="A303" t="s">
        <v>266</v>
      </c>
      <c r="B303" t="s">
        <v>698</v>
      </c>
      <c r="C303" t="s">
        <v>78</v>
      </c>
      <c r="D303" t="s">
        <v>528</v>
      </c>
      <c r="E303">
        <v>33.5</v>
      </c>
      <c r="F303">
        <v>173.21</v>
      </c>
      <c r="G303">
        <v>96.84</v>
      </c>
      <c r="H303">
        <f t="shared" si="41"/>
        <v>1.7886204047914085</v>
      </c>
      <c r="I303">
        <v>31</v>
      </c>
      <c r="J303">
        <v>85.76</v>
      </c>
      <c r="K303">
        <v>90.81</v>
      </c>
      <c r="L303" s="2">
        <f t="shared" si="42"/>
        <v>1</v>
      </c>
      <c r="M303" s="2">
        <f t="shared" si="43"/>
        <v>0</v>
      </c>
      <c r="N303" s="2">
        <f t="shared" si="44"/>
        <v>0</v>
      </c>
    </row>
    <row r="304" spans="1:14" x14ac:dyDescent="0.35">
      <c r="A304" t="s">
        <v>267</v>
      </c>
      <c r="B304" t="s">
        <v>698</v>
      </c>
      <c r="C304" t="s">
        <v>78</v>
      </c>
      <c r="D304" t="s">
        <v>528</v>
      </c>
      <c r="E304">
        <v>34</v>
      </c>
      <c r="F304">
        <v>156.27000000000001</v>
      </c>
      <c r="G304">
        <v>98.04</v>
      </c>
      <c r="H304">
        <f t="shared" si="41"/>
        <v>1.5939412484700122</v>
      </c>
      <c r="I304">
        <v>31.5</v>
      </c>
      <c r="J304">
        <v>68.16</v>
      </c>
      <c r="K304">
        <v>92.02</v>
      </c>
      <c r="L304" s="2">
        <f t="shared" si="42"/>
        <v>1</v>
      </c>
      <c r="M304" s="2">
        <f t="shared" si="43"/>
        <v>0</v>
      </c>
      <c r="N304" s="2">
        <f t="shared" si="44"/>
        <v>0</v>
      </c>
    </row>
    <row r="305" spans="1:14" x14ac:dyDescent="0.35">
      <c r="A305" t="s">
        <v>268</v>
      </c>
      <c r="B305" t="s">
        <v>698</v>
      </c>
      <c r="C305" t="s">
        <v>78</v>
      </c>
      <c r="D305" t="s">
        <v>528</v>
      </c>
      <c r="E305">
        <v>33.5</v>
      </c>
      <c r="F305">
        <v>175.7</v>
      </c>
      <c r="G305">
        <v>96.84</v>
      </c>
      <c r="H305">
        <f t="shared" si="41"/>
        <v>1.8143329202808756</v>
      </c>
      <c r="I305">
        <v>32</v>
      </c>
      <c r="J305">
        <v>76.260000000000005</v>
      </c>
      <c r="K305">
        <v>93.23</v>
      </c>
      <c r="L305" s="2">
        <f t="shared" si="42"/>
        <v>1</v>
      </c>
      <c r="M305" s="2">
        <f t="shared" si="43"/>
        <v>0</v>
      </c>
      <c r="N305" s="2">
        <f t="shared" si="44"/>
        <v>0</v>
      </c>
    </row>
    <row r="306" spans="1:14" x14ac:dyDescent="0.35">
      <c r="A306" t="s">
        <v>287</v>
      </c>
      <c r="B306" t="s">
        <v>698</v>
      </c>
      <c r="C306" t="s">
        <v>78</v>
      </c>
      <c r="D306" t="s">
        <v>530</v>
      </c>
      <c r="E306">
        <v>33.5</v>
      </c>
      <c r="F306">
        <v>160.33000000000001</v>
      </c>
      <c r="G306">
        <v>96.84</v>
      </c>
      <c r="H306">
        <f t="shared" si="41"/>
        <v>1.655617513424205</v>
      </c>
      <c r="I306">
        <v>31.5</v>
      </c>
      <c r="J306">
        <v>90.36</v>
      </c>
      <c r="K306">
        <v>92.02</v>
      </c>
      <c r="L306" s="2">
        <f t="shared" si="42"/>
        <v>1</v>
      </c>
      <c r="M306" s="2">
        <f t="shared" si="43"/>
        <v>0</v>
      </c>
      <c r="N306" s="2">
        <f t="shared" si="44"/>
        <v>0</v>
      </c>
    </row>
    <row r="307" spans="1:14" x14ac:dyDescent="0.35">
      <c r="A307" t="s">
        <v>289</v>
      </c>
      <c r="B307" t="s">
        <v>698</v>
      </c>
      <c r="C307" t="s">
        <v>78</v>
      </c>
      <c r="D307" t="s">
        <v>530</v>
      </c>
      <c r="E307">
        <v>33.5</v>
      </c>
      <c r="F307">
        <v>132.9</v>
      </c>
      <c r="G307">
        <v>96.84</v>
      </c>
      <c r="H307">
        <f t="shared" si="41"/>
        <v>1.372366790582404</v>
      </c>
      <c r="I307">
        <v>32.5</v>
      </c>
      <c r="J307">
        <v>93.01</v>
      </c>
      <c r="K307">
        <v>94.43</v>
      </c>
      <c r="L307" s="2">
        <f t="shared" si="42"/>
        <v>0</v>
      </c>
      <c r="M307" s="2">
        <f t="shared" si="43"/>
        <v>1</v>
      </c>
      <c r="N307" s="2">
        <f t="shared" si="44"/>
        <v>0</v>
      </c>
    </row>
    <row r="308" spans="1:14" x14ac:dyDescent="0.35">
      <c r="A308" t="s">
        <v>290</v>
      </c>
      <c r="B308" t="s">
        <v>698</v>
      </c>
      <c r="C308" t="s">
        <v>78</v>
      </c>
      <c r="D308" t="s">
        <v>530</v>
      </c>
      <c r="E308">
        <v>32.5</v>
      </c>
      <c r="F308">
        <v>103.76</v>
      </c>
      <c r="G308">
        <v>94.43</v>
      </c>
      <c r="H308">
        <f t="shared" si="41"/>
        <v>1.0988033463941544</v>
      </c>
      <c r="I308">
        <v>27.5</v>
      </c>
      <c r="J308">
        <v>83.18</v>
      </c>
      <c r="K308">
        <v>82.3</v>
      </c>
      <c r="L308" s="2">
        <f t="shared" si="42"/>
        <v>0</v>
      </c>
      <c r="M308" s="2">
        <f t="shared" si="43"/>
        <v>1</v>
      </c>
      <c r="N308" s="2">
        <f t="shared" si="44"/>
        <v>0</v>
      </c>
    </row>
    <row r="309" spans="1:14" x14ac:dyDescent="0.35">
      <c r="A309" t="s">
        <v>291</v>
      </c>
      <c r="B309" t="s">
        <v>698</v>
      </c>
      <c r="C309" t="s">
        <v>78</v>
      </c>
      <c r="D309" t="s">
        <v>530</v>
      </c>
      <c r="E309">
        <v>33.5</v>
      </c>
      <c r="F309">
        <v>116.45</v>
      </c>
      <c r="G309">
        <v>96.84</v>
      </c>
      <c r="H309">
        <f t="shared" si="41"/>
        <v>1.2024989673688558</v>
      </c>
      <c r="I309">
        <v>32.5</v>
      </c>
      <c r="J309">
        <v>91.52</v>
      </c>
      <c r="K309">
        <v>94.43</v>
      </c>
      <c r="L309" s="2">
        <f t="shared" si="42"/>
        <v>0</v>
      </c>
      <c r="M309" s="2">
        <f t="shared" si="43"/>
        <v>1</v>
      </c>
      <c r="N309" s="2">
        <f t="shared" si="44"/>
        <v>0</v>
      </c>
    </row>
    <row r="310" spans="1:14" x14ac:dyDescent="0.35">
      <c r="A310" t="s">
        <v>294</v>
      </c>
      <c r="B310" t="s">
        <v>698</v>
      </c>
      <c r="C310" t="s">
        <v>78</v>
      </c>
      <c r="D310" t="s">
        <v>530</v>
      </c>
      <c r="E310">
        <v>33.5</v>
      </c>
      <c r="F310">
        <v>155.72999999999999</v>
      </c>
      <c r="G310">
        <v>96.84</v>
      </c>
      <c r="H310">
        <f t="shared" si="41"/>
        <v>1.6081164807930606</v>
      </c>
      <c r="I310">
        <v>35</v>
      </c>
      <c r="J310">
        <v>102.61</v>
      </c>
      <c r="K310">
        <v>100.44</v>
      </c>
      <c r="L310" s="2">
        <f t="shared" si="42"/>
        <v>1</v>
      </c>
      <c r="M310" s="2">
        <f t="shared" si="43"/>
        <v>0</v>
      </c>
      <c r="N310" s="2">
        <f t="shared" si="44"/>
        <v>0</v>
      </c>
    </row>
    <row r="311" spans="1:14" x14ac:dyDescent="0.35">
      <c r="A311" t="s">
        <v>295</v>
      </c>
      <c r="B311" t="s">
        <v>698</v>
      </c>
      <c r="C311" s="8" t="s">
        <v>78</v>
      </c>
      <c r="D311" s="8" t="s">
        <v>530</v>
      </c>
      <c r="E311" s="8">
        <v>33</v>
      </c>
      <c r="F311" s="8">
        <v>89.43</v>
      </c>
      <c r="G311" s="8">
        <v>95.64</v>
      </c>
      <c r="H311" s="8">
        <f t="shared" si="41"/>
        <v>0.93506900878293608</v>
      </c>
      <c r="I311" s="8">
        <v>32.5</v>
      </c>
      <c r="J311" s="8">
        <v>64.64</v>
      </c>
      <c r="K311" s="8">
        <v>94.43</v>
      </c>
      <c r="L311" s="8">
        <f t="shared" si="42"/>
        <v>0</v>
      </c>
      <c r="M311" s="8">
        <f t="shared" si="43"/>
        <v>0</v>
      </c>
      <c r="N311" s="8">
        <f t="shared" si="44"/>
        <v>1</v>
      </c>
    </row>
    <row r="312" spans="1:14" x14ac:dyDescent="0.35">
      <c r="A312" t="s">
        <v>296</v>
      </c>
      <c r="B312" t="s">
        <v>698</v>
      </c>
      <c r="C312" t="s">
        <v>78</v>
      </c>
      <c r="D312" t="s">
        <v>530</v>
      </c>
      <c r="E312">
        <v>33</v>
      </c>
      <c r="F312">
        <v>140.46</v>
      </c>
      <c r="G312">
        <v>95.64</v>
      </c>
      <c r="H312">
        <f t="shared" si="41"/>
        <v>1.4686323713927227</v>
      </c>
      <c r="I312">
        <v>23.5</v>
      </c>
      <c r="J312">
        <v>81.5</v>
      </c>
      <c r="K312">
        <v>72.459999999999994</v>
      </c>
      <c r="L312" s="2">
        <f t="shared" si="42"/>
        <v>0</v>
      </c>
      <c r="M312" s="2">
        <f t="shared" si="43"/>
        <v>1</v>
      </c>
      <c r="N312" s="2">
        <f t="shared" si="44"/>
        <v>0</v>
      </c>
    </row>
    <row r="313" spans="1:14" x14ac:dyDescent="0.35">
      <c r="A313" t="s">
        <v>297</v>
      </c>
      <c r="B313" t="s">
        <v>698</v>
      </c>
      <c r="C313" t="s">
        <v>78</v>
      </c>
      <c r="D313" t="s">
        <v>530</v>
      </c>
      <c r="E313">
        <v>30.5</v>
      </c>
      <c r="F313">
        <v>91.67</v>
      </c>
      <c r="G313">
        <v>89.6</v>
      </c>
      <c r="H313">
        <f t="shared" si="41"/>
        <v>1.0231026785714286</v>
      </c>
      <c r="I313">
        <v>30</v>
      </c>
      <c r="J313">
        <v>62.68</v>
      </c>
      <c r="K313">
        <v>88.39</v>
      </c>
      <c r="L313" s="2">
        <f t="shared" si="42"/>
        <v>0</v>
      </c>
      <c r="M313" s="2">
        <f t="shared" si="43"/>
        <v>1</v>
      </c>
      <c r="N313" s="2">
        <f t="shared" si="44"/>
        <v>0</v>
      </c>
    </row>
    <row r="314" spans="1:14" x14ac:dyDescent="0.35">
      <c r="A314" t="s">
        <v>299</v>
      </c>
      <c r="B314" t="s">
        <v>698</v>
      </c>
      <c r="C314" t="s">
        <v>78</v>
      </c>
      <c r="D314" t="s">
        <v>530</v>
      </c>
      <c r="E314">
        <v>33.5</v>
      </c>
      <c r="F314">
        <v>142.25</v>
      </c>
      <c r="G314">
        <v>96.84</v>
      </c>
      <c r="H314">
        <f t="shared" si="41"/>
        <v>1.4689178025609251</v>
      </c>
      <c r="I314">
        <v>35</v>
      </c>
      <c r="J314">
        <v>107.89</v>
      </c>
      <c r="K314">
        <v>100.44</v>
      </c>
      <c r="L314" s="2">
        <f t="shared" si="42"/>
        <v>0</v>
      </c>
      <c r="M314" s="2">
        <f t="shared" si="43"/>
        <v>1</v>
      </c>
      <c r="N314" s="2">
        <f t="shared" si="44"/>
        <v>0</v>
      </c>
    </row>
    <row r="315" spans="1:14" x14ac:dyDescent="0.35">
      <c r="A315" t="s">
        <v>301</v>
      </c>
      <c r="B315" t="s">
        <v>698</v>
      </c>
      <c r="C315" t="s">
        <v>78</v>
      </c>
      <c r="D315" t="s">
        <v>530</v>
      </c>
      <c r="E315">
        <v>33.5</v>
      </c>
      <c r="F315">
        <v>220.38</v>
      </c>
      <c r="G315">
        <v>96.84</v>
      </c>
      <c r="H315">
        <f t="shared" si="41"/>
        <v>2.2757125154894671</v>
      </c>
      <c r="I315">
        <v>31</v>
      </c>
      <c r="J315">
        <v>90.01</v>
      </c>
      <c r="K315">
        <v>90.81</v>
      </c>
      <c r="L315" s="2">
        <f t="shared" si="42"/>
        <v>1</v>
      </c>
      <c r="M315" s="2">
        <f t="shared" si="43"/>
        <v>0</v>
      </c>
      <c r="N315" s="2">
        <f t="shared" si="44"/>
        <v>0</v>
      </c>
    </row>
    <row r="316" spans="1:14" x14ac:dyDescent="0.35">
      <c r="A316" t="s">
        <v>302</v>
      </c>
      <c r="B316" t="s">
        <v>698</v>
      </c>
      <c r="C316" t="s">
        <v>78</v>
      </c>
      <c r="D316" t="s">
        <v>530</v>
      </c>
      <c r="E316">
        <v>31</v>
      </c>
      <c r="F316">
        <v>104.59</v>
      </c>
      <c r="G316">
        <v>90.81</v>
      </c>
      <c r="H316">
        <f t="shared" si="41"/>
        <v>1.1517454024887126</v>
      </c>
      <c r="I316">
        <v>33</v>
      </c>
      <c r="J316">
        <v>97.21</v>
      </c>
      <c r="K316">
        <v>95.64</v>
      </c>
      <c r="L316" s="2">
        <f t="shared" si="42"/>
        <v>0</v>
      </c>
      <c r="M316" s="2">
        <f t="shared" si="43"/>
        <v>1</v>
      </c>
      <c r="N316" s="2">
        <f t="shared" si="44"/>
        <v>0</v>
      </c>
    </row>
    <row r="317" spans="1:14" x14ac:dyDescent="0.35">
      <c r="A317" t="s">
        <v>320</v>
      </c>
      <c r="B317" t="s">
        <v>698</v>
      </c>
      <c r="C317" t="s">
        <v>78</v>
      </c>
      <c r="D317" s="8" t="s">
        <v>530</v>
      </c>
      <c r="E317" s="8">
        <v>33.5</v>
      </c>
      <c r="F317" s="8">
        <v>93.6</v>
      </c>
      <c r="G317" s="8">
        <v>96.84</v>
      </c>
      <c r="H317" s="8">
        <f t="shared" si="41"/>
        <v>0.96654275092936792</v>
      </c>
      <c r="I317" s="8">
        <v>33</v>
      </c>
      <c r="J317" s="8">
        <v>82.8</v>
      </c>
      <c r="K317" s="8">
        <v>95.64</v>
      </c>
      <c r="L317" s="8">
        <f t="shared" si="42"/>
        <v>0</v>
      </c>
      <c r="M317" s="8">
        <f t="shared" si="43"/>
        <v>0</v>
      </c>
      <c r="N317" s="8">
        <f t="shared" si="44"/>
        <v>1</v>
      </c>
    </row>
    <row r="318" spans="1:14" x14ac:dyDescent="0.35">
      <c r="A318" t="s">
        <v>321</v>
      </c>
      <c r="B318" t="s">
        <v>698</v>
      </c>
      <c r="C318" t="s">
        <v>78</v>
      </c>
      <c r="D318" t="s">
        <v>530</v>
      </c>
      <c r="E318">
        <v>33.5</v>
      </c>
      <c r="F318">
        <v>166.71</v>
      </c>
      <c r="G318">
        <v>96.84</v>
      </c>
      <c r="H318">
        <f t="shared" si="41"/>
        <v>1.7214993804213135</v>
      </c>
      <c r="I318">
        <v>31.5</v>
      </c>
      <c r="J318">
        <v>81.099999999999994</v>
      </c>
      <c r="K318">
        <v>92.02</v>
      </c>
      <c r="L318" s="2">
        <f t="shared" si="42"/>
        <v>1</v>
      </c>
      <c r="M318" s="2">
        <f t="shared" si="43"/>
        <v>0</v>
      </c>
      <c r="N318" s="2">
        <f t="shared" si="44"/>
        <v>0</v>
      </c>
    </row>
    <row r="319" spans="1:14" x14ac:dyDescent="0.35">
      <c r="A319" t="s">
        <v>322</v>
      </c>
      <c r="B319" t="s">
        <v>698</v>
      </c>
      <c r="C319" t="s">
        <v>78</v>
      </c>
      <c r="D319" t="s">
        <v>530</v>
      </c>
      <c r="E319">
        <v>33.5</v>
      </c>
      <c r="F319">
        <v>113.06</v>
      </c>
      <c r="G319">
        <v>96.84</v>
      </c>
      <c r="H319">
        <f t="shared" si="41"/>
        <v>1.1674927715819909</v>
      </c>
      <c r="I319">
        <v>32.5</v>
      </c>
      <c r="J319">
        <v>76.13</v>
      </c>
      <c r="K319">
        <v>94.43</v>
      </c>
      <c r="L319" s="2">
        <f t="shared" si="42"/>
        <v>0</v>
      </c>
      <c r="M319" s="2">
        <f t="shared" si="43"/>
        <v>1</v>
      </c>
      <c r="N319" s="2">
        <f t="shared" si="44"/>
        <v>0</v>
      </c>
    </row>
    <row r="320" spans="1:14" x14ac:dyDescent="0.35">
      <c r="A320" t="s">
        <v>323</v>
      </c>
      <c r="B320" t="s">
        <v>698</v>
      </c>
      <c r="C320" t="s">
        <v>78</v>
      </c>
      <c r="D320" t="s">
        <v>530</v>
      </c>
      <c r="E320">
        <v>33.5</v>
      </c>
      <c r="F320">
        <v>110.09</v>
      </c>
      <c r="G320">
        <v>96.84</v>
      </c>
      <c r="H320">
        <f t="shared" si="41"/>
        <v>1.1368236266005782</v>
      </c>
      <c r="I320">
        <v>32.5</v>
      </c>
      <c r="J320">
        <v>90.86</v>
      </c>
      <c r="K320">
        <v>94.43</v>
      </c>
      <c r="L320" s="2">
        <f t="shared" si="42"/>
        <v>0</v>
      </c>
      <c r="M320" s="2">
        <f t="shared" si="43"/>
        <v>1</v>
      </c>
      <c r="N320" s="2">
        <f t="shared" si="44"/>
        <v>0</v>
      </c>
    </row>
    <row r="321" spans="1:14" x14ac:dyDescent="0.35">
      <c r="A321" t="s">
        <v>324</v>
      </c>
      <c r="B321" t="s">
        <v>698</v>
      </c>
      <c r="C321" t="s">
        <v>78</v>
      </c>
      <c r="D321" t="s">
        <v>530</v>
      </c>
      <c r="E321">
        <v>33.5</v>
      </c>
      <c r="F321">
        <v>159.13</v>
      </c>
      <c r="G321">
        <v>96.84</v>
      </c>
      <c r="H321">
        <f t="shared" si="41"/>
        <v>1.6432259396943412</v>
      </c>
      <c r="I321">
        <v>24</v>
      </c>
      <c r="J321">
        <v>78.42</v>
      </c>
      <c r="K321">
        <v>73.7</v>
      </c>
      <c r="L321" s="2">
        <f t="shared" si="42"/>
        <v>1</v>
      </c>
      <c r="M321" s="2">
        <f t="shared" si="43"/>
        <v>0</v>
      </c>
      <c r="N321" s="2">
        <f t="shared" si="44"/>
        <v>0</v>
      </c>
    </row>
    <row r="322" spans="1:14" x14ac:dyDescent="0.35">
      <c r="A322" t="s">
        <v>325</v>
      </c>
      <c r="B322" t="s">
        <v>698</v>
      </c>
      <c r="C322" t="s">
        <v>78</v>
      </c>
      <c r="D322" s="8" t="s">
        <v>530</v>
      </c>
      <c r="E322" s="8">
        <v>33.5</v>
      </c>
      <c r="F322" s="8">
        <v>96.36</v>
      </c>
      <c r="G322" s="8">
        <v>96.84</v>
      </c>
      <c r="H322" s="8">
        <f t="shared" ref="H322:H385" si="45">F322/G322</f>
        <v>0.99504337050805447</v>
      </c>
      <c r="I322" s="8">
        <v>33</v>
      </c>
      <c r="J322" s="8">
        <v>95.14</v>
      </c>
      <c r="K322" s="8">
        <v>95.64</v>
      </c>
      <c r="L322" s="8">
        <f t="shared" ref="L322:L385" si="46">IF(H322&gt;1.5,1,0)</f>
        <v>0</v>
      </c>
      <c r="M322" s="8">
        <f t="shared" ref="M322:M385" si="47">IF((AND(H322&gt;1,H322&lt;1.5)),1,0)</f>
        <v>0</v>
      </c>
      <c r="N322" s="8">
        <f t="shared" ref="N322:N385" si="48">IF(H322&lt;1,1,0)</f>
        <v>1</v>
      </c>
    </row>
    <row r="323" spans="1:14" x14ac:dyDescent="0.35">
      <c r="A323" t="s">
        <v>326</v>
      </c>
      <c r="B323" t="s">
        <v>698</v>
      </c>
      <c r="C323" t="s">
        <v>78</v>
      </c>
      <c r="D323" s="8" t="s">
        <v>530</v>
      </c>
      <c r="E323" s="8">
        <v>33</v>
      </c>
      <c r="F323" s="8">
        <v>94.56</v>
      </c>
      <c r="G323" s="8">
        <v>95.64</v>
      </c>
      <c r="H323" s="8">
        <f t="shared" si="45"/>
        <v>0.98870765370138014</v>
      </c>
      <c r="I323" s="8">
        <v>32.5</v>
      </c>
      <c r="J323" s="8">
        <v>86.5</v>
      </c>
      <c r="K323" s="8">
        <v>94.43</v>
      </c>
      <c r="L323" s="8">
        <f t="shared" si="46"/>
        <v>0</v>
      </c>
      <c r="M323" s="8">
        <f t="shared" si="47"/>
        <v>0</v>
      </c>
      <c r="N323" s="8">
        <f t="shared" si="48"/>
        <v>1</v>
      </c>
    </row>
    <row r="324" spans="1:14" x14ac:dyDescent="0.35">
      <c r="A324" t="s">
        <v>327</v>
      </c>
      <c r="B324" t="s">
        <v>698</v>
      </c>
      <c r="C324" t="s">
        <v>78</v>
      </c>
      <c r="D324" s="8" t="s">
        <v>530</v>
      </c>
      <c r="E324" s="8">
        <v>28</v>
      </c>
      <c r="F324" s="8">
        <v>72.900000000000006</v>
      </c>
      <c r="G324" s="8">
        <v>83.53</v>
      </c>
      <c r="H324" s="8">
        <f t="shared" si="45"/>
        <v>0.87274033281455765</v>
      </c>
      <c r="I324" s="8">
        <v>27.5</v>
      </c>
      <c r="J324" s="8">
        <v>64.13</v>
      </c>
      <c r="K324" s="8">
        <v>82.3</v>
      </c>
      <c r="L324" s="8">
        <f t="shared" si="46"/>
        <v>0</v>
      </c>
      <c r="M324" s="8">
        <f t="shared" si="47"/>
        <v>0</v>
      </c>
      <c r="N324" s="8">
        <f t="shared" si="48"/>
        <v>1</v>
      </c>
    </row>
    <row r="325" spans="1:14" x14ac:dyDescent="0.35">
      <c r="A325" t="s">
        <v>328</v>
      </c>
      <c r="B325" t="s">
        <v>698</v>
      </c>
      <c r="C325" t="s">
        <v>78</v>
      </c>
      <c r="D325" t="s">
        <v>530</v>
      </c>
      <c r="E325">
        <v>33.5</v>
      </c>
      <c r="F325">
        <v>129.88999999999999</v>
      </c>
      <c r="G325">
        <v>96.84</v>
      </c>
      <c r="H325">
        <f t="shared" si="45"/>
        <v>1.341284593143329</v>
      </c>
      <c r="I325">
        <v>32.5</v>
      </c>
      <c r="J325">
        <v>101.12</v>
      </c>
      <c r="K325">
        <v>94.43</v>
      </c>
      <c r="L325" s="2">
        <f t="shared" si="46"/>
        <v>0</v>
      </c>
      <c r="M325" s="2">
        <f t="shared" si="47"/>
        <v>1</v>
      </c>
      <c r="N325" s="2">
        <f t="shared" si="48"/>
        <v>0</v>
      </c>
    </row>
    <row r="326" spans="1:14" x14ac:dyDescent="0.35">
      <c r="A326" t="s">
        <v>329</v>
      </c>
      <c r="B326" t="s">
        <v>698</v>
      </c>
      <c r="C326" t="s">
        <v>78</v>
      </c>
      <c r="D326" t="s">
        <v>530</v>
      </c>
      <c r="E326">
        <v>33</v>
      </c>
      <c r="F326">
        <v>95.92</v>
      </c>
      <c r="G326">
        <v>95.64</v>
      </c>
      <c r="H326">
        <f t="shared" si="45"/>
        <v>1.0029276453366793</v>
      </c>
      <c r="I326">
        <v>32.5</v>
      </c>
      <c r="J326">
        <v>81.73</v>
      </c>
      <c r="K326">
        <v>94.43</v>
      </c>
      <c r="L326" s="2">
        <f t="shared" si="46"/>
        <v>0</v>
      </c>
      <c r="M326" s="2">
        <f t="shared" si="47"/>
        <v>1</v>
      </c>
      <c r="N326" s="2">
        <f t="shared" si="48"/>
        <v>0</v>
      </c>
    </row>
    <row r="327" spans="1:14" x14ac:dyDescent="0.35">
      <c r="A327" t="s">
        <v>330</v>
      </c>
      <c r="B327" t="s">
        <v>698</v>
      </c>
      <c r="C327" t="s">
        <v>78</v>
      </c>
      <c r="D327" t="s">
        <v>530</v>
      </c>
      <c r="E327">
        <v>33</v>
      </c>
      <c r="F327">
        <v>98.92</v>
      </c>
      <c r="G327">
        <v>95.64</v>
      </c>
      <c r="H327">
        <f t="shared" si="45"/>
        <v>1.0342952739439566</v>
      </c>
      <c r="I327">
        <v>32.5</v>
      </c>
      <c r="J327">
        <v>91.05</v>
      </c>
      <c r="K327">
        <v>94.43</v>
      </c>
      <c r="L327" s="2">
        <f t="shared" si="46"/>
        <v>0</v>
      </c>
      <c r="M327" s="2">
        <f t="shared" si="47"/>
        <v>1</v>
      </c>
      <c r="N327" s="2">
        <f t="shared" si="48"/>
        <v>0</v>
      </c>
    </row>
    <row r="328" spans="1:14" x14ac:dyDescent="0.35">
      <c r="A328" t="s">
        <v>331</v>
      </c>
      <c r="B328" t="s">
        <v>698</v>
      </c>
      <c r="C328" t="s">
        <v>78</v>
      </c>
      <c r="D328" t="s">
        <v>530</v>
      </c>
      <c r="E328">
        <v>33.5</v>
      </c>
      <c r="F328">
        <v>109.05</v>
      </c>
      <c r="G328">
        <v>96.84</v>
      </c>
      <c r="H328">
        <f t="shared" si="45"/>
        <v>1.126084262701363</v>
      </c>
      <c r="I328">
        <v>32</v>
      </c>
      <c r="J328">
        <v>102.34</v>
      </c>
      <c r="K328">
        <v>93.23</v>
      </c>
      <c r="L328" s="2">
        <f t="shared" si="46"/>
        <v>0</v>
      </c>
      <c r="M328" s="2">
        <f t="shared" si="47"/>
        <v>1</v>
      </c>
      <c r="N328" s="2">
        <f t="shared" si="48"/>
        <v>0</v>
      </c>
    </row>
    <row r="329" spans="1:14" x14ac:dyDescent="0.35">
      <c r="A329" t="s">
        <v>332</v>
      </c>
      <c r="B329" t="s">
        <v>698</v>
      </c>
      <c r="C329" t="s">
        <v>78</v>
      </c>
      <c r="D329" t="s">
        <v>530</v>
      </c>
      <c r="E329">
        <v>26</v>
      </c>
      <c r="F329">
        <v>80.84</v>
      </c>
      <c r="G329">
        <v>78.63</v>
      </c>
      <c r="H329">
        <f t="shared" si="45"/>
        <v>1.0281063207427192</v>
      </c>
      <c r="I329">
        <v>25.5</v>
      </c>
      <c r="J329">
        <v>54.37</v>
      </c>
      <c r="K329">
        <v>77.400000000000006</v>
      </c>
      <c r="L329" s="2">
        <f t="shared" si="46"/>
        <v>0</v>
      </c>
      <c r="M329" s="2">
        <f t="shared" si="47"/>
        <v>1</v>
      </c>
      <c r="N329" s="2">
        <f t="shared" si="48"/>
        <v>0</v>
      </c>
    </row>
    <row r="330" spans="1:14" x14ac:dyDescent="0.35">
      <c r="A330" t="s">
        <v>333</v>
      </c>
      <c r="B330" t="s">
        <v>698</v>
      </c>
      <c r="C330" t="s">
        <v>78</v>
      </c>
      <c r="D330" t="s">
        <v>530</v>
      </c>
      <c r="E330">
        <v>33.5</v>
      </c>
      <c r="F330">
        <v>118.04</v>
      </c>
      <c r="G330">
        <v>96.84</v>
      </c>
      <c r="H330">
        <f t="shared" si="45"/>
        <v>1.2189178025609253</v>
      </c>
      <c r="I330">
        <v>28</v>
      </c>
      <c r="J330">
        <v>92.33</v>
      </c>
      <c r="K330">
        <v>83.53</v>
      </c>
      <c r="L330" s="2">
        <f t="shared" si="46"/>
        <v>0</v>
      </c>
      <c r="M330" s="2">
        <f t="shared" si="47"/>
        <v>1</v>
      </c>
      <c r="N330" s="2">
        <f t="shared" si="48"/>
        <v>0</v>
      </c>
    </row>
    <row r="331" spans="1:14" x14ac:dyDescent="0.35">
      <c r="A331" t="s">
        <v>334</v>
      </c>
      <c r="B331" t="s">
        <v>698</v>
      </c>
      <c r="C331" t="s">
        <v>78</v>
      </c>
      <c r="D331" t="s">
        <v>530</v>
      </c>
      <c r="E331">
        <v>33</v>
      </c>
      <c r="F331">
        <v>112.17</v>
      </c>
      <c r="G331">
        <v>95.64</v>
      </c>
      <c r="H331">
        <f t="shared" si="45"/>
        <v>1.1728356336260979</v>
      </c>
      <c r="I331">
        <v>27.5</v>
      </c>
      <c r="J331">
        <v>88.27</v>
      </c>
      <c r="K331">
        <v>82.3</v>
      </c>
      <c r="L331" s="2">
        <f t="shared" si="46"/>
        <v>0</v>
      </c>
      <c r="M331" s="2">
        <f t="shared" si="47"/>
        <v>1</v>
      </c>
      <c r="N331" s="2">
        <f t="shared" si="48"/>
        <v>0</v>
      </c>
    </row>
    <row r="332" spans="1:14" x14ac:dyDescent="0.35">
      <c r="A332" t="s">
        <v>356</v>
      </c>
      <c r="B332" t="s">
        <v>699</v>
      </c>
      <c r="C332" t="s">
        <v>78</v>
      </c>
      <c r="D332" t="s">
        <v>528</v>
      </c>
      <c r="E332">
        <v>32.5</v>
      </c>
      <c r="F332">
        <v>111.27</v>
      </c>
      <c r="G332">
        <v>94.43</v>
      </c>
      <c r="H332">
        <f t="shared" si="45"/>
        <v>1.1783331568357511</v>
      </c>
      <c r="I332">
        <v>31</v>
      </c>
      <c r="J332">
        <v>106.71</v>
      </c>
      <c r="K332">
        <v>90.81</v>
      </c>
      <c r="L332" s="2">
        <f t="shared" si="46"/>
        <v>0</v>
      </c>
      <c r="M332" s="2">
        <f t="shared" si="47"/>
        <v>1</v>
      </c>
      <c r="N332" s="2">
        <f t="shared" si="48"/>
        <v>0</v>
      </c>
    </row>
    <row r="333" spans="1:14" x14ac:dyDescent="0.35">
      <c r="A333" t="s">
        <v>359</v>
      </c>
      <c r="B333" t="s">
        <v>699</v>
      </c>
      <c r="C333" t="s">
        <v>78</v>
      </c>
      <c r="D333" t="s">
        <v>528</v>
      </c>
      <c r="E333">
        <v>34</v>
      </c>
      <c r="F333">
        <v>161.88</v>
      </c>
      <c r="G333">
        <v>98.04</v>
      </c>
      <c r="H333">
        <f t="shared" si="45"/>
        <v>1.6511627906976742</v>
      </c>
      <c r="I333">
        <v>32</v>
      </c>
      <c r="J333">
        <v>81.14</v>
      </c>
      <c r="K333">
        <v>93.23</v>
      </c>
      <c r="L333" s="2">
        <f t="shared" si="46"/>
        <v>1</v>
      </c>
      <c r="M333" s="2">
        <f t="shared" si="47"/>
        <v>0</v>
      </c>
      <c r="N333" s="2">
        <f t="shared" si="48"/>
        <v>0</v>
      </c>
    </row>
    <row r="334" spans="1:14" x14ac:dyDescent="0.35">
      <c r="A334" t="s">
        <v>362</v>
      </c>
      <c r="B334" t="s">
        <v>699</v>
      </c>
      <c r="C334" t="s">
        <v>78</v>
      </c>
      <c r="D334" t="s">
        <v>528</v>
      </c>
      <c r="E334">
        <v>34</v>
      </c>
      <c r="F334">
        <v>202.67</v>
      </c>
      <c r="G334">
        <v>98.04</v>
      </c>
      <c r="H334">
        <f t="shared" si="45"/>
        <v>2.0672174622603015</v>
      </c>
      <c r="I334">
        <v>30.5</v>
      </c>
      <c r="J334">
        <v>83.99</v>
      </c>
      <c r="K334">
        <v>89.6</v>
      </c>
      <c r="L334" s="2">
        <f t="shared" si="46"/>
        <v>1</v>
      </c>
      <c r="M334" s="2">
        <f t="shared" si="47"/>
        <v>0</v>
      </c>
      <c r="N334" s="2">
        <f t="shared" si="48"/>
        <v>0</v>
      </c>
    </row>
    <row r="335" spans="1:14" x14ac:dyDescent="0.35">
      <c r="A335" t="s">
        <v>363</v>
      </c>
      <c r="B335" t="s">
        <v>699</v>
      </c>
      <c r="C335" t="s">
        <v>78</v>
      </c>
      <c r="D335" t="s">
        <v>528</v>
      </c>
      <c r="E335">
        <v>33.5</v>
      </c>
      <c r="F335">
        <v>209.71</v>
      </c>
      <c r="G335">
        <v>96.84</v>
      </c>
      <c r="H335">
        <f t="shared" si="45"/>
        <v>2.1655307724080957</v>
      </c>
      <c r="I335">
        <v>31</v>
      </c>
      <c r="J335">
        <v>82.16</v>
      </c>
      <c r="K335">
        <v>90.81</v>
      </c>
      <c r="L335" s="2">
        <f t="shared" si="46"/>
        <v>1</v>
      </c>
      <c r="M335" s="2">
        <f t="shared" si="47"/>
        <v>0</v>
      </c>
      <c r="N335" s="2">
        <f t="shared" si="48"/>
        <v>0</v>
      </c>
    </row>
    <row r="336" spans="1:14" x14ac:dyDescent="0.35">
      <c r="A336" t="s">
        <v>364</v>
      </c>
      <c r="B336" t="s">
        <v>699</v>
      </c>
      <c r="C336" t="s">
        <v>78</v>
      </c>
      <c r="D336" t="s">
        <v>528</v>
      </c>
      <c r="E336">
        <v>34</v>
      </c>
      <c r="F336">
        <v>208.24</v>
      </c>
      <c r="G336">
        <v>98.04</v>
      </c>
      <c r="H336">
        <f t="shared" si="45"/>
        <v>2.1240310077519378</v>
      </c>
      <c r="I336">
        <v>31.5</v>
      </c>
      <c r="J336">
        <v>79.84</v>
      </c>
      <c r="K336">
        <v>92.02</v>
      </c>
      <c r="L336" s="2">
        <f t="shared" si="46"/>
        <v>1</v>
      </c>
      <c r="M336" s="2">
        <f t="shared" si="47"/>
        <v>0</v>
      </c>
      <c r="N336" s="2">
        <f t="shared" si="48"/>
        <v>0</v>
      </c>
    </row>
    <row r="337" spans="1:14" x14ac:dyDescent="0.35">
      <c r="A337" t="s">
        <v>365</v>
      </c>
      <c r="B337" t="s">
        <v>699</v>
      </c>
      <c r="C337" t="s">
        <v>78</v>
      </c>
      <c r="D337" t="s">
        <v>528</v>
      </c>
      <c r="E337">
        <v>34</v>
      </c>
      <c r="F337">
        <v>162.75</v>
      </c>
      <c r="G337">
        <v>98.04</v>
      </c>
      <c r="H337">
        <f t="shared" si="45"/>
        <v>1.6600367197062422</v>
      </c>
      <c r="I337">
        <v>32</v>
      </c>
      <c r="J337">
        <v>88.04</v>
      </c>
      <c r="K337">
        <v>93.23</v>
      </c>
      <c r="L337" s="2">
        <f t="shared" si="46"/>
        <v>1</v>
      </c>
      <c r="M337" s="2">
        <f t="shared" si="47"/>
        <v>0</v>
      </c>
      <c r="N337" s="2">
        <f t="shared" si="48"/>
        <v>0</v>
      </c>
    </row>
    <row r="338" spans="1:14" x14ac:dyDescent="0.35">
      <c r="A338" t="s">
        <v>366</v>
      </c>
      <c r="B338" t="s">
        <v>699</v>
      </c>
      <c r="C338" t="s">
        <v>78</v>
      </c>
      <c r="D338" t="s">
        <v>528</v>
      </c>
      <c r="E338">
        <v>34</v>
      </c>
      <c r="F338">
        <v>223.64</v>
      </c>
      <c r="G338">
        <v>98.04</v>
      </c>
      <c r="H338">
        <f t="shared" si="45"/>
        <v>2.2811097511219907</v>
      </c>
      <c r="I338">
        <v>31</v>
      </c>
      <c r="J338">
        <v>73.209999999999994</v>
      </c>
      <c r="K338">
        <v>90.81</v>
      </c>
      <c r="L338" s="2">
        <f t="shared" si="46"/>
        <v>1</v>
      </c>
      <c r="M338" s="2">
        <f t="shared" si="47"/>
        <v>0</v>
      </c>
      <c r="N338" s="2">
        <f t="shared" si="48"/>
        <v>0</v>
      </c>
    </row>
    <row r="339" spans="1:14" x14ac:dyDescent="0.35">
      <c r="A339" t="s">
        <v>387</v>
      </c>
      <c r="B339" t="s">
        <v>699</v>
      </c>
      <c r="C339" t="s">
        <v>78</v>
      </c>
      <c r="D339" t="s">
        <v>528</v>
      </c>
      <c r="E339">
        <v>33.5</v>
      </c>
      <c r="F339">
        <v>209.54</v>
      </c>
      <c r="G339">
        <v>96.84</v>
      </c>
      <c r="H339">
        <f t="shared" si="45"/>
        <v>2.1637752994630315</v>
      </c>
      <c r="I339">
        <v>31</v>
      </c>
      <c r="J339">
        <v>78.489999999999995</v>
      </c>
      <c r="K339">
        <v>90.81</v>
      </c>
      <c r="L339" s="2">
        <f t="shared" si="46"/>
        <v>1</v>
      </c>
      <c r="M339" s="2">
        <f t="shared" si="47"/>
        <v>0</v>
      </c>
      <c r="N339" s="2">
        <f t="shared" si="48"/>
        <v>0</v>
      </c>
    </row>
    <row r="340" spans="1:14" x14ac:dyDescent="0.35">
      <c r="A340" t="s">
        <v>388</v>
      </c>
      <c r="B340" t="s">
        <v>699</v>
      </c>
      <c r="C340" t="s">
        <v>78</v>
      </c>
      <c r="D340" t="s">
        <v>528</v>
      </c>
      <c r="E340">
        <v>33.5</v>
      </c>
      <c r="F340">
        <v>233.02</v>
      </c>
      <c r="G340">
        <v>96.84</v>
      </c>
      <c r="H340">
        <f t="shared" si="45"/>
        <v>2.4062370921106981</v>
      </c>
      <c r="I340">
        <v>31</v>
      </c>
      <c r="J340">
        <v>82.71</v>
      </c>
      <c r="K340">
        <v>90.81</v>
      </c>
      <c r="L340" s="2">
        <f t="shared" si="46"/>
        <v>1</v>
      </c>
      <c r="M340" s="2">
        <f t="shared" si="47"/>
        <v>0</v>
      </c>
      <c r="N340" s="2">
        <f t="shared" si="48"/>
        <v>0</v>
      </c>
    </row>
    <row r="341" spans="1:14" x14ac:dyDescent="0.35">
      <c r="A341" t="s">
        <v>393</v>
      </c>
      <c r="B341" t="s">
        <v>699</v>
      </c>
      <c r="C341" t="s">
        <v>78</v>
      </c>
      <c r="D341" t="s">
        <v>528</v>
      </c>
      <c r="E341">
        <v>34</v>
      </c>
      <c r="F341">
        <v>209.18</v>
      </c>
      <c r="G341">
        <v>98.04</v>
      </c>
      <c r="H341">
        <f t="shared" si="45"/>
        <v>2.1336189310485514</v>
      </c>
      <c r="I341">
        <v>32</v>
      </c>
      <c r="J341">
        <v>86.69</v>
      </c>
      <c r="K341">
        <v>93.23</v>
      </c>
      <c r="L341" s="2">
        <f t="shared" si="46"/>
        <v>1</v>
      </c>
      <c r="M341" s="2">
        <f t="shared" si="47"/>
        <v>0</v>
      </c>
      <c r="N341" s="2">
        <f t="shared" si="48"/>
        <v>0</v>
      </c>
    </row>
    <row r="342" spans="1:14" x14ac:dyDescent="0.35">
      <c r="A342" t="s">
        <v>394</v>
      </c>
      <c r="B342" t="s">
        <v>699</v>
      </c>
      <c r="C342" t="s">
        <v>78</v>
      </c>
      <c r="D342" t="s">
        <v>528</v>
      </c>
      <c r="E342">
        <v>34</v>
      </c>
      <c r="F342">
        <v>170.6</v>
      </c>
      <c r="G342">
        <v>98.04</v>
      </c>
      <c r="H342">
        <f t="shared" si="45"/>
        <v>1.7401060791513667</v>
      </c>
      <c r="I342">
        <v>32.5</v>
      </c>
      <c r="J342">
        <v>92.68</v>
      </c>
      <c r="K342">
        <v>94.43</v>
      </c>
      <c r="L342" s="2">
        <f t="shared" si="46"/>
        <v>1</v>
      </c>
      <c r="M342" s="2">
        <f t="shared" si="47"/>
        <v>0</v>
      </c>
      <c r="N342" s="2">
        <f t="shared" si="48"/>
        <v>0</v>
      </c>
    </row>
    <row r="343" spans="1:14" x14ac:dyDescent="0.35">
      <c r="A343" t="s">
        <v>395</v>
      </c>
      <c r="B343" t="s">
        <v>699</v>
      </c>
      <c r="C343" t="s">
        <v>78</v>
      </c>
      <c r="D343" t="s">
        <v>528</v>
      </c>
      <c r="E343">
        <v>34</v>
      </c>
      <c r="F343">
        <v>327.36</v>
      </c>
      <c r="G343">
        <v>98.04</v>
      </c>
      <c r="H343">
        <f t="shared" si="45"/>
        <v>3.339045287637699</v>
      </c>
      <c r="I343">
        <v>30.5</v>
      </c>
      <c r="J343">
        <v>72.52</v>
      </c>
      <c r="K343">
        <v>89.6</v>
      </c>
      <c r="L343" s="2">
        <f t="shared" si="46"/>
        <v>1</v>
      </c>
      <c r="M343" s="2">
        <f t="shared" si="47"/>
        <v>0</v>
      </c>
      <c r="N343" s="2">
        <f t="shared" si="48"/>
        <v>0</v>
      </c>
    </row>
    <row r="344" spans="1:14" x14ac:dyDescent="0.35">
      <c r="A344" t="s">
        <v>396</v>
      </c>
      <c r="B344" t="s">
        <v>699</v>
      </c>
      <c r="C344" t="s">
        <v>78</v>
      </c>
      <c r="D344" t="s">
        <v>528</v>
      </c>
      <c r="E344">
        <v>34</v>
      </c>
      <c r="F344">
        <v>236.91</v>
      </c>
      <c r="G344">
        <v>98.04</v>
      </c>
      <c r="H344">
        <f t="shared" si="45"/>
        <v>2.4164626682986534</v>
      </c>
      <c r="I344">
        <v>32</v>
      </c>
      <c r="J344">
        <v>86.56</v>
      </c>
      <c r="K344">
        <v>93.23</v>
      </c>
      <c r="L344" s="2">
        <f t="shared" si="46"/>
        <v>1</v>
      </c>
      <c r="M344" s="2">
        <f t="shared" si="47"/>
        <v>0</v>
      </c>
      <c r="N344" s="2">
        <f t="shared" si="48"/>
        <v>0</v>
      </c>
    </row>
    <row r="345" spans="1:14" x14ac:dyDescent="0.35">
      <c r="A345" t="s">
        <v>397</v>
      </c>
      <c r="B345" t="s">
        <v>699</v>
      </c>
      <c r="C345" t="s">
        <v>78</v>
      </c>
      <c r="D345" t="s">
        <v>528</v>
      </c>
      <c r="E345">
        <v>33.5</v>
      </c>
      <c r="F345">
        <v>314.70999999999998</v>
      </c>
      <c r="G345">
        <v>96.84</v>
      </c>
      <c r="H345">
        <f t="shared" si="45"/>
        <v>3.2497934737711685</v>
      </c>
      <c r="I345">
        <v>31</v>
      </c>
      <c r="J345">
        <v>71.7</v>
      </c>
      <c r="K345">
        <v>90.81</v>
      </c>
      <c r="L345" s="2">
        <f t="shared" si="46"/>
        <v>1</v>
      </c>
      <c r="M345" s="2">
        <f t="shared" si="47"/>
        <v>0</v>
      </c>
      <c r="N345" s="2">
        <f t="shared" si="48"/>
        <v>0</v>
      </c>
    </row>
    <row r="346" spans="1:14" x14ac:dyDescent="0.35">
      <c r="A346" t="s">
        <v>398</v>
      </c>
      <c r="B346" t="s">
        <v>699</v>
      </c>
      <c r="C346" t="s">
        <v>78</v>
      </c>
      <c r="D346" t="s">
        <v>528</v>
      </c>
      <c r="E346">
        <v>33.5</v>
      </c>
      <c r="F346">
        <v>151.62</v>
      </c>
      <c r="G346">
        <v>96.84</v>
      </c>
      <c r="H346">
        <f t="shared" si="45"/>
        <v>1.5656753407682775</v>
      </c>
      <c r="I346">
        <v>32.5</v>
      </c>
      <c r="J346">
        <v>91.86</v>
      </c>
      <c r="K346">
        <v>94.43</v>
      </c>
      <c r="L346" s="2">
        <f t="shared" si="46"/>
        <v>1</v>
      </c>
      <c r="M346" s="2">
        <f t="shared" si="47"/>
        <v>0</v>
      </c>
      <c r="N346" s="2">
        <f t="shared" si="48"/>
        <v>0</v>
      </c>
    </row>
    <row r="347" spans="1:14" x14ac:dyDescent="0.35">
      <c r="A347" t="s">
        <v>415</v>
      </c>
      <c r="B347" t="s">
        <v>699</v>
      </c>
      <c r="C347" t="s">
        <v>78</v>
      </c>
      <c r="D347" t="s">
        <v>530</v>
      </c>
      <c r="E347">
        <v>33.5</v>
      </c>
      <c r="F347">
        <v>139.5</v>
      </c>
      <c r="G347">
        <v>96.84</v>
      </c>
      <c r="H347">
        <f t="shared" si="45"/>
        <v>1.4405204460966543</v>
      </c>
      <c r="I347">
        <v>32</v>
      </c>
      <c r="J347">
        <v>84.56</v>
      </c>
      <c r="K347">
        <v>93.23</v>
      </c>
      <c r="L347" s="2">
        <f t="shared" si="46"/>
        <v>0</v>
      </c>
      <c r="M347" s="2">
        <f t="shared" si="47"/>
        <v>1</v>
      </c>
      <c r="N347" s="2">
        <f t="shared" si="48"/>
        <v>0</v>
      </c>
    </row>
    <row r="348" spans="1:14" x14ac:dyDescent="0.35">
      <c r="A348" t="s">
        <v>416</v>
      </c>
      <c r="B348" t="s">
        <v>699</v>
      </c>
      <c r="C348" t="s">
        <v>78</v>
      </c>
      <c r="D348" t="s">
        <v>530</v>
      </c>
      <c r="E348">
        <v>33.5</v>
      </c>
      <c r="F348">
        <v>109.38</v>
      </c>
      <c r="G348">
        <v>96.84</v>
      </c>
      <c r="H348">
        <f t="shared" si="45"/>
        <v>1.1294919454770755</v>
      </c>
      <c r="I348">
        <v>33</v>
      </c>
      <c r="J348">
        <v>93.22</v>
      </c>
      <c r="K348">
        <v>95.64</v>
      </c>
      <c r="L348" s="2">
        <f t="shared" si="46"/>
        <v>0</v>
      </c>
      <c r="M348" s="2">
        <f t="shared" si="47"/>
        <v>1</v>
      </c>
      <c r="N348" s="2">
        <f t="shared" si="48"/>
        <v>0</v>
      </c>
    </row>
    <row r="349" spans="1:14" x14ac:dyDescent="0.35">
      <c r="A349" t="s">
        <v>417</v>
      </c>
      <c r="B349" t="s">
        <v>699</v>
      </c>
      <c r="C349" t="s">
        <v>78</v>
      </c>
      <c r="D349" t="s">
        <v>530</v>
      </c>
      <c r="E349">
        <v>33.5</v>
      </c>
      <c r="F349">
        <v>112.96</v>
      </c>
      <c r="G349">
        <v>96.84</v>
      </c>
      <c r="H349">
        <f t="shared" si="45"/>
        <v>1.1664601404378354</v>
      </c>
      <c r="I349">
        <v>32</v>
      </c>
      <c r="J349">
        <v>79.209999999999994</v>
      </c>
      <c r="K349">
        <v>93.23</v>
      </c>
      <c r="L349" s="2">
        <f t="shared" si="46"/>
        <v>0</v>
      </c>
      <c r="M349" s="2">
        <f t="shared" si="47"/>
        <v>1</v>
      </c>
      <c r="N349" s="2">
        <f t="shared" si="48"/>
        <v>0</v>
      </c>
    </row>
    <row r="350" spans="1:14" x14ac:dyDescent="0.35">
      <c r="A350" t="s">
        <v>418</v>
      </c>
      <c r="B350" t="s">
        <v>699</v>
      </c>
      <c r="C350" t="s">
        <v>78</v>
      </c>
      <c r="D350" s="8" t="s">
        <v>530</v>
      </c>
      <c r="E350" s="8">
        <v>33.5</v>
      </c>
      <c r="F350" s="8">
        <v>73.86</v>
      </c>
      <c r="G350" s="8">
        <v>96.84</v>
      </c>
      <c r="H350" s="8">
        <f t="shared" si="45"/>
        <v>0.76270136307311021</v>
      </c>
      <c r="I350" s="8">
        <v>33</v>
      </c>
      <c r="J350" s="8">
        <v>64.790000000000006</v>
      </c>
      <c r="K350" s="8">
        <v>95.64</v>
      </c>
      <c r="L350" s="8">
        <f t="shared" si="46"/>
        <v>0</v>
      </c>
      <c r="M350" s="8">
        <f t="shared" si="47"/>
        <v>0</v>
      </c>
      <c r="N350" s="8">
        <f t="shared" si="48"/>
        <v>1</v>
      </c>
    </row>
    <row r="351" spans="1:14" x14ac:dyDescent="0.35">
      <c r="A351" t="s">
        <v>419</v>
      </c>
      <c r="B351" t="s">
        <v>699</v>
      </c>
      <c r="C351" t="s">
        <v>78</v>
      </c>
      <c r="D351" t="s">
        <v>530</v>
      </c>
      <c r="E351">
        <v>33.5</v>
      </c>
      <c r="F351">
        <v>128.91</v>
      </c>
      <c r="G351">
        <v>96.84</v>
      </c>
      <c r="H351">
        <f t="shared" si="45"/>
        <v>1.3311648079306071</v>
      </c>
      <c r="I351">
        <v>32</v>
      </c>
      <c r="J351">
        <v>79.040000000000006</v>
      </c>
      <c r="K351">
        <v>93.23</v>
      </c>
      <c r="L351" s="2">
        <f t="shared" si="46"/>
        <v>0</v>
      </c>
      <c r="M351" s="2">
        <f t="shared" si="47"/>
        <v>1</v>
      </c>
      <c r="N351" s="2">
        <f t="shared" si="48"/>
        <v>0</v>
      </c>
    </row>
    <row r="352" spans="1:14" x14ac:dyDescent="0.35">
      <c r="A352" t="s">
        <v>420</v>
      </c>
      <c r="B352" t="s">
        <v>699</v>
      </c>
      <c r="C352" t="s">
        <v>78</v>
      </c>
      <c r="D352" t="s">
        <v>530</v>
      </c>
      <c r="E352">
        <v>24</v>
      </c>
      <c r="F352">
        <v>88.9</v>
      </c>
      <c r="G352">
        <v>73.7</v>
      </c>
      <c r="H352">
        <f t="shared" si="45"/>
        <v>1.2062415196743554</v>
      </c>
      <c r="I352">
        <v>23</v>
      </c>
      <c r="J352">
        <v>53.34</v>
      </c>
      <c r="K352">
        <v>71.22</v>
      </c>
      <c r="L352" s="2">
        <f t="shared" si="46"/>
        <v>0</v>
      </c>
      <c r="M352" s="2">
        <f t="shared" si="47"/>
        <v>1</v>
      </c>
      <c r="N352" s="2">
        <f t="shared" si="48"/>
        <v>0</v>
      </c>
    </row>
    <row r="353" spans="1:14" x14ac:dyDescent="0.35">
      <c r="A353" t="s">
        <v>421</v>
      </c>
      <c r="B353" t="s">
        <v>699</v>
      </c>
      <c r="C353" t="s">
        <v>78</v>
      </c>
      <c r="D353" s="8" t="s">
        <v>530</v>
      </c>
      <c r="E353" s="8">
        <v>26</v>
      </c>
      <c r="F353" s="8">
        <v>72.05</v>
      </c>
      <c r="G353" s="8">
        <v>78.63</v>
      </c>
      <c r="H353" s="8">
        <f t="shared" si="45"/>
        <v>0.91631692738140658</v>
      </c>
      <c r="I353" s="8">
        <v>25.5</v>
      </c>
      <c r="J353" s="8">
        <v>44.37</v>
      </c>
      <c r="K353" s="8">
        <v>77.400000000000006</v>
      </c>
      <c r="L353" s="8">
        <f t="shared" si="46"/>
        <v>0</v>
      </c>
      <c r="M353" s="8">
        <f t="shared" si="47"/>
        <v>0</v>
      </c>
      <c r="N353" s="8">
        <f t="shared" si="48"/>
        <v>1</v>
      </c>
    </row>
    <row r="354" spans="1:14" x14ac:dyDescent="0.35">
      <c r="A354" t="s">
        <v>422</v>
      </c>
      <c r="B354" t="s">
        <v>699</v>
      </c>
      <c r="C354" t="s">
        <v>78</v>
      </c>
      <c r="D354" t="s">
        <v>530</v>
      </c>
      <c r="E354">
        <v>33.5</v>
      </c>
      <c r="F354">
        <v>101.67</v>
      </c>
      <c r="G354">
        <v>96.84</v>
      </c>
      <c r="H354">
        <f t="shared" si="45"/>
        <v>1.0498760842627013</v>
      </c>
      <c r="I354">
        <v>32.5</v>
      </c>
      <c r="J354">
        <v>87.92</v>
      </c>
      <c r="K354">
        <v>94.43</v>
      </c>
      <c r="L354" s="2">
        <f t="shared" si="46"/>
        <v>0</v>
      </c>
      <c r="M354" s="2">
        <f t="shared" si="47"/>
        <v>1</v>
      </c>
      <c r="N354" s="2">
        <f t="shared" si="48"/>
        <v>0</v>
      </c>
    </row>
    <row r="355" spans="1:14" x14ac:dyDescent="0.35">
      <c r="A355" t="s">
        <v>423</v>
      </c>
      <c r="B355" t="s">
        <v>699</v>
      </c>
      <c r="C355" t="s">
        <v>78</v>
      </c>
      <c r="D355" t="s">
        <v>530</v>
      </c>
      <c r="E355">
        <v>33.5</v>
      </c>
      <c r="F355">
        <v>115.11</v>
      </c>
      <c r="G355">
        <v>96.84</v>
      </c>
      <c r="H355">
        <f t="shared" si="45"/>
        <v>1.1886617100371746</v>
      </c>
      <c r="I355">
        <v>32.5</v>
      </c>
      <c r="J355">
        <v>86.97</v>
      </c>
      <c r="K355">
        <v>94.43</v>
      </c>
      <c r="L355" s="2">
        <f t="shared" si="46"/>
        <v>0</v>
      </c>
      <c r="M355" s="2">
        <f t="shared" si="47"/>
        <v>1</v>
      </c>
      <c r="N355" s="2">
        <f t="shared" si="48"/>
        <v>0</v>
      </c>
    </row>
    <row r="356" spans="1:14" x14ac:dyDescent="0.35">
      <c r="A356" t="s">
        <v>424</v>
      </c>
      <c r="B356" t="s">
        <v>699</v>
      </c>
      <c r="C356" t="s">
        <v>78</v>
      </c>
      <c r="D356" t="s">
        <v>530</v>
      </c>
      <c r="E356">
        <v>33.5</v>
      </c>
      <c r="F356">
        <v>181.18</v>
      </c>
      <c r="G356">
        <v>96.84</v>
      </c>
      <c r="H356">
        <f t="shared" si="45"/>
        <v>1.8709211069805864</v>
      </c>
      <c r="I356">
        <v>31</v>
      </c>
      <c r="J356">
        <v>88.57</v>
      </c>
      <c r="K356">
        <v>90.81</v>
      </c>
      <c r="L356" s="2">
        <f t="shared" si="46"/>
        <v>1</v>
      </c>
      <c r="M356" s="2">
        <f t="shared" si="47"/>
        <v>0</v>
      </c>
      <c r="N356" s="2">
        <f t="shared" si="48"/>
        <v>0</v>
      </c>
    </row>
    <row r="357" spans="1:14" x14ac:dyDescent="0.35">
      <c r="A357" t="s">
        <v>425</v>
      </c>
      <c r="B357" t="s">
        <v>699</v>
      </c>
      <c r="C357" t="s">
        <v>78</v>
      </c>
      <c r="D357" t="s">
        <v>530</v>
      </c>
      <c r="E357">
        <v>33.5</v>
      </c>
      <c r="F357">
        <v>213.8</v>
      </c>
      <c r="G357">
        <v>96.84</v>
      </c>
      <c r="H357">
        <f t="shared" si="45"/>
        <v>2.2077653862040481</v>
      </c>
      <c r="I357">
        <v>31.5</v>
      </c>
      <c r="J357">
        <v>77.23</v>
      </c>
      <c r="K357">
        <v>92.02</v>
      </c>
      <c r="L357" s="2">
        <f t="shared" si="46"/>
        <v>1</v>
      </c>
      <c r="M357" s="2">
        <f t="shared" si="47"/>
        <v>0</v>
      </c>
      <c r="N357" s="2">
        <f t="shared" si="48"/>
        <v>0</v>
      </c>
    </row>
    <row r="358" spans="1:14" x14ac:dyDescent="0.35">
      <c r="A358" t="s">
        <v>426</v>
      </c>
      <c r="B358" t="s">
        <v>699</v>
      </c>
      <c r="C358" t="s">
        <v>78</v>
      </c>
      <c r="D358" t="s">
        <v>530</v>
      </c>
      <c r="E358">
        <v>32</v>
      </c>
      <c r="F358">
        <v>111.1</v>
      </c>
      <c r="G358">
        <v>93.23</v>
      </c>
      <c r="H358">
        <f t="shared" si="45"/>
        <v>1.1916764989810147</v>
      </c>
      <c r="I358">
        <v>31.5</v>
      </c>
      <c r="J358">
        <v>89.44</v>
      </c>
      <c r="K358">
        <v>92.02</v>
      </c>
      <c r="L358" s="2">
        <f t="shared" si="46"/>
        <v>0</v>
      </c>
      <c r="M358" s="2">
        <f t="shared" si="47"/>
        <v>1</v>
      </c>
      <c r="N358" s="2">
        <f t="shared" si="48"/>
        <v>0</v>
      </c>
    </row>
    <row r="359" spans="1:14" x14ac:dyDescent="0.35">
      <c r="A359" t="s">
        <v>427</v>
      </c>
      <c r="B359" t="s">
        <v>699</v>
      </c>
      <c r="C359" t="s">
        <v>78</v>
      </c>
      <c r="D359" t="s">
        <v>530</v>
      </c>
      <c r="E359">
        <v>33.5</v>
      </c>
      <c r="F359">
        <v>171.37</v>
      </c>
      <c r="G359">
        <v>96.84</v>
      </c>
      <c r="H359">
        <f t="shared" si="45"/>
        <v>1.7696199917389508</v>
      </c>
      <c r="I359">
        <v>31.5</v>
      </c>
      <c r="J359">
        <v>90.67</v>
      </c>
      <c r="K359">
        <v>92.02</v>
      </c>
      <c r="L359" s="2">
        <f t="shared" si="46"/>
        <v>1</v>
      </c>
      <c r="M359" s="2">
        <f t="shared" si="47"/>
        <v>0</v>
      </c>
      <c r="N359" s="2">
        <f t="shared" si="48"/>
        <v>0</v>
      </c>
    </row>
    <row r="360" spans="1:14" x14ac:dyDescent="0.35">
      <c r="A360" t="s">
        <v>429</v>
      </c>
      <c r="B360" t="s">
        <v>699</v>
      </c>
      <c r="C360" t="s">
        <v>78</v>
      </c>
      <c r="D360" t="s">
        <v>530</v>
      </c>
      <c r="E360">
        <v>33.5</v>
      </c>
      <c r="F360">
        <v>108.96</v>
      </c>
      <c r="G360">
        <v>96.84</v>
      </c>
      <c r="H360">
        <f t="shared" si="45"/>
        <v>1.1251548946716232</v>
      </c>
      <c r="I360">
        <v>33</v>
      </c>
      <c r="J360">
        <v>91.8</v>
      </c>
      <c r="K360">
        <v>95.64</v>
      </c>
      <c r="L360" s="2">
        <f t="shared" si="46"/>
        <v>0</v>
      </c>
      <c r="M360" s="2">
        <f t="shared" si="47"/>
        <v>1</v>
      </c>
      <c r="N360" s="2">
        <f t="shared" si="48"/>
        <v>0</v>
      </c>
    </row>
    <row r="361" spans="1:14" x14ac:dyDescent="0.35">
      <c r="A361" t="s">
        <v>430</v>
      </c>
      <c r="B361" t="s">
        <v>699</v>
      </c>
      <c r="C361" t="s">
        <v>78</v>
      </c>
      <c r="D361" t="s">
        <v>530</v>
      </c>
      <c r="E361">
        <v>33.5</v>
      </c>
      <c r="F361">
        <v>132.88</v>
      </c>
      <c r="G361">
        <v>96.84</v>
      </c>
      <c r="H361">
        <f t="shared" si="45"/>
        <v>1.3721602643535729</v>
      </c>
      <c r="I361">
        <v>35</v>
      </c>
      <c r="J361">
        <v>105.94</v>
      </c>
      <c r="K361">
        <v>100.44</v>
      </c>
      <c r="L361" s="2">
        <f t="shared" si="46"/>
        <v>0</v>
      </c>
      <c r="M361" s="2">
        <f t="shared" si="47"/>
        <v>1</v>
      </c>
      <c r="N361" s="2">
        <f t="shared" si="48"/>
        <v>0</v>
      </c>
    </row>
    <row r="362" spans="1:14" x14ac:dyDescent="0.35">
      <c r="A362" t="s">
        <v>447</v>
      </c>
      <c r="B362" t="s">
        <v>699</v>
      </c>
      <c r="C362" t="s">
        <v>78</v>
      </c>
      <c r="D362" t="s">
        <v>530</v>
      </c>
      <c r="E362">
        <v>33.5</v>
      </c>
      <c r="F362">
        <v>103.5</v>
      </c>
      <c r="G362">
        <v>96.84</v>
      </c>
      <c r="H362">
        <f t="shared" si="45"/>
        <v>1.0687732342007434</v>
      </c>
      <c r="I362">
        <v>33</v>
      </c>
      <c r="J362">
        <v>92.74</v>
      </c>
      <c r="K362">
        <v>95.64</v>
      </c>
      <c r="L362" s="2">
        <f t="shared" si="46"/>
        <v>0</v>
      </c>
      <c r="M362" s="2">
        <f t="shared" si="47"/>
        <v>1</v>
      </c>
      <c r="N362" s="2">
        <f t="shared" si="48"/>
        <v>0</v>
      </c>
    </row>
    <row r="363" spans="1:14" x14ac:dyDescent="0.35">
      <c r="A363" t="s">
        <v>448</v>
      </c>
      <c r="B363" t="s">
        <v>699</v>
      </c>
      <c r="C363" t="s">
        <v>78</v>
      </c>
      <c r="D363" t="s">
        <v>530</v>
      </c>
      <c r="E363">
        <v>33.5</v>
      </c>
      <c r="F363">
        <v>109.64</v>
      </c>
      <c r="G363">
        <v>96.84</v>
      </c>
      <c r="H363">
        <f t="shared" si="45"/>
        <v>1.1321767864518792</v>
      </c>
      <c r="I363">
        <v>32</v>
      </c>
      <c r="J363">
        <v>98.04</v>
      </c>
      <c r="K363">
        <v>93.23</v>
      </c>
      <c r="L363" s="2">
        <f t="shared" si="46"/>
        <v>0</v>
      </c>
      <c r="M363" s="2">
        <f t="shared" si="47"/>
        <v>1</v>
      </c>
      <c r="N363" s="2">
        <f t="shared" si="48"/>
        <v>0</v>
      </c>
    </row>
    <row r="364" spans="1:14" x14ac:dyDescent="0.35">
      <c r="A364" t="s">
        <v>449</v>
      </c>
      <c r="B364" t="s">
        <v>699</v>
      </c>
      <c r="C364" t="s">
        <v>78</v>
      </c>
      <c r="D364" t="s">
        <v>530</v>
      </c>
      <c r="E364">
        <v>33</v>
      </c>
      <c r="F364">
        <v>96.5</v>
      </c>
      <c r="G364">
        <v>95.64</v>
      </c>
      <c r="H364">
        <f t="shared" si="45"/>
        <v>1.0089920535340862</v>
      </c>
      <c r="I364">
        <v>32.5</v>
      </c>
      <c r="J364">
        <v>85.39</v>
      </c>
      <c r="K364">
        <v>94.43</v>
      </c>
      <c r="L364" s="2">
        <f t="shared" si="46"/>
        <v>0</v>
      </c>
      <c r="M364" s="2">
        <f t="shared" si="47"/>
        <v>1</v>
      </c>
      <c r="N364" s="2">
        <f t="shared" si="48"/>
        <v>0</v>
      </c>
    </row>
    <row r="365" spans="1:14" x14ac:dyDescent="0.35">
      <c r="A365" t="s">
        <v>450</v>
      </c>
      <c r="B365" t="s">
        <v>699</v>
      </c>
      <c r="C365" t="s">
        <v>78</v>
      </c>
      <c r="D365" s="8" t="s">
        <v>530</v>
      </c>
      <c r="E365" s="8">
        <v>18.5</v>
      </c>
      <c r="F365" s="8">
        <v>37.35</v>
      </c>
      <c r="G365" s="8">
        <v>59.91</v>
      </c>
      <c r="H365" s="8">
        <f t="shared" si="45"/>
        <v>0.62343515272909367</v>
      </c>
      <c r="I365" s="8">
        <v>18</v>
      </c>
      <c r="J365" s="8">
        <v>30.4</v>
      </c>
      <c r="K365" s="8">
        <v>58.64</v>
      </c>
      <c r="L365" s="8">
        <f t="shared" si="46"/>
        <v>0</v>
      </c>
      <c r="M365" s="8">
        <f t="shared" si="47"/>
        <v>0</v>
      </c>
      <c r="N365" s="8">
        <f t="shared" si="48"/>
        <v>1</v>
      </c>
    </row>
    <row r="366" spans="1:14" x14ac:dyDescent="0.35">
      <c r="A366" t="s">
        <v>451</v>
      </c>
      <c r="B366" t="s">
        <v>699</v>
      </c>
      <c r="C366" t="s">
        <v>78</v>
      </c>
      <c r="D366" t="s">
        <v>530</v>
      </c>
      <c r="E366">
        <v>33.5</v>
      </c>
      <c r="F366">
        <v>108.92</v>
      </c>
      <c r="G366">
        <v>96.84</v>
      </c>
      <c r="H366">
        <f t="shared" si="45"/>
        <v>1.1247418422139612</v>
      </c>
      <c r="I366">
        <v>24</v>
      </c>
      <c r="J366">
        <v>81.7</v>
      </c>
      <c r="K366">
        <v>73.7</v>
      </c>
      <c r="L366" s="2">
        <f t="shared" si="46"/>
        <v>0</v>
      </c>
      <c r="M366" s="2">
        <f t="shared" si="47"/>
        <v>1</v>
      </c>
      <c r="N366" s="2">
        <f t="shared" si="48"/>
        <v>0</v>
      </c>
    </row>
    <row r="367" spans="1:14" x14ac:dyDescent="0.35">
      <c r="A367" t="s">
        <v>452</v>
      </c>
      <c r="B367" t="s">
        <v>699</v>
      </c>
      <c r="C367" t="s">
        <v>78</v>
      </c>
      <c r="D367" s="8" t="s">
        <v>530</v>
      </c>
      <c r="E367" s="8">
        <v>24</v>
      </c>
      <c r="F367" s="8">
        <v>70.930000000000007</v>
      </c>
      <c r="G367" s="8">
        <v>73.7</v>
      </c>
      <c r="H367" s="8">
        <f t="shared" si="45"/>
        <v>0.96241519674355502</v>
      </c>
      <c r="I367" s="8">
        <v>23.5</v>
      </c>
      <c r="J367" s="8">
        <v>58.39</v>
      </c>
      <c r="K367" s="8">
        <v>72.459999999999994</v>
      </c>
      <c r="L367" s="8">
        <f t="shared" si="46"/>
        <v>0</v>
      </c>
      <c r="M367" s="8">
        <f t="shared" si="47"/>
        <v>0</v>
      </c>
      <c r="N367" s="8">
        <f t="shared" si="48"/>
        <v>1</v>
      </c>
    </row>
    <row r="368" spans="1:14" x14ac:dyDescent="0.35">
      <c r="A368" t="s">
        <v>453</v>
      </c>
      <c r="B368" t="s">
        <v>699</v>
      </c>
      <c r="C368" t="s">
        <v>78</v>
      </c>
      <c r="D368" t="s">
        <v>530</v>
      </c>
      <c r="E368">
        <v>33.5</v>
      </c>
      <c r="F368">
        <v>200.38</v>
      </c>
      <c r="G368">
        <v>96.84</v>
      </c>
      <c r="H368">
        <f t="shared" si="45"/>
        <v>2.0691862866584056</v>
      </c>
      <c r="I368">
        <v>30.5</v>
      </c>
      <c r="J368">
        <v>70.12</v>
      </c>
      <c r="K368">
        <v>89.6</v>
      </c>
      <c r="L368" s="2">
        <f t="shared" si="46"/>
        <v>1</v>
      </c>
      <c r="M368" s="2">
        <f t="shared" si="47"/>
        <v>0</v>
      </c>
      <c r="N368" s="2">
        <f t="shared" si="48"/>
        <v>0</v>
      </c>
    </row>
    <row r="369" spans="1:14" x14ac:dyDescent="0.35">
      <c r="A369" t="s">
        <v>455</v>
      </c>
      <c r="B369" t="s">
        <v>699</v>
      </c>
      <c r="C369" t="s">
        <v>78</v>
      </c>
      <c r="D369" t="s">
        <v>530</v>
      </c>
      <c r="E369">
        <v>33.5</v>
      </c>
      <c r="F369">
        <v>132.16</v>
      </c>
      <c r="G369">
        <v>96.84</v>
      </c>
      <c r="H369">
        <f t="shared" si="45"/>
        <v>1.3647253201156546</v>
      </c>
      <c r="I369">
        <v>31.5</v>
      </c>
      <c r="J369">
        <v>90.59</v>
      </c>
      <c r="K369">
        <v>92.02</v>
      </c>
      <c r="L369" s="2">
        <f t="shared" si="46"/>
        <v>0</v>
      </c>
      <c r="M369" s="2">
        <f t="shared" si="47"/>
        <v>1</v>
      </c>
      <c r="N369" s="2">
        <f t="shared" si="48"/>
        <v>0</v>
      </c>
    </row>
    <row r="370" spans="1:14" x14ac:dyDescent="0.35">
      <c r="A370" t="s">
        <v>456</v>
      </c>
      <c r="B370" t="s">
        <v>699</v>
      </c>
      <c r="C370" t="s">
        <v>78</v>
      </c>
      <c r="D370" s="8" t="s">
        <v>530</v>
      </c>
      <c r="E370" s="8">
        <v>33.5</v>
      </c>
      <c r="F370" s="8">
        <v>91.19</v>
      </c>
      <c r="G370" s="8">
        <v>96.84</v>
      </c>
      <c r="H370" s="8">
        <f t="shared" si="45"/>
        <v>0.94165634035522505</v>
      </c>
      <c r="I370" s="8">
        <v>33</v>
      </c>
      <c r="J370" s="8">
        <v>76.790000000000006</v>
      </c>
      <c r="K370" s="8">
        <v>95.64</v>
      </c>
      <c r="L370" s="8">
        <f t="shared" si="46"/>
        <v>0</v>
      </c>
      <c r="M370" s="8">
        <f t="shared" si="47"/>
        <v>0</v>
      </c>
      <c r="N370" s="8">
        <f t="shared" si="48"/>
        <v>1</v>
      </c>
    </row>
    <row r="371" spans="1:14" x14ac:dyDescent="0.35">
      <c r="A371" t="s">
        <v>457</v>
      </c>
      <c r="B371" t="s">
        <v>699</v>
      </c>
      <c r="C371" t="s">
        <v>78</v>
      </c>
      <c r="D371" t="s">
        <v>530</v>
      </c>
      <c r="E371">
        <v>28</v>
      </c>
      <c r="F371">
        <v>92.08</v>
      </c>
      <c r="G371">
        <v>83.53</v>
      </c>
      <c r="H371">
        <f t="shared" si="45"/>
        <v>1.1023584340955346</v>
      </c>
      <c r="I371">
        <v>27.5</v>
      </c>
      <c r="J371">
        <v>78.040000000000006</v>
      </c>
      <c r="K371">
        <v>82.3</v>
      </c>
      <c r="L371" s="2">
        <f t="shared" si="46"/>
        <v>0</v>
      </c>
      <c r="M371" s="2">
        <f t="shared" si="47"/>
        <v>1</v>
      </c>
      <c r="N371" s="2">
        <f t="shared" si="48"/>
        <v>0</v>
      </c>
    </row>
    <row r="372" spans="1:14" x14ac:dyDescent="0.35">
      <c r="A372" t="s">
        <v>458</v>
      </c>
      <c r="B372" t="s">
        <v>699</v>
      </c>
      <c r="C372" t="s">
        <v>78</v>
      </c>
      <c r="D372" t="s">
        <v>530</v>
      </c>
      <c r="E372">
        <v>33.5</v>
      </c>
      <c r="F372">
        <v>101.38</v>
      </c>
      <c r="G372">
        <v>96.84</v>
      </c>
      <c r="H372">
        <f t="shared" si="45"/>
        <v>1.0468814539446509</v>
      </c>
      <c r="I372">
        <v>33</v>
      </c>
      <c r="J372">
        <v>95.18</v>
      </c>
      <c r="K372">
        <v>95.64</v>
      </c>
      <c r="L372" s="2">
        <f t="shared" si="46"/>
        <v>0</v>
      </c>
      <c r="M372" s="2">
        <f t="shared" si="47"/>
        <v>1</v>
      </c>
      <c r="N372" s="2">
        <f t="shared" si="48"/>
        <v>0</v>
      </c>
    </row>
    <row r="373" spans="1:14" x14ac:dyDescent="0.35">
      <c r="A373" t="s">
        <v>459</v>
      </c>
      <c r="B373" t="s">
        <v>699</v>
      </c>
      <c r="C373" t="s">
        <v>78</v>
      </c>
      <c r="D373" t="s">
        <v>530</v>
      </c>
      <c r="E373">
        <v>33.5</v>
      </c>
      <c r="F373">
        <v>146.72</v>
      </c>
      <c r="G373">
        <v>96.84</v>
      </c>
      <c r="H373">
        <f t="shared" si="45"/>
        <v>1.5150764147046674</v>
      </c>
      <c r="I373">
        <v>31.5</v>
      </c>
      <c r="J373">
        <v>84.31</v>
      </c>
      <c r="K373">
        <v>92.02</v>
      </c>
      <c r="L373" s="2">
        <f t="shared" si="46"/>
        <v>1</v>
      </c>
      <c r="M373" s="2">
        <f t="shared" si="47"/>
        <v>0</v>
      </c>
      <c r="N373" s="2">
        <f t="shared" si="48"/>
        <v>0</v>
      </c>
    </row>
    <row r="374" spans="1:14" x14ac:dyDescent="0.35">
      <c r="A374" t="s">
        <v>460</v>
      </c>
      <c r="B374" t="s">
        <v>699</v>
      </c>
      <c r="C374" t="s">
        <v>78</v>
      </c>
      <c r="D374" t="s">
        <v>530</v>
      </c>
      <c r="E374">
        <v>34</v>
      </c>
      <c r="F374">
        <v>100</v>
      </c>
      <c r="G374">
        <v>98.04</v>
      </c>
      <c r="H374">
        <f t="shared" si="45"/>
        <v>1.0199918400652794</v>
      </c>
      <c r="I374">
        <v>33.5</v>
      </c>
      <c r="J374">
        <v>96.19</v>
      </c>
      <c r="K374">
        <v>96.84</v>
      </c>
      <c r="L374" s="2">
        <f t="shared" si="46"/>
        <v>0</v>
      </c>
      <c r="M374" s="2">
        <f t="shared" si="47"/>
        <v>1</v>
      </c>
      <c r="N374" s="2">
        <f t="shared" si="48"/>
        <v>0</v>
      </c>
    </row>
    <row r="375" spans="1:14" x14ac:dyDescent="0.35">
      <c r="A375" t="s">
        <v>461</v>
      </c>
      <c r="B375" t="s">
        <v>699</v>
      </c>
      <c r="C375" t="s">
        <v>78</v>
      </c>
      <c r="D375" t="s">
        <v>530</v>
      </c>
      <c r="E375">
        <v>33.5</v>
      </c>
      <c r="F375">
        <v>98.4</v>
      </c>
      <c r="G375">
        <v>96.84</v>
      </c>
      <c r="H375">
        <f t="shared" si="45"/>
        <v>1.0161090458488229</v>
      </c>
      <c r="I375">
        <v>33</v>
      </c>
      <c r="J375">
        <v>80.59</v>
      </c>
      <c r="K375">
        <v>95.64</v>
      </c>
      <c r="L375" s="2">
        <f t="shared" si="46"/>
        <v>0</v>
      </c>
      <c r="M375" s="2">
        <f t="shared" si="47"/>
        <v>1</v>
      </c>
      <c r="N375" s="2">
        <f t="shared" si="48"/>
        <v>0</v>
      </c>
    </row>
    <row r="376" spans="1:14" x14ac:dyDescent="0.35">
      <c r="A376" t="s">
        <v>462</v>
      </c>
      <c r="B376" t="s">
        <v>699</v>
      </c>
      <c r="C376" t="s">
        <v>78</v>
      </c>
      <c r="D376" t="s">
        <v>530</v>
      </c>
      <c r="E376">
        <v>33.5</v>
      </c>
      <c r="F376">
        <v>159.63</v>
      </c>
      <c r="G376">
        <v>96.84</v>
      </c>
      <c r="H376">
        <f t="shared" si="45"/>
        <v>1.6483890954151177</v>
      </c>
      <c r="I376">
        <v>31.5</v>
      </c>
      <c r="J376">
        <v>89.27</v>
      </c>
      <c r="K376">
        <v>92.02</v>
      </c>
      <c r="L376" s="2">
        <f t="shared" si="46"/>
        <v>1</v>
      </c>
      <c r="M376" s="2">
        <f t="shared" si="47"/>
        <v>0</v>
      </c>
      <c r="N376" s="2">
        <f t="shared" si="48"/>
        <v>0</v>
      </c>
    </row>
    <row r="377" spans="1:14" x14ac:dyDescent="0.35">
      <c r="A377" t="s">
        <v>531</v>
      </c>
      <c r="B377" t="s">
        <v>699</v>
      </c>
      <c r="C377" t="s">
        <v>43</v>
      </c>
      <c r="D377" t="s">
        <v>659</v>
      </c>
      <c r="E377">
        <v>24</v>
      </c>
      <c r="F377">
        <v>120.22</v>
      </c>
      <c r="G377">
        <v>73.7</v>
      </c>
      <c r="H377">
        <f t="shared" si="45"/>
        <v>1.6312075983717773</v>
      </c>
      <c r="I377">
        <v>23</v>
      </c>
      <c r="J377">
        <v>42.5</v>
      </c>
      <c r="K377">
        <v>71.22</v>
      </c>
      <c r="L377" s="2">
        <f t="shared" si="46"/>
        <v>1</v>
      </c>
      <c r="M377" s="2">
        <f t="shared" si="47"/>
        <v>0</v>
      </c>
      <c r="N377" s="2">
        <f t="shared" si="48"/>
        <v>0</v>
      </c>
    </row>
    <row r="378" spans="1:14" x14ac:dyDescent="0.35">
      <c r="A378" t="s">
        <v>532</v>
      </c>
      <c r="B378" t="s">
        <v>699</v>
      </c>
      <c r="C378" t="s">
        <v>43</v>
      </c>
      <c r="D378" t="s">
        <v>659</v>
      </c>
      <c r="E378">
        <v>24</v>
      </c>
      <c r="F378">
        <v>262.95999999999998</v>
      </c>
      <c r="G378">
        <v>73.7</v>
      </c>
      <c r="H378">
        <f t="shared" si="45"/>
        <v>3.5679782903663497</v>
      </c>
      <c r="I378">
        <v>23</v>
      </c>
      <c r="J378">
        <v>57.27</v>
      </c>
      <c r="K378">
        <v>71.22</v>
      </c>
      <c r="L378" s="2">
        <f t="shared" si="46"/>
        <v>1</v>
      </c>
      <c r="M378" s="2">
        <f t="shared" si="47"/>
        <v>0</v>
      </c>
      <c r="N378" s="2">
        <f t="shared" si="48"/>
        <v>0</v>
      </c>
    </row>
    <row r="379" spans="1:14" x14ac:dyDescent="0.35">
      <c r="A379" t="s">
        <v>533</v>
      </c>
      <c r="B379" t="s">
        <v>699</v>
      </c>
      <c r="C379" t="s">
        <v>43</v>
      </c>
      <c r="D379" t="s">
        <v>659</v>
      </c>
      <c r="E379">
        <v>24</v>
      </c>
      <c r="F379">
        <v>306.87</v>
      </c>
      <c r="G379">
        <v>73.7</v>
      </c>
      <c r="H379">
        <f t="shared" si="45"/>
        <v>4.1637720488466758</v>
      </c>
      <c r="I379">
        <v>16</v>
      </c>
      <c r="J379">
        <v>58.1</v>
      </c>
      <c r="K379">
        <v>53.5</v>
      </c>
      <c r="L379" s="2">
        <f t="shared" si="46"/>
        <v>1</v>
      </c>
      <c r="M379" s="2">
        <f t="shared" si="47"/>
        <v>0</v>
      </c>
      <c r="N379" s="2">
        <f t="shared" si="48"/>
        <v>0</v>
      </c>
    </row>
    <row r="380" spans="1:14" x14ac:dyDescent="0.35">
      <c r="A380" t="s">
        <v>534</v>
      </c>
      <c r="B380" t="s">
        <v>699</v>
      </c>
      <c r="C380" t="s">
        <v>43</v>
      </c>
      <c r="D380" t="s">
        <v>659</v>
      </c>
      <c r="E380">
        <v>24</v>
      </c>
      <c r="F380">
        <v>157</v>
      </c>
      <c r="G380">
        <v>73.7</v>
      </c>
      <c r="H380">
        <f t="shared" si="45"/>
        <v>2.1302578018995928</v>
      </c>
      <c r="I380">
        <v>16</v>
      </c>
      <c r="J380">
        <v>61.79</v>
      </c>
      <c r="K380">
        <v>53.5</v>
      </c>
      <c r="L380" s="2">
        <f t="shared" si="46"/>
        <v>1</v>
      </c>
      <c r="M380" s="2">
        <f t="shared" si="47"/>
        <v>0</v>
      </c>
      <c r="N380" s="2">
        <f t="shared" si="48"/>
        <v>0</v>
      </c>
    </row>
    <row r="381" spans="1:14" x14ac:dyDescent="0.35">
      <c r="A381" t="s">
        <v>535</v>
      </c>
      <c r="B381" t="s">
        <v>699</v>
      </c>
      <c r="C381" t="s">
        <v>43</v>
      </c>
      <c r="D381" t="s">
        <v>659</v>
      </c>
      <c r="E381">
        <v>24</v>
      </c>
      <c r="F381">
        <v>243.97</v>
      </c>
      <c r="G381">
        <v>73.7</v>
      </c>
      <c r="H381">
        <f t="shared" si="45"/>
        <v>3.3103120759837177</v>
      </c>
      <c r="I381">
        <v>18</v>
      </c>
      <c r="J381">
        <v>72.33</v>
      </c>
      <c r="K381">
        <v>58.64</v>
      </c>
      <c r="L381" s="2">
        <f t="shared" si="46"/>
        <v>1</v>
      </c>
      <c r="M381" s="2">
        <f t="shared" si="47"/>
        <v>0</v>
      </c>
      <c r="N381" s="2">
        <f t="shared" si="48"/>
        <v>0</v>
      </c>
    </row>
    <row r="382" spans="1:14" x14ac:dyDescent="0.35">
      <c r="A382" t="s">
        <v>536</v>
      </c>
      <c r="B382" t="s">
        <v>699</v>
      </c>
      <c r="C382" t="s">
        <v>43</v>
      </c>
      <c r="D382" t="s">
        <v>659</v>
      </c>
      <c r="E382">
        <v>24</v>
      </c>
      <c r="F382">
        <v>249.55</v>
      </c>
      <c r="G382">
        <v>73.7</v>
      </c>
      <c r="H382">
        <f t="shared" si="45"/>
        <v>3.3860244233378562</v>
      </c>
      <c r="I382">
        <v>18</v>
      </c>
      <c r="J382">
        <v>85.33</v>
      </c>
      <c r="K382">
        <v>58.64</v>
      </c>
      <c r="L382" s="2">
        <f t="shared" si="46"/>
        <v>1</v>
      </c>
      <c r="M382" s="2">
        <f t="shared" si="47"/>
        <v>0</v>
      </c>
      <c r="N382" s="2">
        <f t="shared" si="48"/>
        <v>0</v>
      </c>
    </row>
    <row r="383" spans="1:14" x14ac:dyDescent="0.35">
      <c r="A383" t="s">
        <v>537</v>
      </c>
      <c r="B383" t="s">
        <v>699</v>
      </c>
      <c r="C383" t="s">
        <v>43</v>
      </c>
      <c r="D383" t="s">
        <v>659</v>
      </c>
      <c r="E383">
        <v>24</v>
      </c>
      <c r="F383">
        <v>119.41</v>
      </c>
      <c r="G383">
        <v>73.7</v>
      </c>
      <c r="H383">
        <f t="shared" si="45"/>
        <v>1.6202170963364992</v>
      </c>
      <c r="I383">
        <v>23</v>
      </c>
      <c r="J383">
        <v>69.3</v>
      </c>
      <c r="K383">
        <v>71.22</v>
      </c>
      <c r="L383" s="2">
        <f t="shared" si="46"/>
        <v>1</v>
      </c>
      <c r="M383" s="2">
        <f t="shared" si="47"/>
        <v>0</v>
      </c>
      <c r="N383" s="2">
        <f t="shared" si="48"/>
        <v>0</v>
      </c>
    </row>
    <row r="384" spans="1:14" x14ac:dyDescent="0.35">
      <c r="A384" t="s">
        <v>538</v>
      </c>
      <c r="B384" t="s">
        <v>699</v>
      </c>
      <c r="C384" t="s">
        <v>43</v>
      </c>
      <c r="D384" t="s">
        <v>659</v>
      </c>
      <c r="E384">
        <v>24</v>
      </c>
      <c r="F384">
        <v>282.69</v>
      </c>
      <c r="G384">
        <v>73.7</v>
      </c>
      <c r="H384">
        <f t="shared" si="45"/>
        <v>3.835685210312076</v>
      </c>
      <c r="I384">
        <v>18</v>
      </c>
      <c r="J384">
        <v>72.53</v>
      </c>
      <c r="K384">
        <v>58.64</v>
      </c>
      <c r="L384" s="2">
        <f t="shared" si="46"/>
        <v>1</v>
      </c>
      <c r="M384" s="2">
        <f t="shared" si="47"/>
        <v>0</v>
      </c>
      <c r="N384" s="2">
        <f t="shared" si="48"/>
        <v>0</v>
      </c>
    </row>
    <row r="385" spans="1:14" x14ac:dyDescent="0.35">
      <c r="A385" t="s">
        <v>539</v>
      </c>
      <c r="B385" t="s">
        <v>699</v>
      </c>
      <c r="C385" t="s">
        <v>43</v>
      </c>
      <c r="D385" t="s">
        <v>659</v>
      </c>
      <c r="E385">
        <v>24</v>
      </c>
      <c r="F385">
        <v>239.57</v>
      </c>
      <c r="G385">
        <v>73.7</v>
      </c>
      <c r="H385">
        <f t="shared" si="45"/>
        <v>3.2506105834464041</v>
      </c>
      <c r="I385">
        <v>18</v>
      </c>
      <c r="J385">
        <v>74.05</v>
      </c>
      <c r="K385">
        <v>58.64</v>
      </c>
      <c r="L385" s="2">
        <f t="shared" si="46"/>
        <v>1</v>
      </c>
      <c r="M385" s="2">
        <f t="shared" si="47"/>
        <v>0</v>
      </c>
      <c r="N385" s="2">
        <f t="shared" si="48"/>
        <v>0</v>
      </c>
    </row>
    <row r="386" spans="1:14" x14ac:dyDescent="0.35">
      <c r="A386" t="s">
        <v>540</v>
      </c>
      <c r="B386" t="s">
        <v>699</v>
      </c>
      <c r="C386" t="s">
        <v>43</v>
      </c>
      <c r="D386" t="s">
        <v>659</v>
      </c>
      <c r="E386">
        <v>24</v>
      </c>
      <c r="F386">
        <v>219.19</v>
      </c>
      <c r="G386">
        <v>73.7</v>
      </c>
      <c r="H386">
        <f t="shared" ref="H386:H449" si="49">F386/G386</f>
        <v>2.9740841248303935</v>
      </c>
      <c r="I386">
        <v>18</v>
      </c>
      <c r="J386">
        <v>58.95</v>
      </c>
      <c r="K386">
        <v>58.64</v>
      </c>
      <c r="L386" s="2">
        <f t="shared" ref="L386:L449" si="50">IF(H386&gt;1.5,1,0)</f>
        <v>1</v>
      </c>
      <c r="M386" s="2">
        <f t="shared" ref="M386:M449" si="51">IF((AND(H386&gt;1,H386&lt;1.5)),1,0)</f>
        <v>0</v>
      </c>
      <c r="N386" s="2">
        <f t="shared" ref="N386:N449" si="52">IF(H386&lt;1,1,0)</f>
        <v>0</v>
      </c>
    </row>
    <row r="387" spans="1:14" x14ac:dyDescent="0.35">
      <c r="A387" t="s">
        <v>541</v>
      </c>
      <c r="B387" t="s">
        <v>699</v>
      </c>
      <c r="C387" t="s">
        <v>43</v>
      </c>
      <c r="D387" t="s">
        <v>659</v>
      </c>
      <c r="E387">
        <v>24</v>
      </c>
      <c r="F387">
        <v>251.52</v>
      </c>
      <c r="G387">
        <v>73.7</v>
      </c>
      <c r="H387">
        <f t="shared" si="49"/>
        <v>3.412754409769335</v>
      </c>
      <c r="I387">
        <v>16</v>
      </c>
      <c r="J387">
        <v>60.97</v>
      </c>
      <c r="K387">
        <v>53.5</v>
      </c>
      <c r="L387" s="2">
        <f t="shared" si="50"/>
        <v>1</v>
      </c>
      <c r="M387" s="2">
        <f t="shared" si="51"/>
        <v>0</v>
      </c>
      <c r="N387" s="2">
        <f t="shared" si="52"/>
        <v>0</v>
      </c>
    </row>
    <row r="388" spans="1:14" x14ac:dyDescent="0.35">
      <c r="A388" t="s">
        <v>542</v>
      </c>
      <c r="B388" t="s">
        <v>699</v>
      </c>
      <c r="C388" t="s">
        <v>43</v>
      </c>
      <c r="D388" t="s">
        <v>659</v>
      </c>
      <c r="E388">
        <v>24</v>
      </c>
      <c r="F388">
        <v>138.21</v>
      </c>
      <c r="G388">
        <v>73.7</v>
      </c>
      <c r="H388">
        <f t="shared" si="49"/>
        <v>1.8753052917232023</v>
      </c>
      <c r="I388">
        <v>22.5</v>
      </c>
      <c r="J388">
        <v>69.44</v>
      </c>
      <c r="K388">
        <v>69.97</v>
      </c>
      <c r="L388" s="2">
        <f t="shared" si="50"/>
        <v>1</v>
      </c>
      <c r="M388" s="2">
        <f t="shared" si="51"/>
        <v>0</v>
      </c>
      <c r="N388" s="2">
        <f t="shared" si="52"/>
        <v>0</v>
      </c>
    </row>
    <row r="389" spans="1:14" x14ac:dyDescent="0.35">
      <c r="A389" t="s">
        <v>543</v>
      </c>
      <c r="B389" t="s">
        <v>699</v>
      </c>
      <c r="C389" t="s">
        <v>43</v>
      </c>
      <c r="D389" t="s">
        <v>659</v>
      </c>
      <c r="E389">
        <v>24</v>
      </c>
      <c r="F389">
        <v>269.2</v>
      </c>
      <c r="G389">
        <v>73.7</v>
      </c>
      <c r="H389">
        <f t="shared" si="49"/>
        <v>3.6526458616010853</v>
      </c>
      <c r="I389">
        <v>18</v>
      </c>
      <c r="J389">
        <v>63.46</v>
      </c>
      <c r="K389">
        <v>58.64</v>
      </c>
      <c r="L389" s="2">
        <f t="shared" si="50"/>
        <v>1</v>
      </c>
      <c r="M389" s="2">
        <f t="shared" si="51"/>
        <v>0</v>
      </c>
      <c r="N389" s="2">
        <f t="shared" si="52"/>
        <v>0</v>
      </c>
    </row>
    <row r="390" spans="1:14" x14ac:dyDescent="0.35">
      <c r="A390" t="s">
        <v>544</v>
      </c>
      <c r="B390" t="s">
        <v>699</v>
      </c>
      <c r="C390" t="s">
        <v>43</v>
      </c>
      <c r="D390" t="s">
        <v>659</v>
      </c>
      <c r="E390">
        <v>24</v>
      </c>
      <c r="F390">
        <v>269.61</v>
      </c>
      <c r="G390">
        <v>73.7</v>
      </c>
      <c r="H390">
        <f t="shared" si="49"/>
        <v>3.6582089552238806</v>
      </c>
      <c r="I390">
        <v>18</v>
      </c>
      <c r="J390">
        <v>80.97</v>
      </c>
      <c r="K390">
        <v>58.64</v>
      </c>
      <c r="L390" s="2">
        <f t="shared" si="50"/>
        <v>1</v>
      </c>
      <c r="M390" s="2">
        <f t="shared" si="51"/>
        <v>0</v>
      </c>
      <c r="N390" s="2">
        <f t="shared" si="52"/>
        <v>0</v>
      </c>
    </row>
    <row r="391" spans="1:14" x14ac:dyDescent="0.35">
      <c r="A391" t="s">
        <v>545</v>
      </c>
      <c r="B391" t="s">
        <v>699</v>
      </c>
      <c r="C391" t="s">
        <v>43</v>
      </c>
      <c r="D391" t="s">
        <v>659</v>
      </c>
      <c r="E391">
        <v>24</v>
      </c>
      <c r="F391">
        <v>265.74</v>
      </c>
      <c r="G391">
        <v>73.7</v>
      </c>
      <c r="H391">
        <f t="shared" si="49"/>
        <v>3.6056987788331072</v>
      </c>
      <c r="I391">
        <v>18</v>
      </c>
      <c r="J391">
        <v>62.83</v>
      </c>
      <c r="K391">
        <v>58.64</v>
      </c>
      <c r="L391" s="2">
        <f t="shared" si="50"/>
        <v>1</v>
      </c>
      <c r="M391" s="2">
        <f t="shared" si="51"/>
        <v>0</v>
      </c>
      <c r="N391" s="2">
        <f t="shared" si="52"/>
        <v>0</v>
      </c>
    </row>
    <row r="392" spans="1:14" x14ac:dyDescent="0.35">
      <c r="A392" t="s">
        <v>563</v>
      </c>
      <c r="B392" t="s">
        <v>699</v>
      </c>
      <c r="C392" t="s">
        <v>43</v>
      </c>
      <c r="D392" t="s">
        <v>659</v>
      </c>
      <c r="E392">
        <v>24</v>
      </c>
      <c r="F392">
        <v>319.43</v>
      </c>
      <c r="G392">
        <v>73.7</v>
      </c>
      <c r="H392">
        <f t="shared" si="49"/>
        <v>4.3341926729986433</v>
      </c>
      <c r="I392">
        <v>18</v>
      </c>
      <c r="J392">
        <v>102.87</v>
      </c>
      <c r="K392">
        <v>58.64</v>
      </c>
      <c r="L392" s="2">
        <f t="shared" si="50"/>
        <v>1</v>
      </c>
      <c r="M392" s="2">
        <f t="shared" si="51"/>
        <v>0</v>
      </c>
      <c r="N392" s="2">
        <f t="shared" si="52"/>
        <v>0</v>
      </c>
    </row>
    <row r="393" spans="1:14" x14ac:dyDescent="0.35">
      <c r="A393" t="s">
        <v>564</v>
      </c>
      <c r="B393" t="s">
        <v>699</v>
      </c>
      <c r="C393" t="s">
        <v>43</v>
      </c>
      <c r="D393" t="s">
        <v>659</v>
      </c>
      <c r="E393">
        <v>24</v>
      </c>
      <c r="F393">
        <v>209.53</v>
      </c>
      <c r="G393">
        <v>73.7</v>
      </c>
      <c r="H393">
        <f t="shared" si="49"/>
        <v>2.843012211668928</v>
      </c>
      <c r="I393">
        <v>18</v>
      </c>
      <c r="J393">
        <v>64.39</v>
      </c>
      <c r="K393">
        <v>58.64</v>
      </c>
      <c r="L393" s="2">
        <f t="shared" si="50"/>
        <v>1</v>
      </c>
      <c r="M393" s="2">
        <f t="shared" si="51"/>
        <v>0</v>
      </c>
      <c r="N393" s="2">
        <f t="shared" si="52"/>
        <v>0</v>
      </c>
    </row>
    <row r="394" spans="1:14" x14ac:dyDescent="0.35">
      <c r="A394" t="s">
        <v>565</v>
      </c>
      <c r="B394" t="s">
        <v>699</v>
      </c>
      <c r="C394" t="s">
        <v>43</v>
      </c>
      <c r="D394" t="s">
        <v>659</v>
      </c>
      <c r="E394">
        <v>24</v>
      </c>
      <c r="F394">
        <v>174.58</v>
      </c>
      <c r="G394">
        <v>73.7</v>
      </c>
      <c r="H394">
        <f t="shared" si="49"/>
        <v>2.3687924016282227</v>
      </c>
      <c r="I394">
        <v>23</v>
      </c>
      <c r="J394">
        <v>55.27</v>
      </c>
      <c r="K394">
        <v>71.22</v>
      </c>
      <c r="L394" s="2">
        <f t="shared" si="50"/>
        <v>1</v>
      </c>
      <c r="M394" s="2">
        <f t="shared" si="51"/>
        <v>0</v>
      </c>
      <c r="N394" s="2">
        <f t="shared" si="52"/>
        <v>0</v>
      </c>
    </row>
    <row r="395" spans="1:14" x14ac:dyDescent="0.35">
      <c r="A395" t="s">
        <v>566</v>
      </c>
      <c r="B395" t="s">
        <v>699</v>
      </c>
      <c r="C395" t="s">
        <v>43</v>
      </c>
      <c r="D395" t="s">
        <v>659</v>
      </c>
      <c r="E395">
        <v>24</v>
      </c>
      <c r="F395">
        <v>216.02</v>
      </c>
      <c r="G395">
        <v>73.7</v>
      </c>
      <c r="H395">
        <f t="shared" si="49"/>
        <v>2.9310719131614653</v>
      </c>
      <c r="I395">
        <v>18</v>
      </c>
      <c r="J395">
        <v>63.24</v>
      </c>
      <c r="K395">
        <v>58.64</v>
      </c>
      <c r="L395" s="2">
        <f t="shared" si="50"/>
        <v>1</v>
      </c>
      <c r="M395" s="2">
        <f t="shared" si="51"/>
        <v>0</v>
      </c>
      <c r="N395" s="2">
        <f t="shared" si="52"/>
        <v>0</v>
      </c>
    </row>
    <row r="396" spans="1:14" x14ac:dyDescent="0.35">
      <c r="A396" t="s">
        <v>567</v>
      </c>
      <c r="B396" t="s">
        <v>699</v>
      </c>
      <c r="C396" t="s">
        <v>43</v>
      </c>
      <c r="D396" t="s">
        <v>659</v>
      </c>
      <c r="E396">
        <v>24</v>
      </c>
      <c r="F396">
        <v>274.52999999999997</v>
      </c>
      <c r="G396">
        <v>73.7</v>
      </c>
      <c r="H396">
        <f t="shared" si="49"/>
        <v>3.7249660786974212</v>
      </c>
      <c r="I396">
        <v>18</v>
      </c>
      <c r="J396">
        <v>95.03</v>
      </c>
      <c r="K396">
        <v>58.64</v>
      </c>
      <c r="L396" s="2">
        <f t="shared" si="50"/>
        <v>1</v>
      </c>
      <c r="M396" s="2">
        <f t="shared" si="51"/>
        <v>0</v>
      </c>
      <c r="N396" s="2">
        <f t="shared" si="52"/>
        <v>0</v>
      </c>
    </row>
    <row r="397" spans="1:14" x14ac:dyDescent="0.35">
      <c r="A397" t="s">
        <v>568</v>
      </c>
      <c r="B397" t="s">
        <v>699</v>
      </c>
      <c r="C397" t="s">
        <v>43</v>
      </c>
      <c r="D397" t="s">
        <v>659</v>
      </c>
      <c r="E397">
        <v>24</v>
      </c>
      <c r="F397">
        <v>219.33</v>
      </c>
      <c r="G397">
        <v>73.7</v>
      </c>
      <c r="H397">
        <f t="shared" si="49"/>
        <v>2.9759837177747626</v>
      </c>
      <c r="I397">
        <v>23</v>
      </c>
      <c r="J397">
        <v>44.35</v>
      </c>
      <c r="K397">
        <v>71.22</v>
      </c>
      <c r="L397" s="2">
        <f t="shared" si="50"/>
        <v>1</v>
      </c>
      <c r="M397" s="2">
        <f t="shared" si="51"/>
        <v>0</v>
      </c>
      <c r="N397" s="2">
        <f t="shared" si="52"/>
        <v>0</v>
      </c>
    </row>
    <row r="398" spans="1:14" x14ac:dyDescent="0.35">
      <c r="A398" t="s">
        <v>569</v>
      </c>
      <c r="B398" t="s">
        <v>699</v>
      </c>
      <c r="C398" t="s">
        <v>43</v>
      </c>
      <c r="D398" t="s">
        <v>659</v>
      </c>
      <c r="E398">
        <v>24</v>
      </c>
      <c r="F398">
        <v>311.25</v>
      </c>
      <c r="G398">
        <v>73.7</v>
      </c>
      <c r="H398">
        <f t="shared" si="49"/>
        <v>4.2232021709633649</v>
      </c>
      <c r="I398">
        <v>18</v>
      </c>
      <c r="J398">
        <v>62.27</v>
      </c>
      <c r="K398">
        <v>58.64</v>
      </c>
      <c r="L398" s="2">
        <f t="shared" si="50"/>
        <v>1</v>
      </c>
      <c r="M398" s="2">
        <f t="shared" si="51"/>
        <v>0</v>
      </c>
      <c r="N398" s="2">
        <f t="shared" si="52"/>
        <v>0</v>
      </c>
    </row>
    <row r="399" spans="1:14" x14ac:dyDescent="0.35">
      <c r="A399" t="s">
        <v>570</v>
      </c>
      <c r="B399" t="s">
        <v>699</v>
      </c>
      <c r="C399" t="s">
        <v>43</v>
      </c>
      <c r="D399" t="s">
        <v>659</v>
      </c>
      <c r="E399">
        <v>24</v>
      </c>
      <c r="F399">
        <v>214.82</v>
      </c>
      <c r="G399">
        <v>73.7</v>
      </c>
      <c r="H399">
        <f t="shared" si="49"/>
        <v>2.9147896879240163</v>
      </c>
      <c r="I399">
        <v>23</v>
      </c>
      <c r="J399">
        <v>41.04</v>
      </c>
      <c r="K399">
        <v>71.22</v>
      </c>
      <c r="L399" s="2">
        <f t="shared" si="50"/>
        <v>1</v>
      </c>
      <c r="M399" s="2">
        <f t="shared" si="51"/>
        <v>0</v>
      </c>
      <c r="N399" s="2">
        <f t="shared" si="52"/>
        <v>0</v>
      </c>
    </row>
    <row r="400" spans="1:14" x14ac:dyDescent="0.35">
      <c r="A400" t="s">
        <v>571</v>
      </c>
      <c r="B400" t="s">
        <v>699</v>
      </c>
      <c r="C400" t="s">
        <v>43</v>
      </c>
      <c r="D400" t="s">
        <v>659</v>
      </c>
      <c r="E400">
        <v>24</v>
      </c>
      <c r="F400">
        <v>283.44</v>
      </c>
      <c r="G400">
        <v>73.7</v>
      </c>
      <c r="H400">
        <f t="shared" si="49"/>
        <v>3.8458616010854816</v>
      </c>
      <c r="I400">
        <v>18</v>
      </c>
      <c r="J400">
        <v>71.540000000000006</v>
      </c>
      <c r="K400">
        <v>58.64</v>
      </c>
      <c r="L400" s="2">
        <f t="shared" si="50"/>
        <v>1</v>
      </c>
      <c r="M400" s="2">
        <f t="shared" si="51"/>
        <v>0</v>
      </c>
      <c r="N400" s="2">
        <f t="shared" si="52"/>
        <v>0</v>
      </c>
    </row>
    <row r="401" spans="1:14" x14ac:dyDescent="0.35">
      <c r="A401" t="s">
        <v>572</v>
      </c>
      <c r="B401" t="s">
        <v>699</v>
      </c>
      <c r="C401" t="s">
        <v>43</v>
      </c>
      <c r="D401" t="s">
        <v>659</v>
      </c>
      <c r="E401">
        <v>24</v>
      </c>
      <c r="F401">
        <v>290.07</v>
      </c>
      <c r="G401">
        <v>73.7</v>
      </c>
      <c r="H401">
        <f t="shared" si="49"/>
        <v>3.9358208955223879</v>
      </c>
      <c r="I401">
        <v>16</v>
      </c>
      <c r="J401">
        <v>72.88</v>
      </c>
      <c r="K401">
        <v>53.5</v>
      </c>
      <c r="L401" s="2">
        <f t="shared" si="50"/>
        <v>1</v>
      </c>
      <c r="M401" s="2">
        <f t="shared" si="51"/>
        <v>0</v>
      </c>
      <c r="N401" s="2">
        <f t="shared" si="52"/>
        <v>0</v>
      </c>
    </row>
    <row r="402" spans="1:14" x14ac:dyDescent="0.35">
      <c r="A402" t="s">
        <v>573</v>
      </c>
      <c r="B402" t="s">
        <v>699</v>
      </c>
      <c r="C402" t="s">
        <v>43</v>
      </c>
      <c r="D402" t="s">
        <v>659</v>
      </c>
      <c r="E402">
        <v>24</v>
      </c>
      <c r="F402">
        <v>203.46</v>
      </c>
      <c r="G402">
        <v>73.7</v>
      </c>
      <c r="H402">
        <f t="shared" si="49"/>
        <v>2.7606512890094979</v>
      </c>
      <c r="I402">
        <v>18</v>
      </c>
      <c r="J402">
        <v>79.959999999999994</v>
      </c>
      <c r="K402">
        <v>58.64</v>
      </c>
      <c r="L402" s="2">
        <f t="shared" si="50"/>
        <v>1</v>
      </c>
      <c r="M402" s="2">
        <f t="shared" si="51"/>
        <v>0</v>
      </c>
      <c r="N402" s="2">
        <f t="shared" si="52"/>
        <v>0</v>
      </c>
    </row>
    <row r="403" spans="1:14" x14ac:dyDescent="0.35">
      <c r="A403" t="s">
        <v>574</v>
      </c>
      <c r="B403" t="s">
        <v>699</v>
      </c>
      <c r="C403" t="s">
        <v>43</v>
      </c>
      <c r="D403" t="s">
        <v>659</v>
      </c>
      <c r="E403">
        <v>24</v>
      </c>
      <c r="F403">
        <v>267.55</v>
      </c>
      <c r="G403">
        <v>73.7</v>
      </c>
      <c r="H403">
        <f t="shared" si="49"/>
        <v>3.6302578018995928</v>
      </c>
      <c r="I403">
        <v>16</v>
      </c>
      <c r="J403">
        <v>75.23</v>
      </c>
      <c r="K403">
        <v>53.5</v>
      </c>
      <c r="L403" s="2">
        <f t="shared" si="50"/>
        <v>1</v>
      </c>
      <c r="M403" s="2">
        <f t="shared" si="51"/>
        <v>0</v>
      </c>
      <c r="N403" s="2">
        <f t="shared" si="52"/>
        <v>0</v>
      </c>
    </row>
    <row r="404" spans="1:14" x14ac:dyDescent="0.35">
      <c r="A404" t="s">
        <v>575</v>
      </c>
      <c r="B404" t="s">
        <v>699</v>
      </c>
      <c r="C404" t="s">
        <v>43</v>
      </c>
      <c r="D404" t="s">
        <v>659</v>
      </c>
      <c r="E404">
        <v>24</v>
      </c>
      <c r="F404">
        <v>270.81</v>
      </c>
      <c r="G404">
        <v>73.7</v>
      </c>
      <c r="H404">
        <f t="shared" si="49"/>
        <v>3.6744911804613296</v>
      </c>
      <c r="I404">
        <v>22.5</v>
      </c>
      <c r="J404">
        <v>35.07</v>
      </c>
      <c r="K404">
        <v>69.97</v>
      </c>
      <c r="L404" s="2">
        <f t="shared" si="50"/>
        <v>1</v>
      </c>
      <c r="M404" s="2">
        <f t="shared" si="51"/>
        <v>0</v>
      </c>
      <c r="N404" s="2">
        <f t="shared" si="52"/>
        <v>0</v>
      </c>
    </row>
    <row r="405" spans="1:14" x14ac:dyDescent="0.35">
      <c r="A405" t="s">
        <v>576</v>
      </c>
      <c r="B405" t="s">
        <v>699</v>
      </c>
      <c r="C405" t="s">
        <v>43</v>
      </c>
      <c r="D405" t="s">
        <v>659</v>
      </c>
      <c r="E405">
        <v>24</v>
      </c>
      <c r="F405">
        <v>236.03</v>
      </c>
      <c r="G405">
        <v>73.7</v>
      </c>
      <c r="H405">
        <f t="shared" si="49"/>
        <v>3.2025780189959292</v>
      </c>
      <c r="I405">
        <v>18</v>
      </c>
      <c r="J405">
        <v>59.97</v>
      </c>
      <c r="K405">
        <v>58.64</v>
      </c>
      <c r="L405" s="2">
        <f t="shared" si="50"/>
        <v>1</v>
      </c>
      <c r="M405" s="2">
        <f t="shared" si="51"/>
        <v>0</v>
      </c>
      <c r="N405" s="2">
        <f t="shared" si="52"/>
        <v>0</v>
      </c>
    </row>
    <row r="406" spans="1:14" x14ac:dyDescent="0.35">
      <c r="A406" t="s">
        <v>577</v>
      </c>
      <c r="B406" t="s">
        <v>699</v>
      </c>
      <c r="C406" t="s">
        <v>43</v>
      </c>
      <c r="D406" t="s">
        <v>659</v>
      </c>
      <c r="E406">
        <v>24</v>
      </c>
      <c r="F406">
        <v>249.96</v>
      </c>
      <c r="G406">
        <v>73.7</v>
      </c>
      <c r="H406">
        <f t="shared" si="49"/>
        <v>3.3915875169606511</v>
      </c>
      <c r="I406">
        <v>18</v>
      </c>
      <c r="J406">
        <v>83.18</v>
      </c>
      <c r="K406">
        <v>58.64</v>
      </c>
      <c r="L406" s="2">
        <f t="shared" si="50"/>
        <v>1</v>
      </c>
      <c r="M406" s="2">
        <f t="shared" si="51"/>
        <v>0</v>
      </c>
      <c r="N406" s="2">
        <f t="shared" si="52"/>
        <v>0</v>
      </c>
    </row>
    <row r="407" spans="1:14" x14ac:dyDescent="0.35">
      <c r="A407" t="s">
        <v>578</v>
      </c>
      <c r="B407" t="s">
        <v>699</v>
      </c>
      <c r="C407" t="s">
        <v>43</v>
      </c>
      <c r="D407" t="s">
        <v>659</v>
      </c>
      <c r="E407">
        <v>24</v>
      </c>
      <c r="F407">
        <v>196.08</v>
      </c>
      <c r="G407">
        <v>73.7</v>
      </c>
      <c r="H407">
        <f t="shared" si="49"/>
        <v>2.6605156037991859</v>
      </c>
      <c r="I407">
        <v>18</v>
      </c>
      <c r="J407">
        <v>61.03</v>
      </c>
      <c r="K407">
        <v>58.64</v>
      </c>
      <c r="L407" s="2">
        <f t="shared" si="50"/>
        <v>1</v>
      </c>
      <c r="M407" s="2">
        <f t="shared" si="51"/>
        <v>0</v>
      </c>
      <c r="N407" s="2">
        <f t="shared" si="52"/>
        <v>0</v>
      </c>
    </row>
    <row r="408" spans="1:14" x14ac:dyDescent="0.35">
      <c r="A408" t="s">
        <v>596</v>
      </c>
      <c r="B408" t="s">
        <v>699</v>
      </c>
      <c r="C408" t="s">
        <v>43</v>
      </c>
      <c r="D408" t="s">
        <v>660</v>
      </c>
      <c r="E408">
        <v>24</v>
      </c>
      <c r="F408">
        <v>175.51</v>
      </c>
      <c r="G408">
        <v>73.7</v>
      </c>
      <c r="H408">
        <f t="shared" si="49"/>
        <v>2.3814111261872455</v>
      </c>
      <c r="I408">
        <v>22.5</v>
      </c>
      <c r="J408">
        <v>53.26</v>
      </c>
      <c r="K408">
        <v>69.97</v>
      </c>
      <c r="L408" s="2">
        <f t="shared" si="50"/>
        <v>1</v>
      </c>
      <c r="M408" s="2">
        <f t="shared" si="51"/>
        <v>0</v>
      </c>
      <c r="N408" s="2">
        <f t="shared" si="52"/>
        <v>0</v>
      </c>
    </row>
    <row r="409" spans="1:14" x14ac:dyDescent="0.35">
      <c r="A409" t="s">
        <v>597</v>
      </c>
      <c r="B409" t="s">
        <v>699</v>
      </c>
      <c r="C409" t="s">
        <v>43</v>
      </c>
      <c r="D409" t="s">
        <v>660</v>
      </c>
      <c r="E409">
        <v>24</v>
      </c>
      <c r="F409">
        <v>156.13</v>
      </c>
      <c r="G409">
        <v>73.7</v>
      </c>
      <c r="H409">
        <f t="shared" si="49"/>
        <v>2.1184531886024422</v>
      </c>
      <c r="I409">
        <v>23.5</v>
      </c>
      <c r="J409">
        <v>59.85</v>
      </c>
      <c r="K409">
        <v>72.459999999999994</v>
      </c>
      <c r="L409" s="2">
        <f t="shared" si="50"/>
        <v>1</v>
      </c>
      <c r="M409" s="2">
        <f t="shared" si="51"/>
        <v>0</v>
      </c>
      <c r="N409" s="2">
        <f t="shared" si="52"/>
        <v>0</v>
      </c>
    </row>
    <row r="410" spans="1:14" x14ac:dyDescent="0.35">
      <c r="A410" t="s">
        <v>598</v>
      </c>
      <c r="B410" t="s">
        <v>699</v>
      </c>
      <c r="C410" t="s">
        <v>43</v>
      </c>
      <c r="D410" t="s">
        <v>660</v>
      </c>
      <c r="E410">
        <v>24</v>
      </c>
      <c r="F410">
        <v>182.83</v>
      </c>
      <c r="G410">
        <v>73.7</v>
      </c>
      <c r="H410">
        <f t="shared" si="49"/>
        <v>2.4807327001356851</v>
      </c>
      <c r="I410">
        <v>23</v>
      </c>
      <c r="J410">
        <v>40.97</v>
      </c>
      <c r="K410">
        <v>71.22</v>
      </c>
      <c r="L410" s="2">
        <f t="shared" si="50"/>
        <v>1</v>
      </c>
      <c r="M410" s="2">
        <f t="shared" si="51"/>
        <v>0</v>
      </c>
      <c r="N410" s="2">
        <f t="shared" si="52"/>
        <v>0</v>
      </c>
    </row>
    <row r="411" spans="1:14" x14ac:dyDescent="0.35">
      <c r="A411" t="s">
        <v>600</v>
      </c>
      <c r="B411" t="s">
        <v>699</v>
      </c>
      <c r="C411" t="s">
        <v>43</v>
      </c>
      <c r="D411" t="s">
        <v>660</v>
      </c>
      <c r="E411">
        <v>24</v>
      </c>
      <c r="F411">
        <v>178.18</v>
      </c>
      <c r="G411">
        <v>73.7</v>
      </c>
      <c r="H411">
        <f t="shared" si="49"/>
        <v>2.4176390773405698</v>
      </c>
      <c r="I411">
        <v>23</v>
      </c>
      <c r="J411">
        <v>43.61</v>
      </c>
      <c r="K411">
        <v>71.22</v>
      </c>
      <c r="L411" s="2">
        <f t="shared" si="50"/>
        <v>1</v>
      </c>
      <c r="M411" s="2">
        <f t="shared" si="51"/>
        <v>0</v>
      </c>
      <c r="N411" s="2">
        <f t="shared" si="52"/>
        <v>0</v>
      </c>
    </row>
    <row r="412" spans="1:14" x14ac:dyDescent="0.35">
      <c r="A412" t="s">
        <v>602</v>
      </c>
      <c r="B412" t="s">
        <v>699</v>
      </c>
      <c r="C412" t="s">
        <v>43</v>
      </c>
      <c r="D412" t="s">
        <v>660</v>
      </c>
      <c r="E412">
        <v>24</v>
      </c>
      <c r="F412">
        <v>206.39</v>
      </c>
      <c r="G412">
        <v>73.7</v>
      </c>
      <c r="H412">
        <f t="shared" si="49"/>
        <v>2.8004070556309357</v>
      </c>
      <c r="I412">
        <v>23</v>
      </c>
      <c r="J412">
        <v>70.930000000000007</v>
      </c>
      <c r="K412">
        <v>71.22</v>
      </c>
      <c r="L412" s="2">
        <f t="shared" si="50"/>
        <v>1</v>
      </c>
      <c r="M412" s="2">
        <f t="shared" si="51"/>
        <v>0</v>
      </c>
      <c r="N412" s="2">
        <f t="shared" si="52"/>
        <v>0</v>
      </c>
    </row>
    <row r="413" spans="1:14" x14ac:dyDescent="0.35">
      <c r="A413" t="s">
        <v>603</v>
      </c>
      <c r="B413" t="s">
        <v>699</v>
      </c>
      <c r="C413" t="s">
        <v>43</v>
      </c>
      <c r="D413" t="s">
        <v>660</v>
      </c>
      <c r="E413">
        <v>24</v>
      </c>
      <c r="F413">
        <v>154.36000000000001</v>
      </c>
      <c r="G413">
        <v>73.7</v>
      </c>
      <c r="H413">
        <f t="shared" si="49"/>
        <v>2.0944369063772048</v>
      </c>
      <c r="I413">
        <v>23.5</v>
      </c>
      <c r="J413">
        <v>69</v>
      </c>
      <c r="K413">
        <v>72.459999999999994</v>
      </c>
      <c r="L413" s="2">
        <f t="shared" si="50"/>
        <v>1</v>
      </c>
      <c r="M413" s="2">
        <f t="shared" si="51"/>
        <v>0</v>
      </c>
      <c r="N413" s="2">
        <f t="shared" si="52"/>
        <v>0</v>
      </c>
    </row>
    <row r="414" spans="1:14" x14ac:dyDescent="0.35">
      <c r="A414" t="s">
        <v>604</v>
      </c>
      <c r="B414" t="s">
        <v>699</v>
      </c>
      <c r="C414" t="s">
        <v>43</v>
      </c>
      <c r="D414" t="s">
        <v>660</v>
      </c>
      <c r="E414">
        <v>24</v>
      </c>
      <c r="F414">
        <v>224.72</v>
      </c>
      <c r="G414">
        <v>73.7</v>
      </c>
      <c r="H414">
        <f t="shared" si="49"/>
        <v>3.0491180461329712</v>
      </c>
      <c r="I414">
        <v>23</v>
      </c>
      <c r="J414">
        <v>61.84</v>
      </c>
      <c r="K414">
        <v>71.22</v>
      </c>
      <c r="L414" s="2">
        <f t="shared" si="50"/>
        <v>1</v>
      </c>
      <c r="M414" s="2">
        <f t="shared" si="51"/>
        <v>0</v>
      </c>
      <c r="N414" s="2">
        <f t="shared" si="52"/>
        <v>0</v>
      </c>
    </row>
    <row r="415" spans="1:14" x14ac:dyDescent="0.35">
      <c r="A415" t="s">
        <v>605</v>
      </c>
      <c r="B415" t="s">
        <v>699</v>
      </c>
      <c r="C415" t="s">
        <v>43</v>
      </c>
      <c r="D415" t="s">
        <v>660</v>
      </c>
      <c r="E415">
        <v>24</v>
      </c>
      <c r="F415">
        <v>164.6</v>
      </c>
      <c r="G415">
        <v>73.7</v>
      </c>
      <c r="H415">
        <f t="shared" si="49"/>
        <v>2.2333785617367705</v>
      </c>
      <c r="I415">
        <v>23</v>
      </c>
      <c r="J415">
        <v>42.65</v>
      </c>
      <c r="K415">
        <v>71.22</v>
      </c>
      <c r="L415" s="2">
        <f t="shared" si="50"/>
        <v>1</v>
      </c>
      <c r="M415" s="2">
        <f t="shared" si="51"/>
        <v>0</v>
      </c>
      <c r="N415" s="2">
        <f t="shared" si="52"/>
        <v>0</v>
      </c>
    </row>
    <row r="416" spans="1:14" x14ac:dyDescent="0.35">
      <c r="A416" t="s">
        <v>606</v>
      </c>
      <c r="B416" t="s">
        <v>699</v>
      </c>
      <c r="C416" t="s">
        <v>43</v>
      </c>
      <c r="D416" t="s">
        <v>660</v>
      </c>
      <c r="E416">
        <v>24</v>
      </c>
      <c r="F416">
        <v>196.66</v>
      </c>
      <c r="G416">
        <v>73.7</v>
      </c>
      <c r="H416">
        <f t="shared" si="49"/>
        <v>2.6683853459972862</v>
      </c>
      <c r="I416">
        <v>23</v>
      </c>
      <c r="J416">
        <v>47.28</v>
      </c>
      <c r="K416">
        <v>71.22</v>
      </c>
      <c r="L416" s="2">
        <f t="shared" si="50"/>
        <v>1</v>
      </c>
      <c r="M416" s="2">
        <f t="shared" si="51"/>
        <v>0</v>
      </c>
      <c r="N416" s="2">
        <f t="shared" si="52"/>
        <v>0</v>
      </c>
    </row>
    <row r="417" spans="1:14" x14ac:dyDescent="0.35">
      <c r="A417" t="s">
        <v>607</v>
      </c>
      <c r="B417" t="s">
        <v>699</v>
      </c>
      <c r="C417" t="s">
        <v>43</v>
      </c>
      <c r="D417" t="s">
        <v>660</v>
      </c>
      <c r="E417">
        <v>24</v>
      </c>
      <c r="F417">
        <v>138.49</v>
      </c>
      <c r="G417">
        <v>73.7</v>
      </c>
      <c r="H417">
        <f t="shared" si="49"/>
        <v>1.8791044776119403</v>
      </c>
      <c r="I417">
        <v>23.5</v>
      </c>
      <c r="J417">
        <v>53.71</v>
      </c>
      <c r="K417">
        <v>72.459999999999994</v>
      </c>
      <c r="L417" s="2">
        <f t="shared" si="50"/>
        <v>1</v>
      </c>
      <c r="M417" s="2">
        <f t="shared" si="51"/>
        <v>0</v>
      </c>
      <c r="N417" s="2">
        <f t="shared" si="52"/>
        <v>0</v>
      </c>
    </row>
    <row r="418" spans="1:14" x14ac:dyDescent="0.35">
      <c r="A418" t="s">
        <v>608</v>
      </c>
      <c r="B418" t="s">
        <v>699</v>
      </c>
      <c r="C418" t="s">
        <v>43</v>
      </c>
      <c r="D418" t="s">
        <v>660</v>
      </c>
      <c r="E418">
        <v>24</v>
      </c>
      <c r="F418">
        <v>281.54000000000002</v>
      </c>
      <c r="G418">
        <v>73.7</v>
      </c>
      <c r="H418">
        <f t="shared" si="49"/>
        <v>3.8200814111261874</v>
      </c>
      <c r="I418">
        <v>23</v>
      </c>
      <c r="J418">
        <v>58.62</v>
      </c>
      <c r="K418">
        <v>71.22</v>
      </c>
      <c r="L418" s="2">
        <f t="shared" si="50"/>
        <v>1</v>
      </c>
      <c r="M418" s="2">
        <f t="shared" si="51"/>
        <v>0</v>
      </c>
      <c r="N418" s="2">
        <f t="shared" si="52"/>
        <v>0</v>
      </c>
    </row>
    <row r="419" spans="1:14" x14ac:dyDescent="0.35">
      <c r="A419" t="s">
        <v>609</v>
      </c>
      <c r="B419" t="s">
        <v>699</v>
      </c>
      <c r="C419" t="s">
        <v>43</v>
      </c>
      <c r="D419" t="s">
        <v>660</v>
      </c>
      <c r="E419">
        <v>24</v>
      </c>
      <c r="F419">
        <v>176.23</v>
      </c>
      <c r="G419">
        <v>73.7</v>
      </c>
      <c r="H419">
        <f t="shared" si="49"/>
        <v>2.3911804613297147</v>
      </c>
      <c r="I419">
        <v>23</v>
      </c>
      <c r="J419">
        <v>43.97</v>
      </c>
      <c r="K419">
        <v>71.22</v>
      </c>
      <c r="L419" s="2">
        <f t="shared" si="50"/>
        <v>1</v>
      </c>
      <c r="M419" s="2">
        <f t="shared" si="51"/>
        <v>0</v>
      </c>
      <c r="N419" s="2">
        <f t="shared" si="52"/>
        <v>0</v>
      </c>
    </row>
    <row r="420" spans="1:14" x14ac:dyDescent="0.35">
      <c r="A420" t="s">
        <v>610</v>
      </c>
      <c r="B420" t="s">
        <v>699</v>
      </c>
      <c r="C420" t="s">
        <v>43</v>
      </c>
      <c r="D420" t="s">
        <v>660</v>
      </c>
      <c r="E420">
        <v>24</v>
      </c>
      <c r="F420">
        <v>190.43</v>
      </c>
      <c r="G420">
        <v>73.7</v>
      </c>
      <c r="H420">
        <f t="shared" si="49"/>
        <v>2.5838534599728629</v>
      </c>
      <c r="I420">
        <v>23</v>
      </c>
      <c r="J420">
        <v>33.4</v>
      </c>
      <c r="K420">
        <v>71.22</v>
      </c>
      <c r="L420" s="2">
        <f t="shared" si="50"/>
        <v>1</v>
      </c>
      <c r="M420" s="2">
        <f t="shared" si="51"/>
        <v>0</v>
      </c>
      <c r="N420" s="2">
        <f t="shared" si="52"/>
        <v>0</v>
      </c>
    </row>
    <row r="421" spans="1:14" x14ac:dyDescent="0.35">
      <c r="A421" t="s">
        <v>627</v>
      </c>
      <c r="B421" t="s">
        <v>699</v>
      </c>
      <c r="C421" t="s">
        <v>43</v>
      </c>
      <c r="D421" t="s">
        <v>660</v>
      </c>
      <c r="E421">
        <v>24</v>
      </c>
      <c r="F421">
        <v>157.05000000000001</v>
      </c>
      <c r="G421">
        <v>73.7</v>
      </c>
      <c r="H421">
        <f t="shared" si="49"/>
        <v>2.1309362279511532</v>
      </c>
      <c r="I421">
        <v>23.5</v>
      </c>
      <c r="J421">
        <v>67.72</v>
      </c>
      <c r="K421">
        <v>72.459999999999994</v>
      </c>
      <c r="L421" s="2">
        <f t="shared" si="50"/>
        <v>1</v>
      </c>
      <c r="M421" s="2">
        <f t="shared" si="51"/>
        <v>0</v>
      </c>
      <c r="N421" s="2">
        <f t="shared" si="52"/>
        <v>0</v>
      </c>
    </row>
    <row r="422" spans="1:14" x14ac:dyDescent="0.35">
      <c r="A422" t="s">
        <v>628</v>
      </c>
      <c r="B422" t="s">
        <v>699</v>
      </c>
      <c r="C422" t="s">
        <v>43</v>
      </c>
      <c r="D422" t="s">
        <v>660</v>
      </c>
      <c r="E422">
        <v>24</v>
      </c>
      <c r="F422">
        <v>165.37</v>
      </c>
      <c r="G422">
        <v>73.7</v>
      </c>
      <c r="H422">
        <f t="shared" si="49"/>
        <v>2.2438263229308006</v>
      </c>
      <c r="I422">
        <v>23</v>
      </c>
      <c r="J422">
        <v>33.03</v>
      </c>
      <c r="K422">
        <v>71.22</v>
      </c>
      <c r="L422" s="2">
        <f t="shared" si="50"/>
        <v>1</v>
      </c>
      <c r="M422" s="2">
        <f t="shared" si="51"/>
        <v>0</v>
      </c>
      <c r="N422" s="2">
        <f t="shared" si="52"/>
        <v>0</v>
      </c>
    </row>
    <row r="423" spans="1:14" x14ac:dyDescent="0.35">
      <c r="A423" t="s">
        <v>629</v>
      </c>
      <c r="B423" t="s">
        <v>699</v>
      </c>
      <c r="C423" t="s">
        <v>43</v>
      </c>
      <c r="D423" t="s">
        <v>660</v>
      </c>
      <c r="E423">
        <v>24</v>
      </c>
      <c r="F423">
        <v>222.54</v>
      </c>
      <c r="G423">
        <v>73.7</v>
      </c>
      <c r="H423">
        <f t="shared" si="49"/>
        <v>3.0195386702849385</v>
      </c>
      <c r="I423">
        <v>23</v>
      </c>
      <c r="J423">
        <v>65.47</v>
      </c>
      <c r="K423">
        <v>71.22</v>
      </c>
      <c r="L423" s="2">
        <f t="shared" si="50"/>
        <v>1</v>
      </c>
      <c r="M423" s="2">
        <f t="shared" si="51"/>
        <v>0</v>
      </c>
      <c r="N423" s="2">
        <f t="shared" si="52"/>
        <v>0</v>
      </c>
    </row>
    <row r="424" spans="1:14" x14ac:dyDescent="0.35">
      <c r="A424" t="s">
        <v>630</v>
      </c>
      <c r="B424" t="s">
        <v>699</v>
      </c>
      <c r="C424" t="s">
        <v>43</v>
      </c>
      <c r="D424" t="s">
        <v>660</v>
      </c>
      <c r="E424">
        <v>24</v>
      </c>
      <c r="F424">
        <v>235.99</v>
      </c>
      <c r="G424">
        <v>73.7</v>
      </c>
      <c r="H424">
        <f t="shared" si="49"/>
        <v>3.202035278154681</v>
      </c>
      <c r="I424">
        <v>23</v>
      </c>
      <c r="J424">
        <v>55.49</v>
      </c>
      <c r="K424">
        <v>71.22</v>
      </c>
      <c r="L424" s="2">
        <f t="shared" si="50"/>
        <v>1</v>
      </c>
      <c r="M424" s="2">
        <f t="shared" si="51"/>
        <v>0</v>
      </c>
      <c r="N424" s="2">
        <f t="shared" si="52"/>
        <v>0</v>
      </c>
    </row>
    <row r="425" spans="1:14" x14ac:dyDescent="0.35">
      <c r="A425" t="s">
        <v>631</v>
      </c>
      <c r="B425" t="s">
        <v>699</v>
      </c>
      <c r="C425" t="s">
        <v>43</v>
      </c>
      <c r="D425" t="s">
        <v>660</v>
      </c>
      <c r="E425">
        <v>24</v>
      </c>
      <c r="F425">
        <v>227.57</v>
      </c>
      <c r="G425">
        <v>73.7</v>
      </c>
      <c r="H425">
        <f t="shared" si="49"/>
        <v>3.0877883310719128</v>
      </c>
      <c r="I425">
        <v>23</v>
      </c>
      <c r="J425">
        <v>67.19</v>
      </c>
      <c r="K425">
        <v>71.22</v>
      </c>
      <c r="L425" s="2">
        <f t="shared" si="50"/>
        <v>1</v>
      </c>
      <c r="M425" s="2">
        <f t="shared" si="51"/>
        <v>0</v>
      </c>
      <c r="N425" s="2">
        <f t="shared" si="52"/>
        <v>0</v>
      </c>
    </row>
    <row r="426" spans="1:14" x14ac:dyDescent="0.35">
      <c r="A426" t="s">
        <v>632</v>
      </c>
      <c r="B426" t="s">
        <v>699</v>
      </c>
      <c r="C426" t="s">
        <v>43</v>
      </c>
      <c r="D426" t="s">
        <v>660</v>
      </c>
      <c r="E426">
        <v>24</v>
      </c>
      <c r="F426">
        <v>167.5</v>
      </c>
      <c r="G426">
        <v>73.7</v>
      </c>
      <c r="H426">
        <f t="shared" si="49"/>
        <v>2.2727272727272725</v>
      </c>
      <c r="I426">
        <v>23</v>
      </c>
      <c r="J426">
        <v>43.74</v>
      </c>
      <c r="K426">
        <v>71.22</v>
      </c>
      <c r="L426" s="2">
        <f t="shared" si="50"/>
        <v>1</v>
      </c>
      <c r="M426" s="2">
        <f t="shared" si="51"/>
        <v>0</v>
      </c>
      <c r="N426" s="2">
        <f t="shared" si="52"/>
        <v>0</v>
      </c>
    </row>
    <row r="427" spans="1:14" x14ac:dyDescent="0.35">
      <c r="A427" t="s">
        <v>633</v>
      </c>
      <c r="B427" t="s">
        <v>699</v>
      </c>
      <c r="C427" t="s">
        <v>43</v>
      </c>
      <c r="D427" t="s">
        <v>660</v>
      </c>
      <c r="E427">
        <v>24</v>
      </c>
      <c r="F427">
        <v>198.32</v>
      </c>
      <c r="G427">
        <v>73.7</v>
      </c>
      <c r="H427">
        <f t="shared" si="49"/>
        <v>2.6909090909090909</v>
      </c>
      <c r="I427">
        <v>23</v>
      </c>
      <c r="J427">
        <v>44.62</v>
      </c>
      <c r="K427">
        <v>71.22</v>
      </c>
      <c r="L427" s="2">
        <f t="shared" si="50"/>
        <v>1</v>
      </c>
      <c r="M427" s="2">
        <f t="shared" si="51"/>
        <v>0</v>
      </c>
      <c r="N427" s="2">
        <f t="shared" si="52"/>
        <v>0</v>
      </c>
    </row>
    <row r="428" spans="1:14" x14ac:dyDescent="0.35">
      <c r="A428" t="s">
        <v>635</v>
      </c>
      <c r="B428" t="s">
        <v>699</v>
      </c>
      <c r="C428" t="s">
        <v>43</v>
      </c>
      <c r="D428" t="s">
        <v>660</v>
      </c>
      <c r="E428">
        <v>24</v>
      </c>
      <c r="F428">
        <v>231.25</v>
      </c>
      <c r="G428">
        <v>73.7</v>
      </c>
      <c r="H428">
        <f t="shared" si="49"/>
        <v>3.1377204884667571</v>
      </c>
      <c r="I428">
        <v>23</v>
      </c>
      <c r="J428">
        <v>37.92</v>
      </c>
      <c r="K428">
        <v>71.22</v>
      </c>
      <c r="L428" s="2">
        <f t="shared" si="50"/>
        <v>1</v>
      </c>
      <c r="M428" s="2">
        <f t="shared" si="51"/>
        <v>0</v>
      </c>
      <c r="N428" s="2">
        <f t="shared" si="52"/>
        <v>0</v>
      </c>
    </row>
    <row r="429" spans="1:14" x14ac:dyDescent="0.35">
      <c r="A429" t="s">
        <v>636</v>
      </c>
      <c r="B429" t="s">
        <v>699</v>
      </c>
      <c r="C429" t="s">
        <v>43</v>
      </c>
      <c r="D429" t="s">
        <v>660</v>
      </c>
      <c r="E429">
        <v>24</v>
      </c>
      <c r="F429">
        <v>123.54</v>
      </c>
      <c r="G429">
        <v>73.7</v>
      </c>
      <c r="H429">
        <f t="shared" si="49"/>
        <v>1.6762550881953868</v>
      </c>
      <c r="I429">
        <v>23.5</v>
      </c>
      <c r="J429">
        <v>66.569999999999993</v>
      </c>
      <c r="K429">
        <v>72.459999999999994</v>
      </c>
      <c r="L429" s="2">
        <f t="shared" si="50"/>
        <v>1</v>
      </c>
      <c r="M429" s="2">
        <f t="shared" si="51"/>
        <v>0</v>
      </c>
      <c r="N429" s="2">
        <f t="shared" si="52"/>
        <v>0</v>
      </c>
    </row>
    <row r="430" spans="1:14" x14ac:dyDescent="0.35">
      <c r="A430" t="s">
        <v>637</v>
      </c>
      <c r="B430" t="s">
        <v>699</v>
      </c>
      <c r="C430" t="s">
        <v>43</v>
      </c>
      <c r="D430" t="s">
        <v>660</v>
      </c>
      <c r="E430">
        <v>24</v>
      </c>
      <c r="F430">
        <v>229.29</v>
      </c>
      <c r="G430">
        <v>73.7</v>
      </c>
      <c r="H430">
        <f t="shared" si="49"/>
        <v>3.1111261872455902</v>
      </c>
      <c r="I430">
        <v>23</v>
      </c>
      <c r="J430">
        <v>44.41</v>
      </c>
      <c r="K430">
        <v>71.22</v>
      </c>
      <c r="L430" s="2">
        <f t="shared" si="50"/>
        <v>1</v>
      </c>
      <c r="M430" s="2">
        <f t="shared" si="51"/>
        <v>0</v>
      </c>
      <c r="N430" s="2">
        <f t="shared" si="52"/>
        <v>0</v>
      </c>
    </row>
    <row r="431" spans="1:14" x14ac:dyDescent="0.35">
      <c r="A431" t="s">
        <v>638</v>
      </c>
      <c r="B431" t="s">
        <v>699</v>
      </c>
      <c r="C431" t="s">
        <v>43</v>
      </c>
      <c r="D431" t="s">
        <v>660</v>
      </c>
      <c r="E431">
        <v>24</v>
      </c>
      <c r="F431">
        <v>191.95</v>
      </c>
      <c r="G431">
        <v>73.7</v>
      </c>
      <c r="H431">
        <f t="shared" si="49"/>
        <v>2.6044776119402981</v>
      </c>
      <c r="I431">
        <v>23</v>
      </c>
      <c r="J431">
        <v>37.729999999999997</v>
      </c>
      <c r="K431">
        <v>71.22</v>
      </c>
      <c r="L431" s="2">
        <f t="shared" si="50"/>
        <v>1</v>
      </c>
      <c r="M431" s="2">
        <f t="shared" si="51"/>
        <v>0</v>
      </c>
      <c r="N431" s="2">
        <f t="shared" si="52"/>
        <v>0</v>
      </c>
    </row>
    <row r="432" spans="1:14" x14ac:dyDescent="0.35">
      <c r="A432" t="s">
        <v>639</v>
      </c>
      <c r="B432" t="s">
        <v>699</v>
      </c>
      <c r="C432" t="s">
        <v>43</v>
      </c>
      <c r="D432" t="s">
        <v>660</v>
      </c>
      <c r="E432">
        <v>24</v>
      </c>
      <c r="F432">
        <v>204.19</v>
      </c>
      <c r="G432">
        <v>73.7</v>
      </c>
      <c r="H432">
        <f t="shared" si="49"/>
        <v>2.7705563093622794</v>
      </c>
      <c r="I432">
        <v>23</v>
      </c>
      <c r="J432">
        <v>26.54</v>
      </c>
      <c r="K432">
        <v>71.22</v>
      </c>
      <c r="L432" s="2">
        <f t="shared" si="50"/>
        <v>1</v>
      </c>
      <c r="M432" s="2">
        <f t="shared" si="51"/>
        <v>0</v>
      </c>
      <c r="N432" s="2">
        <f t="shared" si="52"/>
        <v>0</v>
      </c>
    </row>
    <row r="433" spans="1:14" x14ac:dyDescent="0.35">
      <c r="A433" t="s">
        <v>640</v>
      </c>
      <c r="B433" t="s">
        <v>699</v>
      </c>
      <c r="C433" t="s">
        <v>43</v>
      </c>
      <c r="D433" t="s">
        <v>660</v>
      </c>
      <c r="E433">
        <v>24</v>
      </c>
      <c r="F433">
        <v>194.73</v>
      </c>
      <c r="G433">
        <v>73.7</v>
      </c>
      <c r="H433">
        <f t="shared" si="49"/>
        <v>2.6421981004070556</v>
      </c>
      <c r="I433">
        <v>23</v>
      </c>
      <c r="J433">
        <v>46.63</v>
      </c>
      <c r="K433">
        <v>71.22</v>
      </c>
      <c r="L433" s="2">
        <f t="shared" si="50"/>
        <v>1</v>
      </c>
      <c r="M433" s="2">
        <f t="shared" si="51"/>
        <v>0</v>
      </c>
      <c r="N433" s="2">
        <f t="shared" si="52"/>
        <v>0</v>
      </c>
    </row>
    <row r="434" spans="1:14" x14ac:dyDescent="0.35">
      <c r="A434" t="s">
        <v>641</v>
      </c>
      <c r="B434" t="s">
        <v>699</v>
      </c>
      <c r="C434" t="s">
        <v>43</v>
      </c>
      <c r="D434" t="s">
        <v>660</v>
      </c>
      <c r="E434">
        <v>24</v>
      </c>
      <c r="F434">
        <v>263.83999999999997</v>
      </c>
      <c r="G434">
        <v>73.7</v>
      </c>
      <c r="H434">
        <f t="shared" si="49"/>
        <v>3.5799185888738121</v>
      </c>
      <c r="I434">
        <v>23</v>
      </c>
      <c r="J434">
        <v>25.26</v>
      </c>
      <c r="K434">
        <v>71.22</v>
      </c>
      <c r="L434" s="2">
        <f t="shared" si="50"/>
        <v>1</v>
      </c>
      <c r="M434" s="2">
        <f t="shared" si="51"/>
        <v>0</v>
      </c>
      <c r="N434" s="2">
        <f t="shared" si="52"/>
        <v>0</v>
      </c>
    </row>
    <row r="435" spans="1:14" x14ac:dyDescent="0.35">
      <c r="A435" t="s">
        <v>642</v>
      </c>
      <c r="B435" t="s">
        <v>699</v>
      </c>
      <c r="C435" t="s">
        <v>43</v>
      </c>
      <c r="D435" t="s">
        <v>660</v>
      </c>
      <c r="E435">
        <v>24</v>
      </c>
      <c r="F435">
        <v>205.96</v>
      </c>
      <c r="G435">
        <v>73.7</v>
      </c>
      <c r="H435">
        <f t="shared" si="49"/>
        <v>2.7945725915875168</v>
      </c>
      <c r="I435">
        <v>23</v>
      </c>
      <c r="J435">
        <v>68.61</v>
      </c>
      <c r="K435">
        <v>71.22</v>
      </c>
      <c r="L435" s="2">
        <f t="shared" si="50"/>
        <v>1</v>
      </c>
      <c r="M435" s="2">
        <f t="shared" si="51"/>
        <v>0</v>
      </c>
      <c r="N435" s="2">
        <f t="shared" si="52"/>
        <v>0</v>
      </c>
    </row>
    <row r="436" spans="1:14" x14ac:dyDescent="0.35">
      <c r="A436" t="s">
        <v>547</v>
      </c>
      <c r="B436" t="s">
        <v>699</v>
      </c>
      <c r="C436" t="s">
        <v>78</v>
      </c>
      <c r="D436" t="s">
        <v>659</v>
      </c>
      <c r="E436">
        <v>22</v>
      </c>
      <c r="F436">
        <v>73.680000000000007</v>
      </c>
      <c r="G436">
        <v>68.72</v>
      </c>
      <c r="H436">
        <f t="shared" si="49"/>
        <v>1.0721769499417928</v>
      </c>
      <c r="I436">
        <v>21.5</v>
      </c>
      <c r="J436">
        <v>53.39</v>
      </c>
      <c r="K436">
        <v>67.47</v>
      </c>
      <c r="L436" s="2">
        <f t="shared" si="50"/>
        <v>0</v>
      </c>
      <c r="M436" s="2">
        <f t="shared" si="51"/>
        <v>1</v>
      </c>
      <c r="N436" s="2">
        <f t="shared" si="52"/>
        <v>0</v>
      </c>
    </row>
    <row r="437" spans="1:14" x14ac:dyDescent="0.35">
      <c r="A437" t="s">
        <v>548</v>
      </c>
      <c r="B437" t="s">
        <v>699</v>
      </c>
      <c r="C437" t="s">
        <v>78</v>
      </c>
      <c r="D437" t="s">
        <v>659</v>
      </c>
      <c r="E437">
        <v>24</v>
      </c>
      <c r="F437">
        <v>226.9</v>
      </c>
      <c r="G437">
        <v>73.7</v>
      </c>
      <c r="H437">
        <f t="shared" si="49"/>
        <v>3.0786974219810039</v>
      </c>
      <c r="I437">
        <v>23</v>
      </c>
      <c r="J437">
        <v>54.23</v>
      </c>
      <c r="K437">
        <v>71.22</v>
      </c>
      <c r="L437" s="2">
        <f t="shared" si="50"/>
        <v>1</v>
      </c>
      <c r="M437" s="2">
        <f t="shared" si="51"/>
        <v>0</v>
      </c>
      <c r="N437" s="2">
        <f t="shared" si="52"/>
        <v>0</v>
      </c>
    </row>
    <row r="438" spans="1:14" x14ac:dyDescent="0.35">
      <c r="A438" t="s">
        <v>549</v>
      </c>
      <c r="B438" t="s">
        <v>699</v>
      </c>
      <c r="C438" t="s">
        <v>78</v>
      </c>
      <c r="D438" t="s">
        <v>659</v>
      </c>
      <c r="E438">
        <v>24</v>
      </c>
      <c r="F438">
        <v>184.8</v>
      </c>
      <c r="G438">
        <v>73.7</v>
      </c>
      <c r="H438">
        <f t="shared" si="49"/>
        <v>2.5074626865671643</v>
      </c>
      <c r="I438">
        <v>16</v>
      </c>
      <c r="J438">
        <v>69.16</v>
      </c>
      <c r="K438">
        <v>53.5</v>
      </c>
      <c r="L438" s="2">
        <f t="shared" si="50"/>
        <v>1</v>
      </c>
      <c r="M438" s="2">
        <f t="shared" si="51"/>
        <v>0</v>
      </c>
      <c r="N438" s="2">
        <f t="shared" si="52"/>
        <v>0</v>
      </c>
    </row>
    <row r="439" spans="1:14" x14ac:dyDescent="0.35">
      <c r="A439" t="s">
        <v>550</v>
      </c>
      <c r="B439" t="s">
        <v>699</v>
      </c>
      <c r="C439" t="s">
        <v>78</v>
      </c>
      <c r="D439" t="s">
        <v>659</v>
      </c>
      <c r="E439">
        <v>24</v>
      </c>
      <c r="F439">
        <v>224.01</v>
      </c>
      <c r="G439">
        <v>73.7</v>
      </c>
      <c r="H439">
        <f t="shared" si="49"/>
        <v>3.0394843962008138</v>
      </c>
      <c r="I439">
        <v>22.5</v>
      </c>
      <c r="J439">
        <v>27.39</v>
      </c>
      <c r="K439">
        <v>69.97</v>
      </c>
      <c r="L439" s="2">
        <f t="shared" si="50"/>
        <v>1</v>
      </c>
      <c r="M439" s="2">
        <f t="shared" si="51"/>
        <v>0</v>
      </c>
      <c r="N439" s="2">
        <f t="shared" si="52"/>
        <v>0</v>
      </c>
    </row>
    <row r="440" spans="1:14" x14ac:dyDescent="0.35">
      <c r="A440" t="s">
        <v>551</v>
      </c>
      <c r="B440" t="s">
        <v>699</v>
      </c>
      <c r="C440" t="s">
        <v>78</v>
      </c>
      <c r="D440" t="s">
        <v>659</v>
      </c>
      <c r="E440">
        <v>24</v>
      </c>
      <c r="F440">
        <v>194.55</v>
      </c>
      <c r="G440">
        <v>73.7</v>
      </c>
      <c r="H440">
        <f t="shared" si="49"/>
        <v>2.6397557666214384</v>
      </c>
      <c r="I440">
        <v>16</v>
      </c>
      <c r="J440">
        <v>56.76</v>
      </c>
      <c r="K440">
        <v>53.5</v>
      </c>
      <c r="L440" s="2">
        <f t="shared" si="50"/>
        <v>1</v>
      </c>
      <c r="M440" s="2">
        <f t="shared" si="51"/>
        <v>0</v>
      </c>
      <c r="N440" s="2">
        <f t="shared" si="52"/>
        <v>0</v>
      </c>
    </row>
    <row r="441" spans="1:14" x14ac:dyDescent="0.35">
      <c r="A441" t="s">
        <v>552</v>
      </c>
      <c r="B441" t="s">
        <v>699</v>
      </c>
      <c r="C441" t="s">
        <v>78</v>
      </c>
      <c r="D441" t="s">
        <v>659</v>
      </c>
      <c r="E441">
        <v>24</v>
      </c>
      <c r="F441">
        <v>255.85</v>
      </c>
      <c r="G441">
        <v>73.7</v>
      </c>
      <c r="H441">
        <f t="shared" si="49"/>
        <v>3.4715061058344636</v>
      </c>
      <c r="I441">
        <v>23</v>
      </c>
      <c r="J441">
        <v>38.86</v>
      </c>
      <c r="K441">
        <v>71.22</v>
      </c>
      <c r="L441" s="2">
        <f t="shared" si="50"/>
        <v>1</v>
      </c>
      <c r="M441" s="2">
        <f t="shared" si="51"/>
        <v>0</v>
      </c>
      <c r="N441" s="2">
        <f t="shared" si="52"/>
        <v>0</v>
      </c>
    </row>
    <row r="442" spans="1:14" x14ac:dyDescent="0.35">
      <c r="A442" t="s">
        <v>553</v>
      </c>
      <c r="B442" t="s">
        <v>699</v>
      </c>
      <c r="C442" t="s">
        <v>78</v>
      </c>
      <c r="D442" t="s">
        <v>659</v>
      </c>
      <c r="E442">
        <v>24</v>
      </c>
      <c r="F442">
        <v>138.94</v>
      </c>
      <c r="G442">
        <v>73.7</v>
      </c>
      <c r="H442">
        <f t="shared" si="49"/>
        <v>1.8852103120759836</v>
      </c>
      <c r="I442">
        <v>23.5</v>
      </c>
      <c r="J442">
        <v>56.01</v>
      </c>
      <c r="K442">
        <v>72.459999999999994</v>
      </c>
      <c r="L442" s="2">
        <f t="shared" si="50"/>
        <v>1</v>
      </c>
      <c r="M442" s="2">
        <f t="shared" si="51"/>
        <v>0</v>
      </c>
      <c r="N442" s="2">
        <f t="shared" si="52"/>
        <v>0</v>
      </c>
    </row>
    <row r="443" spans="1:14" x14ac:dyDescent="0.35">
      <c r="A443" t="s">
        <v>554</v>
      </c>
      <c r="B443" t="s">
        <v>699</v>
      </c>
      <c r="C443" t="s">
        <v>78</v>
      </c>
      <c r="D443" t="s">
        <v>659</v>
      </c>
      <c r="E443">
        <v>24</v>
      </c>
      <c r="F443">
        <v>136.57</v>
      </c>
      <c r="G443">
        <v>73.7</v>
      </c>
      <c r="H443">
        <f t="shared" si="49"/>
        <v>1.8530529172320216</v>
      </c>
      <c r="I443">
        <v>22.5</v>
      </c>
      <c r="J443">
        <v>63.24</v>
      </c>
      <c r="K443">
        <v>69.97</v>
      </c>
      <c r="L443" s="2">
        <f t="shared" si="50"/>
        <v>1</v>
      </c>
      <c r="M443" s="2">
        <f t="shared" si="51"/>
        <v>0</v>
      </c>
      <c r="N443" s="2">
        <f t="shared" si="52"/>
        <v>0</v>
      </c>
    </row>
    <row r="444" spans="1:14" x14ac:dyDescent="0.35">
      <c r="A444" t="s">
        <v>555</v>
      </c>
      <c r="B444" t="s">
        <v>699</v>
      </c>
      <c r="C444" t="s">
        <v>78</v>
      </c>
      <c r="D444" t="s">
        <v>659</v>
      </c>
      <c r="E444">
        <v>24</v>
      </c>
      <c r="F444">
        <v>121.78</v>
      </c>
      <c r="G444">
        <v>73.7</v>
      </c>
      <c r="H444">
        <f t="shared" si="49"/>
        <v>1.6523744911804612</v>
      </c>
      <c r="I444">
        <v>23.5</v>
      </c>
      <c r="J444">
        <v>55.43</v>
      </c>
      <c r="K444">
        <v>72.459999999999994</v>
      </c>
      <c r="L444" s="2">
        <f t="shared" si="50"/>
        <v>1</v>
      </c>
      <c r="M444" s="2">
        <f t="shared" si="51"/>
        <v>0</v>
      </c>
      <c r="N444" s="2">
        <f t="shared" si="52"/>
        <v>0</v>
      </c>
    </row>
    <row r="445" spans="1:14" x14ac:dyDescent="0.35">
      <c r="A445" t="s">
        <v>556</v>
      </c>
      <c r="B445" t="s">
        <v>699</v>
      </c>
      <c r="C445" t="s">
        <v>78</v>
      </c>
      <c r="D445" t="s">
        <v>659</v>
      </c>
      <c r="E445">
        <v>24</v>
      </c>
      <c r="F445">
        <v>118.72</v>
      </c>
      <c r="G445">
        <v>73.7</v>
      </c>
      <c r="H445">
        <f t="shared" si="49"/>
        <v>1.6108548168249659</v>
      </c>
      <c r="I445">
        <v>23.5</v>
      </c>
      <c r="J445">
        <v>54.47</v>
      </c>
      <c r="K445">
        <v>72.459999999999994</v>
      </c>
      <c r="L445" s="2">
        <f t="shared" si="50"/>
        <v>1</v>
      </c>
      <c r="M445" s="2">
        <f t="shared" si="51"/>
        <v>0</v>
      </c>
      <c r="N445" s="2">
        <f t="shared" si="52"/>
        <v>0</v>
      </c>
    </row>
    <row r="446" spans="1:14" x14ac:dyDescent="0.35">
      <c r="A446" t="s">
        <v>557</v>
      </c>
      <c r="B446" t="s">
        <v>699</v>
      </c>
      <c r="C446" t="s">
        <v>78</v>
      </c>
      <c r="D446" t="s">
        <v>659</v>
      </c>
      <c r="E446">
        <v>24</v>
      </c>
      <c r="F446">
        <v>222.92</v>
      </c>
      <c r="G446">
        <v>73.7</v>
      </c>
      <c r="H446">
        <f t="shared" si="49"/>
        <v>3.0246947082767974</v>
      </c>
      <c r="I446">
        <v>16</v>
      </c>
      <c r="J446">
        <v>61.47</v>
      </c>
      <c r="K446">
        <v>53.5</v>
      </c>
      <c r="L446" s="2">
        <f t="shared" si="50"/>
        <v>1</v>
      </c>
      <c r="M446" s="2">
        <f t="shared" si="51"/>
        <v>0</v>
      </c>
      <c r="N446" s="2">
        <f t="shared" si="52"/>
        <v>0</v>
      </c>
    </row>
    <row r="447" spans="1:14" x14ac:dyDescent="0.35">
      <c r="A447" t="s">
        <v>560</v>
      </c>
      <c r="B447" t="s">
        <v>699</v>
      </c>
      <c r="C447" t="s">
        <v>78</v>
      </c>
      <c r="D447" t="s">
        <v>659</v>
      </c>
      <c r="E447">
        <v>24</v>
      </c>
      <c r="F447">
        <v>116.45</v>
      </c>
      <c r="G447">
        <v>73.7</v>
      </c>
      <c r="H447">
        <f t="shared" si="49"/>
        <v>1.5800542740841248</v>
      </c>
      <c r="I447">
        <v>23</v>
      </c>
      <c r="J447">
        <v>41.64</v>
      </c>
      <c r="K447">
        <v>71.22</v>
      </c>
      <c r="L447" s="2">
        <f t="shared" si="50"/>
        <v>1</v>
      </c>
      <c r="M447" s="2">
        <f t="shared" si="51"/>
        <v>0</v>
      </c>
      <c r="N447" s="2">
        <f t="shared" si="52"/>
        <v>0</v>
      </c>
    </row>
    <row r="448" spans="1:14" x14ac:dyDescent="0.35">
      <c r="A448" t="s">
        <v>561</v>
      </c>
      <c r="B448" t="s">
        <v>699</v>
      </c>
      <c r="C448" t="s">
        <v>78</v>
      </c>
      <c r="D448" t="s">
        <v>659</v>
      </c>
      <c r="E448">
        <v>24</v>
      </c>
      <c r="F448">
        <v>200.94</v>
      </c>
      <c r="G448">
        <v>73.7</v>
      </c>
      <c r="H448">
        <f t="shared" si="49"/>
        <v>2.7264586160108548</v>
      </c>
      <c r="I448">
        <v>16</v>
      </c>
      <c r="J448">
        <v>70.400000000000006</v>
      </c>
      <c r="K448">
        <v>53.5</v>
      </c>
      <c r="L448" s="2">
        <f t="shared" si="50"/>
        <v>1</v>
      </c>
      <c r="M448" s="2">
        <f t="shared" si="51"/>
        <v>0</v>
      </c>
      <c r="N448" s="2">
        <f t="shared" si="52"/>
        <v>0</v>
      </c>
    </row>
    <row r="449" spans="1:14" x14ac:dyDescent="0.35">
      <c r="A449" t="s">
        <v>562</v>
      </c>
      <c r="B449" t="s">
        <v>699</v>
      </c>
      <c r="C449" t="s">
        <v>78</v>
      </c>
      <c r="D449" t="s">
        <v>659</v>
      </c>
      <c r="E449">
        <v>24</v>
      </c>
      <c r="F449">
        <v>85.61</v>
      </c>
      <c r="G449">
        <v>73.7</v>
      </c>
      <c r="H449">
        <f t="shared" si="49"/>
        <v>1.1616010854816825</v>
      </c>
      <c r="I449">
        <v>23.5</v>
      </c>
      <c r="J449">
        <v>55.59</v>
      </c>
      <c r="K449">
        <v>72.459999999999994</v>
      </c>
      <c r="L449" s="2">
        <f t="shared" si="50"/>
        <v>0</v>
      </c>
      <c r="M449" s="2">
        <f t="shared" si="51"/>
        <v>1</v>
      </c>
      <c r="N449" s="2">
        <f t="shared" si="52"/>
        <v>0</v>
      </c>
    </row>
    <row r="450" spans="1:14" x14ac:dyDescent="0.35">
      <c r="A450" t="s">
        <v>579</v>
      </c>
      <c r="B450" t="s">
        <v>699</v>
      </c>
      <c r="C450" t="s">
        <v>78</v>
      </c>
      <c r="D450" t="s">
        <v>659</v>
      </c>
      <c r="E450">
        <v>24</v>
      </c>
      <c r="F450">
        <v>116.52</v>
      </c>
      <c r="G450">
        <v>73.7</v>
      </c>
      <c r="H450">
        <f t="shared" ref="H450:H513" si="53">F450/G450</f>
        <v>1.5810040705563093</v>
      </c>
      <c r="I450">
        <v>23.5</v>
      </c>
      <c r="J450">
        <v>64.84</v>
      </c>
      <c r="K450">
        <v>72.459999999999994</v>
      </c>
      <c r="L450" s="2">
        <f t="shared" ref="L450:L513" si="54">IF(H450&gt;1.5,1,0)</f>
        <v>1</v>
      </c>
      <c r="M450" s="2">
        <f t="shared" ref="M450:M513" si="55">IF((AND(H450&gt;1,H450&lt;1.5)),1,0)</f>
        <v>0</v>
      </c>
      <c r="N450" s="2">
        <f t="shared" ref="N450:N513" si="56">IF(H450&lt;1,1,0)</f>
        <v>0</v>
      </c>
    </row>
    <row r="451" spans="1:14" x14ac:dyDescent="0.35">
      <c r="A451" t="s">
        <v>580</v>
      </c>
      <c r="B451" t="s">
        <v>699</v>
      </c>
      <c r="C451" t="s">
        <v>78</v>
      </c>
      <c r="D451" t="s">
        <v>659</v>
      </c>
      <c r="E451">
        <v>24</v>
      </c>
      <c r="F451">
        <v>203.18</v>
      </c>
      <c r="G451">
        <v>73.7</v>
      </c>
      <c r="H451">
        <f t="shared" si="53"/>
        <v>2.7568521031207598</v>
      </c>
      <c r="I451">
        <v>23</v>
      </c>
      <c r="J451">
        <v>35.74</v>
      </c>
      <c r="K451">
        <v>71.22</v>
      </c>
      <c r="L451" s="2">
        <f t="shared" si="54"/>
        <v>1</v>
      </c>
      <c r="M451" s="2">
        <f t="shared" si="55"/>
        <v>0</v>
      </c>
      <c r="N451" s="2">
        <f t="shared" si="56"/>
        <v>0</v>
      </c>
    </row>
    <row r="452" spans="1:14" x14ac:dyDescent="0.35">
      <c r="A452" t="s">
        <v>581</v>
      </c>
      <c r="B452" t="s">
        <v>699</v>
      </c>
      <c r="C452" s="8" t="s">
        <v>78</v>
      </c>
      <c r="D452" s="8" t="s">
        <v>659</v>
      </c>
      <c r="E452" s="8">
        <v>21</v>
      </c>
      <c r="F452" s="8">
        <v>58.67</v>
      </c>
      <c r="G452" s="8">
        <v>66.22</v>
      </c>
      <c r="H452" s="8">
        <f t="shared" si="53"/>
        <v>0.8859861069163395</v>
      </c>
      <c r="I452" s="8">
        <v>20.5</v>
      </c>
      <c r="J452" s="8">
        <v>30.17</v>
      </c>
      <c r="K452" s="8">
        <v>64.97</v>
      </c>
      <c r="L452" s="8">
        <f t="shared" si="54"/>
        <v>0</v>
      </c>
      <c r="M452" s="8">
        <f t="shared" si="55"/>
        <v>0</v>
      </c>
      <c r="N452" s="8">
        <f t="shared" si="56"/>
        <v>1</v>
      </c>
    </row>
    <row r="453" spans="1:14" x14ac:dyDescent="0.35">
      <c r="A453" t="s">
        <v>583</v>
      </c>
      <c r="B453" t="s">
        <v>699</v>
      </c>
      <c r="C453" t="s">
        <v>78</v>
      </c>
      <c r="D453" t="s">
        <v>659</v>
      </c>
      <c r="E453">
        <v>24</v>
      </c>
      <c r="F453">
        <v>193.38</v>
      </c>
      <c r="G453">
        <v>73.7</v>
      </c>
      <c r="H453">
        <f t="shared" si="53"/>
        <v>2.6238805970149253</v>
      </c>
      <c r="I453">
        <v>23</v>
      </c>
      <c r="J453">
        <v>44.92</v>
      </c>
      <c r="K453">
        <v>71.22</v>
      </c>
      <c r="L453" s="2">
        <f t="shared" si="54"/>
        <v>1</v>
      </c>
      <c r="M453" s="2">
        <f t="shared" si="55"/>
        <v>0</v>
      </c>
      <c r="N453" s="2">
        <f t="shared" si="56"/>
        <v>0</v>
      </c>
    </row>
    <row r="454" spans="1:14" x14ac:dyDescent="0.35">
      <c r="A454" t="s">
        <v>584</v>
      </c>
      <c r="B454" t="s">
        <v>699</v>
      </c>
      <c r="C454" t="s">
        <v>78</v>
      </c>
      <c r="D454" t="s">
        <v>659</v>
      </c>
      <c r="E454">
        <v>24</v>
      </c>
      <c r="F454">
        <v>217.29</v>
      </c>
      <c r="G454">
        <v>73.7</v>
      </c>
      <c r="H454">
        <f t="shared" si="53"/>
        <v>2.9483039348710989</v>
      </c>
      <c r="I454">
        <v>23</v>
      </c>
      <c r="J454">
        <v>20.61</v>
      </c>
      <c r="K454">
        <v>71.22</v>
      </c>
      <c r="L454" s="2">
        <f t="shared" si="54"/>
        <v>1</v>
      </c>
      <c r="M454" s="2">
        <f t="shared" si="55"/>
        <v>0</v>
      </c>
      <c r="N454" s="2">
        <f t="shared" si="56"/>
        <v>0</v>
      </c>
    </row>
    <row r="455" spans="1:14" x14ac:dyDescent="0.35">
      <c r="A455" t="s">
        <v>585</v>
      </c>
      <c r="B455" t="s">
        <v>699</v>
      </c>
      <c r="C455" t="s">
        <v>78</v>
      </c>
      <c r="D455" t="s">
        <v>659</v>
      </c>
      <c r="E455">
        <v>24</v>
      </c>
      <c r="F455">
        <v>184.02</v>
      </c>
      <c r="G455">
        <v>73.7</v>
      </c>
      <c r="H455">
        <f t="shared" si="53"/>
        <v>2.4968792401628224</v>
      </c>
      <c r="I455">
        <v>23</v>
      </c>
      <c r="J455">
        <v>46.43</v>
      </c>
      <c r="K455">
        <v>71.22</v>
      </c>
      <c r="L455" s="2">
        <f t="shared" si="54"/>
        <v>1</v>
      </c>
      <c r="M455" s="2">
        <f t="shared" si="55"/>
        <v>0</v>
      </c>
      <c r="N455" s="2">
        <f t="shared" si="56"/>
        <v>0</v>
      </c>
    </row>
    <row r="456" spans="1:14" x14ac:dyDescent="0.35">
      <c r="A456" t="s">
        <v>586</v>
      </c>
      <c r="B456" t="s">
        <v>699</v>
      </c>
      <c r="C456" t="s">
        <v>78</v>
      </c>
      <c r="D456" t="s">
        <v>659</v>
      </c>
      <c r="E456">
        <v>24</v>
      </c>
      <c r="F456">
        <v>127.86</v>
      </c>
      <c r="G456">
        <v>73.7</v>
      </c>
      <c r="H456">
        <f t="shared" si="53"/>
        <v>1.7348710990502034</v>
      </c>
      <c r="I456">
        <v>23</v>
      </c>
      <c r="J456">
        <v>57.41</v>
      </c>
      <c r="K456">
        <v>71.22</v>
      </c>
      <c r="L456" s="2">
        <f t="shared" si="54"/>
        <v>1</v>
      </c>
      <c r="M456" s="2">
        <f t="shared" si="55"/>
        <v>0</v>
      </c>
      <c r="N456" s="2">
        <f t="shared" si="56"/>
        <v>0</v>
      </c>
    </row>
    <row r="457" spans="1:14" x14ac:dyDescent="0.35">
      <c r="A457" t="s">
        <v>587</v>
      </c>
      <c r="B457" t="s">
        <v>699</v>
      </c>
      <c r="C457" t="s">
        <v>78</v>
      </c>
      <c r="D457" t="s">
        <v>659</v>
      </c>
      <c r="E457">
        <v>24</v>
      </c>
      <c r="F457">
        <v>145.74</v>
      </c>
      <c r="G457">
        <v>73.7</v>
      </c>
      <c r="H457">
        <f t="shared" si="53"/>
        <v>1.9774762550881955</v>
      </c>
      <c r="I457">
        <v>16</v>
      </c>
      <c r="J457">
        <v>59.95</v>
      </c>
      <c r="K457">
        <v>53.5</v>
      </c>
      <c r="L457" s="2">
        <f t="shared" si="54"/>
        <v>1</v>
      </c>
      <c r="M457" s="2">
        <f t="shared" si="55"/>
        <v>0</v>
      </c>
      <c r="N457" s="2">
        <f t="shared" si="56"/>
        <v>0</v>
      </c>
    </row>
    <row r="458" spans="1:14" x14ac:dyDescent="0.35">
      <c r="A458" t="s">
        <v>588</v>
      </c>
      <c r="B458" t="s">
        <v>699</v>
      </c>
      <c r="C458" t="s">
        <v>78</v>
      </c>
      <c r="D458" t="s">
        <v>659</v>
      </c>
      <c r="E458">
        <v>24</v>
      </c>
      <c r="F458">
        <v>224.43</v>
      </c>
      <c r="G458">
        <v>73.7</v>
      </c>
      <c r="H458">
        <f t="shared" si="53"/>
        <v>3.0451831750339213</v>
      </c>
      <c r="I458">
        <v>16</v>
      </c>
      <c r="J458">
        <v>68.95</v>
      </c>
      <c r="K458">
        <v>53.5</v>
      </c>
      <c r="L458" s="2">
        <f t="shared" si="54"/>
        <v>1</v>
      </c>
      <c r="M458" s="2">
        <f t="shared" si="55"/>
        <v>0</v>
      </c>
      <c r="N458" s="2">
        <f t="shared" si="56"/>
        <v>0</v>
      </c>
    </row>
    <row r="459" spans="1:14" x14ac:dyDescent="0.35">
      <c r="A459" t="s">
        <v>589</v>
      </c>
      <c r="B459" t="s">
        <v>699</v>
      </c>
      <c r="C459" t="s">
        <v>78</v>
      </c>
      <c r="D459" t="s">
        <v>659</v>
      </c>
      <c r="E459">
        <v>24</v>
      </c>
      <c r="F459">
        <v>109.84</v>
      </c>
      <c r="G459">
        <v>73.7</v>
      </c>
      <c r="H459">
        <f t="shared" si="53"/>
        <v>1.4903663500678426</v>
      </c>
      <c r="I459">
        <v>23.5</v>
      </c>
      <c r="J459">
        <v>49.58</v>
      </c>
      <c r="K459">
        <v>72.459999999999994</v>
      </c>
      <c r="L459" s="2">
        <f t="shared" si="54"/>
        <v>0</v>
      </c>
      <c r="M459" s="2">
        <f t="shared" si="55"/>
        <v>1</v>
      </c>
      <c r="N459" s="2">
        <f t="shared" si="56"/>
        <v>0</v>
      </c>
    </row>
    <row r="460" spans="1:14" x14ac:dyDescent="0.35">
      <c r="A460" t="s">
        <v>590</v>
      </c>
      <c r="B460" t="s">
        <v>699</v>
      </c>
      <c r="C460" t="s">
        <v>78</v>
      </c>
      <c r="D460" t="s">
        <v>659</v>
      </c>
      <c r="E460">
        <v>24</v>
      </c>
      <c r="F460">
        <v>174.23</v>
      </c>
      <c r="G460">
        <v>73.7</v>
      </c>
      <c r="H460">
        <f t="shared" si="53"/>
        <v>2.3640434192672997</v>
      </c>
      <c r="I460">
        <v>18</v>
      </c>
      <c r="J460">
        <v>66.91</v>
      </c>
      <c r="K460">
        <v>58.64</v>
      </c>
      <c r="L460" s="2">
        <f t="shared" si="54"/>
        <v>1</v>
      </c>
      <c r="M460" s="2">
        <f t="shared" si="55"/>
        <v>0</v>
      </c>
      <c r="N460" s="2">
        <f t="shared" si="56"/>
        <v>0</v>
      </c>
    </row>
    <row r="461" spans="1:14" x14ac:dyDescent="0.35">
      <c r="A461" t="s">
        <v>591</v>
      </c>
      <c r="B461" t="s">
        <v>699</v>
      </c>
      <c r="C461" t="s">
        <v>78</v>
      </c>
      <c r="D461" t="s">
        <v>659</v>
      </c>
      <c r="E461">
        <v>24</v>
      </c>
      <c r="F461">
        <v>133.74</v>
      </c>
      <c r="G461">
        <v>73.7</v>
      </c>
      <c r="H461">
        <f t="shared" si="53"/>
        <v>1.8146540027137044</v>
      </c>
      <c r="I461">
        <v>23</v>
      </c>
      <c r="J461">
        <v>40.99</v>
      </c>
      <c r="K461">
        <v>71.22</v>
      </c>
      <c r="L461" s="2">
        <f t="shared" si="54"/>
        <v>1</v>
      </c>
      <c r="M461" s="2">
        <f t="shared" si="55"/>
        <v>0</v>
      </c>
      <c r="N461" s="2">
        <f t="shared" si="56"/>
        <v>0</v>
      </c>
    </row>
    <row r="462" spans="1:14" x14ac:dyDescent="0.35">
      <c r="A462" t="s">
        <v>592</v>
      </c>
      <c r="B462" t="s">
        <v>699</v>
      </c>
      <c r="C462" t="s">
        <v>78</v>
      </c>
      <c r="D462" t="s">
        <v>659</v>
      </c>
      <c r="E462">
        <v>24</v>
      </c>
      <c r="F462">
        <v>293.44</v>
      </c>
      <c r="G462">
        <v>73.7</v>
      </c>
      <c r="H462">
        <f t="shared" si="53"/>
        <v>3.9815468113975574</v>
      </c>
      <c r="I462">
        <v>16</v>
      </c>
      <c r="J462">
        <v>92.4</v>
      </c>
      <c r="K462">
        <v>53.5</v>
      </c>
      <c r="L462" s="2">
        <f t="shared" si="54"/>
        <v>1</v>
      </c>
      <c r="M462" s="2">
        <f t="shared" si="55"/>
        <v>0</v>
      </c>
      <c r="N462" s="2">
        <f t="shared" si="56"/>
        <v>0</v>
      </c>
    </row>
    <row r="463" spans="1:14" x14ac:dyDescent="0.35">
      <c r="A463" t="s">
        <v>593</v>
      </c>
      <c r="B463" t="s">
        <v>699</v>
      </c>
      <c r="C463" t="s">
        <v>78</v>
      </c>
      <c r="D463" t="s">
        <v>659</v>
      </c>
      <c r="E463">
        <v>24</v>
      </c>
      <c r="F463">
        <v>103.43</v>
      </c>
      <c r="G463">
        <v>73.7</v>
      </c>
      <c r="H463">
        <f t="shared" si="53"/>
        <v>1.4033921302578019</v>
      </c>
      <c r="I463">
        <v>22.5</v>
      </c>
      <c r="J463">
        <v>70.19</v>
      </c>
      <c r="K463">
        <v>69.97</v>
      </c>
      <c r="L463" s="2">
        <f t="shared" si="54"/>
        <v>0</v>
      </c>
      <c r="M463" s="2">
        <f t="shared" si="55"/>
        <v>1</v>
      </c>
      <c r="N463" s="2">
        <f t="shared" si="56"/>
        <v>0</v>
      </c>
    </row>
    <row r="464" spans="1:14" x14ac:dyDescent="0.35">
      <c r="A464" t="s">
        <v>594</v>
      </c>
      <c r="B464" t="s">
        <v>699</v>
      </c>
      <c r="C464" t="s">
        <v>78</v>
      </c>
      <c r="D464" t="s">
        <v>659</v>
      </c>
      <c r="E464">
        <v>24</v>
      </c>
      <c r="F464">
        <v>131.03</v>
      </c>
      <c r="G464">
        <v>73.7</v>
      </c>
      <c r="H464">
        <f t="shared" si="53"/>
        <v>1.7778833107191316</v>
      </c>
      <c r="I464">
        <v>23</v>
      </c>
      <c r="J464">
        <v>50.83</v>
      </c>
      <c r="K464">
        <v>71.22</v>
      </c>
      <c r="L464" s="2">
        <f t="shared" si="54"/>
        <v>1</v>
      </c>
      <c r="M464" s="2">
        <f t="shared" si="55"/>
        <v>0</v>
      </c>
      <c r="N464" s="2">
        <f t="shared" si="56"/>
        <v>0</v>
      </c>
    </row>
    <row r="465" spans="1:14" x14ac:dyDescent="0.35">
      <c r="A465" t="s">
        <v>611</v>
      </c>
      <c r="B465" t="s">
        <v>699</v>
      </c>
      <c r="C465" t="s">
        <v>78</v>
      </c>
      <c r="D465" t="s">
        <v>660</v>
      </c>
      <c r="E465">
        <v>24</v>
      </c>
      <c r="F465">
        <v>241.2</v>
      </c>
      <c r="G465">
        <v>73.7</v>
      </c>
      <c r="H465">
        <f t="shared" si="53"/>
        <v>3.2727272727272725</v>
      </c>
      <c r="I465">
        <v>22.5</v>
      </c>
      <c r="J465">
        <v>48.35</v>
      </c>
      <c r="K465">
        <v>69.97</v>
      </c>
      <c r="L465" s="2">
        <f t="shared" si="54"/>
        <v>1</v>
      </c>
      <c r="M465" s="2">
        <f t="shared" si="55"/>
        <v>0</v>
      </c>
      <c r="N465" s="2">
        <f t="shared" si="56"/>
        <v>0</v>
      </c>
    </row>
    <row r="466" spans="1:14" x14ac:dyDescent="0.35">
      <c r="A466" t="s">
        <v>612</v>
      </c>
      <c r="B466" t="s">
        <v>699</v>
      </c>
      <c r="C466" t="s">
        <v>78</v>
      </c>
      <c r="D466" t="s">
        <v>660</v>
      </c>
      <c r="E466">
        <v>24</v>
      </c>
      <c r="F466">
        <v>187.4</v>
      </c>
      <c r="G466">
        <v>73.7</v>
      </c>
      <c r="H466">
        <f t="shared" si="53"/>
        <v>2.5427408412483041</v>
      </c>
      <c r="I466">
        <v>22.5</v>
      </c>
      <c r="J466">
        <v>52.07</v>
      </c>
      <c r="K466">
        <v>69.97</v>
      </c>
      <c r="L466" s="2">
        <f t="shared" si="54"/>
        <v>1</v>
      </c>
      <c r="M466" s="2">
        <f t="shared" si="55"/>
        <v>0</v>
      </c>
      <c r="N466" s="2">
        <f t="shared" si="56"/>
        <v>0</v>
      </c>
    </row>
    <row r="467" spans="1:14" x14ac:dyDescent="0.35">
      <c r="A467" t="s">
        <v>613</v>
      </c>
      <c r="B467" t="s">
        <v>699</v>
      </c>
      <c r="C467" t="s">
        <v>78</v>
      </c>
      <c r="D467" t="s">
        <v>660</v>
      </c>
      <c r="E467">
        <v>24</v>
      </c>
      <c r="F467">
        <v>189.38</v>
      </c>
      <c r="G467">
        <v>73.7</v>
      </c>
      <c r="H467">
        <f t="shared" si="53"/>
        <v>2.5696065128900947</v>
      </c>
      <c r="I467">
        <v>23</v>
      </c>
      <c r="J467">
        <v>49.12</v>
      </c>
      <c r="K467">
        <v>71.22</v>
      </c>
      <c r="L467" s="2">
        <f t="shared" si="54"/>
        <v>1</v>
      </c>
      <c r="M467" s="2">
        <f t="shared" si="55"/>
        <v>0</v>
      </c>
      <c r="N467" s="2">
        <f t="shared" si="56"/>
        <v>0</v>
      </c>
    </row>
    <row r="468" spans="1:14" x14ac:dyDescent="0.35">
      <c r="A468" t="s">
        <v>614</v>
      </c>
      <c r="B468" t="s">
        <v>699</v>
      </c>
      <c r="C468" t="s">
        <v>78</v>
      </c>
      <c r="D468" t="s">
        <v>660</v>
      </c>
      <c r="E468">
        <v>24</v>
      </c>
      <c r="F468">
        <v>249.94</v>
      </c>
      <c r="G468">
        <v>73.7</v>
      </c>
      <c r="H468">
        <f t="shared" si="53"/>
        <v>3.391316146540027</v>
      </c>
      <c r="I468">
        <v>22.5</v>
      </c>
      <c r="J468">
        <v>42.53</v>
      </c>
      <c r="K468">
        <v>69.97</v>
      </c>
      <c r="L468" s="2">
        <f t="shared" si="54"/>
        <v>1</v>
      </c>
      <c r="M468" s="2">
        <f t="shared" si="55"/>
        <v>0</v>
      </c>
      <c r="N468" s="2">
        <f t="shared" si="56"/>
        <v>0</v>
      </c>
    </row>
    <row r="469" spans="1:14" x14ac:dyDescent="0.35">
      <c r="A469" t="s">
        <v>615</v>
      </c>
      <c r="B469" t="s">
        <v>699</v>
      </c>
      <c r="C469" t="s">
        <v>78</v>
      </c>
      <c r="D469" t="s">
        <v>660</v>
      </c>
      <c r="E469">
        <v>24</v>
      </c>
      <c r="F469">
        <v>236.66</v>
      </c>
      <c r="G469">
        <v>73.7</v>
      </c>
      <c r="H469">
        <f t="shared" si="53"/>
        <v>3.2111261872455898</v>
      </c>
      <c r="I469">
        <v>22.5</v>
      </c>
      <c r="J469">
        <v>52.35</v>
      </c>
      <c r="K469">
        <v>69.97</v>
      </c>
      <c r="L469" s="2">
        <f t="shared" si="54"/>
        <v>1</v>
      </c>
      <c r="M469" s="2">
        <f t="shared" si="55"/>
        <v>0</v>
      </c>
      <c r="N469" s="2">
        <f t="shared" si="56"/>
        <v>0</v>
      </c>
    </row>
    <row r="470" spans="1:14" x14ac:dyDescent="0.35">
      <c r="A470" t="s">
        <v>616</v>
      </c>
      <c r="B470" t="s">
        <v>699</v>
      </c>
      <c r="C470" t="s">
        <v>78</v>
      </c>
      <c r="D470" t="s">
        <v>660</v>
      </c>
      <c r="E470">
        <v>24</v>
      </c>
      <c r="F470">
        <v>161.57</v>
      </c>
      <c r="G470">
        <v>73.7</v>
      </c>
      <c r="H470">
        <f t="shared" si="53"/>
        <v>2.1922659430122113</v>
      </c>
      <c r="I470">
        <v>23</v>
      </c>
      <c r="J470">
        <v>65.56</v>
      </c>
      <c r="K470">
        <v>71.22</v>
      </c>
      <c r="L470" s="2">
        <f t="shared" si="54"/>
        <v>1</v>
      </c>
      <c r="M470" s="2">
        <f t="shared" si="55"/>
        <v>0</v>
      </c>
      <c r="N470" s="2">
        <f t="shared" si="56"/>
        <v>0</v>
      </c>
    </row>
    <row r="471" spans="1:14" x14ac:dyDescent="0.35">
      <c r="A471" t="s">
        <v>617</v>
      </c>
      <c r="B471" t="s">
        <v>699</v>
      </c>
      <c r="C471" t="s">
        <v>78</v>
      </c>
      <c r="D471" t="s">
        <v>660</v>
      </c>
      <c r="E471">
        <v>24</v>
      </c>
      <c r="F471">
        <v>125.81</v>
      </c>
      <c r="G471">
        <v>73.7</v>
      </c>
      <c r="H471">
        <f t="shared" si="53"/>
        <v>1.7070556309362279</v>
      </c>
      <c r="I471">
        <v>23</v>
      </c>
      <c r="J471">
        <v>57.12</v>
      </c>
      <c r="K471">
        <v>71.22</v>
      </c>
      <c r="L471" s="2">
        <f t="shared" si="54"/>
        <v>1</v>
      </c>
      <c r="M471" s="2">
        <f t="shared" si="55"/>
        <v>0</v>
      </c>
      <c r="N471" s="2">
        <f t="shared" si="56"/>
        <v>0</v>
      </c>
    </row>
    <row r="472" spans="1:14" x14ac:dyDescent="0.35">
      <c r="A472" t="s">
        <v>618</v>
      </c>
      <c r="B472" t="s">
        <v>699</v>
      </c>
      <c r="C472" t="s">
        <v>78</v>
      </c>
      <c r="D472" t="s">
        <v>660</v>
      </c>
      <c r="E472">
        <v>24</v>
      </c>
      <c r="F472">
        <v>162.19</v>
      </c>
      <c r="G472">
        <v>73.7</v>
      </c>
      <c r="H472">
        <f t="shared" si="53"/>
        <v>2.2006784260515602</v>
      </c>
      <c r="I472">
        <v>23</v>
      </c>
      <c r="J472">
        <v>51.18</v>
      </c>
      <c r="K472">
        <v>71.22</v>
      </c>
      <c r="L472" s="2">
        <f t="shared" si="54"/>
        <v>1</v>
      </c>
      <c r="M472" s="2">
        <f t="shared" si="55"/>
        <v>0</v>
      </c>
      <c r="N472" s="2">
        <f t="shared" si="56"/>
        <v>0</v>
      </c>
    </row>
    <row r="473" spans="1:14" x14ac:dyDescent="0.35">
      <c r="A473" t="s">
        <v>619</v>
      </c>
      <c r="B473" t="s">
        <v>699</v>
      </c>
      <c r="C473" t="s">
        <v>78</v>
      </c>
      <c r="D473" t="s">
        <v>660</v>
      </c>
      <c r="E473">
        <v>24</v>
      </c>
      <c r="F473">
        <v>220.09</v>
      </c>
      <c r="G473">
        <v>73.7</v>
      </c>
      <c r="H473">
        <f t="shared" si="53"/>
        <v>2.9862957937584804</v>
      </c>
      <c r="I473">
        <v>16</v>
      </c>
      <c r="J473">
        <v>62.99</v>
      </c>
      <c r="K473">
        <v>53.5</v>
      </c>
      <c r="L473" s="2">
        <f t="shared" si="54"/>
        <v>1</v>
      </c>
      <c r="M473" s="2">
        <f t="shared" si="55"/>
        <v>0</v>
      </c>
      <c r="N473" s="2">
        <f t="shared" si="56"/>
        <v>0</v>
      </c>
    </row>
    <row r="474" spans="1:14" x14ac:dyDescent="0.35">
      <c r="A474" t="s">
        <v>620</v>
      </c>
      <c r="B474" t="s">
        <v>699</v>
      </c>
      <c r="C474" t="s">
        <v>78</v>
      </c>
      <c r="D474" t="s">
        <v>660</v>
      </c>
      <c r="E474">
        <v>24</v>
      </c>
      <c r="F474">
        <v>218.35</v>
      </c>
      <c r="G474">
        <v>73.7</v>
      </c>
      <c r="H474">
        <f t="shared" si="53"/>
        <v>2.9626865671641789</v>
      </c>
      <c r="I474">
        <v>22.5</v>
      </c>
      <c r="J474">
        <v>60.16</v>
      </c>
      <c r="K474">
        <v>69.97</v>
      </c>
      <c r="L474" s="2">
        <f t="shared" si="54"/>
        <v>1</v>
      </c>
      <c r="M474" s="2">
        <f t="shared" si="55"/>
        <v>0</v>
      </c>
      <c r="N474" s="2">
        <f t="shared" si="56"/>
        <v>0</v>
      </c>
    </row>
    <row r="475" spans="1:14" x14ac:dyDescent="0.35">
      <c r="A475" t="s">
        <v>621</v>
      </c>
      <c r="B475" t="s">
        <v>699</v>
      </c>
      <c r="C475" t="s">
        <v>78</v>
      </c>
      <c r="D475" t="s">
        <v>660</v>
      </c>
      <c r="E475">
        <v>24</v>
      </c>
      <c r="F475">
        <v>215.33</v>
      </c>
      <c r="G475">
        <v>73.7</v>
      </c>
      <c r="H475">
        <f t="shared" si="53"/>
        <v>2.9217096336499324</v>
      </c>
      <c r="I475">
        <v>22.5</v>
      </c>
      <c r="J475">
        <v>57.9</v>
      </c>
      <c r="K475">
        <v>69.97</v>
      </c>
      <c r="L475" s="2">
        <f t="shared" si="54"/>
        <v>1</v>
      </c>
      <c r="M475" s="2">
        <f t="shared" si="55"/>
        <v>0</v>
      </c>
      <c r="N475" s="2">
        <f t="shared" si="56"/>
        <v>0</v>
      </c>
    </row>
    <row r="476" spans="1:14" x14ac:dyDescent="0.35">
      <c r="A476" t="s">
        <v>622</v>
      </c>
      <c r="B476" t="s">
        <v>699</v>
      </c>
      <c r="C476" t="s">
        <v>78</v>
      </c>
      <c r="D476" t="s">
        <v>660</v>
      </c>
      <c r="E476">
        <v>24</v>
      </c>
      <c r="F476">
        <v>228.46</v>
      </c>
      <c r="G476">
        <v>73.7</v>
      </c>
      <c r="H476">
        <f t="shared" si="53"/>
        <v>3.0998643147896878</v>
      </c>
      <c r="I476">
        <v>23</v>
      </c>
      <c r="J476">
        <v>68.569999999999993</v>
      </c>
      <c r="K476">
        <v>71.22</v>
      </c>
      <c r="L476" s="2">
        <f t="shared" si="54"/>
        <v>1</v>
      </c>
      <c r="M476" s="2">
        <f t="shared" si="55"/>
        <v>0</v>
      </c>
      <c r="N476" s="2">
        <f t="shared" si="56"/>
        <v>0</v>
      </c>
    </row>
    <row r="477" spans="1:14" x14ac:dyDescent="0.35">
      <c r="A477" t="s">
        <v>623</v>
      </c>
      <c r="B477" t="s">
        <v>699</v>
      </c>
      <c r="C477" t="s">
        <v>78</v>
      </c>
      <c r="D477" t="s">
        <v>660</v>
      </c>
      <c r="E477">
        <v>24</v>
      </c>
      <c r="F477">
        <v>168.91</v>
      </c>
      <c r="G477">
        <v>73.7</v>
      </c>
      <c r="H477">
        <f t="shared" si="53"/>
        <v>2.2918588873812755</v>
      </c>
      <c r="I477">
        <v>23</v>
      </c>
      <c r="J477">
        <v>41.26</v>
      </c>
      <c r="K477">
        <v>71.22</v>
      </c>
      <c r="L477" s="2">
        <f t="shared" si="54"/>
        <v>1</v>
      </c>
      <c r="M477" s="2">
        <f t="shared" si="55"/>
        <v>0</v>
      </c>
      <c r="N477" s="2">
        <f t="shared" si="56"/>
        <v>0</v>
      </c>
    </row>
    <row r="478" spans="1:14" x14ac:dyDescent="0.35">
      <c r="A478" t="s">
        <v>624</v>
      </c>
      <c r="B478" t="s">
        <v>699</v>
      </c>
      <c r="C478" t="s">
        <v>78</v>
      </c>
      <c r="D478" t="s">
        <v>660</v>
      </c>
      <c r="E478">
        <v>24</v>
      </c>
      <c r="F478">
        <v>101.15</v>
      </c>
      <c r="G478">
        <v>73.7</v>
      </c>
      <c r="H478">
        <f t="shared" si="53"/>
        <v>1.3724559023066485</v>
      </c>
      <c r="I478">
        <v>23.5</v>
      </c>
      <c r="J478">
        <v>51.14</v>
      </c>
      <c r="K478">
        <v>72.459999999999994</v>
      </c>
      <c r="L478" s="2">
        <f t="shared" si="54"/>
        <v>0</v>
      </c>
      <c r="M478" s="2">
        <f t="shared" si="55"/>
        <v>1</v>
      </c>
      <c r="N478" s="2">
        <f t="shared" si="56"/>
        <v>0</v>
      </c>
    </row>
    <row r="479" spans="1:14" x14ac:dyDescent="0.35">
      <c r="A479" t="s">
        <v>625</v>
      </c>
      <c r="B479" t="s">
        <v>699</v>
      </c>
      <c r="C479" t="s">
        <v>78</v>
      </c>
      <c r="D479" t="s">
        <v>660</v>
      </c>
      <c r="E479">
        <v>25</v>
      </c>
      <c r="F479">
        <v>83.48</v>
      </c>
      <c r="G479">
        <v>76.17</v>
      </c>
      <c r="H479">
        <f t="shared" si="53"/>
        <v>1.0959695418143627</v>
      </c>
      <c r="I479">
        <v>24.5</v>
      </c>
      <c r="J479">
        <v>64.11</v>
      </c>
      <c r="K479">
        <v>74.930000000000007</v>
      </c>
      <c r="L479" s="2">
        <f t="shared" si="54"/>
        <v>0</v>
      </c>
      <c r="M479" s="2">
        <f t="shared" si="55"/>
        <v>1</v>
      </c>
      <c r="N479" s="2">
        <f t="shared" si="56"/>
        <v>0</v>
      </c>
    </row>
    <row r="480" spans="1:14" x14ac:dyDescent="0.35">
      <c r="A480" t="s">
        <v>626</v>
      </c>
      <c r="B480" t="s">
        <v>699</v>
      </c>
      <c r="C480" t="s">
        <v>78</v>
      </c>
      <c r="D480" t="s">
        <v>660</v>
      </c>
      <c r="E480">
        <v>24</v>
      </c>
      <c r="F480">
        <v>166.27</v>
      </c>
      <c r="G480">
        <v>73.7</v>
      </c>
      <c r="H480">
        <f t="shared" si="53"/>
        <v>2.2560379918588875</v>
      </c>
      <c r="I480">
        <v>22.5</v>
      </c>
      <c r="J480">
        <v>37.770000000000003</v>
      </c>
      <c r="K480">
        <v>69.97</v>
      </c>
      <c r="L480" s="2">
        <f t="shared" si="54"/>
        <v>1</v>
      </c>
      <c r="M480" s="2">
        <f t="shared" si="55"/>
        <v>0</v>
      </c>
      <c r="N480" s="2">
        <f t="shared" si="56"/>
        <v>0</v>
      </c>
    </row>
    <row r="481" spans="1:14" x14ac:dyDescent="0.35">
      <c r="A481" t="s">
        <v>643</v>
      </c>
      <c r="B481" t="s">
        <v>699</v>
      </c>
      <c r="C481" t="s">
        <v>78</v>
      </c>
      <c r="D481" t="s">
        <v>660</v>
      </c>
      <c r="E481">
        <v>24</v>
      </c>
      <c r="F481">
        <v>119.66</v>
      </c>
      <c r="G481">
        <v>73.7</v>
      </c>
      <c r="H481">
        <f t="shared" si="53"/>
        <v>1.6236092265943012</v>
      </c>
      <c r="I481">
        <v>23.5</v>
      </c>
      <c r="J481">
        <v>45.31</v>
      </c>
      <c r="K481">
        <v>72.459999999999994</v>
      </c>
      <c r="L481" s="2">
        <f t="shared" si="54"/>
        <v>1</v>
      </c>
      <c r="M481" s="2">
        <f t="shared" si="55"/>
        <v>0</v>
      </c>
      <c r="N481" s="2">
        <f t="shared" si="56"/>
        <v>0</v>
      </c>
    </row>
    <row r="482" spans="1:14" x14ac:dyDescent="0.35">
      <c r="A482" t="s">
        <v>644</v>
      </c>
      <c r="B482" t="s">
        <v>699</v>
      </c>
      <c r="C482" t="s">
        <v>78</v>
      </c>
      <c r="D482" t="s">
        <v>660</v>
      </c>
      <c r="E482">
        <v>24</v>
      </c>
      <c r="F482">
        <v>146.75</v>
      </c>
      <c r="G482">
        <v>73.7</v>
      </c>
      <c r="H482">
        <f t="shared" si="53"/>
        <v>1.991180461329715</v>
      </c>
      <c r="I482">
        <v>23</v>
      </c>
      <c r="J482">
        <v>49.5</v>
      </c>
      <c r="K482">
        <v>71.22</v>
      </c>
      <c r="L482" s="2">
        <f t="shared" si="54"/>
        <v>1</v>
      </c>
      <c r="M482" s="2">
        <f t="shared" si="55"/>
        <v>0</v>
      </c>
      <c r="N482" s="2">
        <f t="shared" si="56"/>
        <v>0</v>
      </c>
    </row>
    <row r="483" spans="1:14" x14ac:dyDescent="0.35">
      <c r="A483" t="s">
        <v>645</v>
      </c>
      <c r="B483" t="s">
        <v>699</v>
      </c>
      <c r="C483" t="s">
        <v>78</v>
      </c>
      <c r="D483" t="s">
        <v>660</v>
      </c>
      <c r="E483">
        <v>24</v>
      </c>
      <c r="F483">
        <v>242.44</v>
      </c>
      <c r="G483">
        <v>73.7</v>
      </c>
      <c r="H483">
        <f t="shared" si="53"/>
        <v>3.2895522388059701</v>
      </c>
      <c r="I483">
        <v>16</v>
      </c>
      <c r="J483">
        <v>55.87</v>
      </c>
      <c r="K483">
        <v>53.5</v>
      </c>
      <c r="L483" s="2">
        <f t="shared" si="54"/>
        <v>1</v>
      </c>
      <c r="M483" s="2">
        <f t="shared" si="55"/>
        <v>0</v>
      </c>
      <c r="N483" s="2">
        <f t="shared" si="56"/>
        <v>0</v>
      </c>
    </row>
    <row r="484" spans="1:14" x14ac:dyDescent="0.35">
      <c r="A484" t="s">
        <v>646</v>
      </c>
      <c r="B484" t="s">
        <v>699</v>
      </c>
      <c r="C484" t="s">
        <v>78</v>
      </c>
      <c r="D484" t="s">
        <v>660</v>
      </c>
      <c r="E484">
        <v>24</v>
      </c>
      <c r="F484">
        <v>197.28</v>
      </c>
      <c r="G484">
        <v>73.7</v>
      </c>
      <c r="H484">
        <f t="shared" si="53"/>
        <v>2.676797829036635</v>
      </c>
      <c r="I484">
        <v>23</v>
      </c>
      <c r="J484">
        <v>61.57</v>
      </c>
      <c r="K484">
        <v>71.22</v>
      </c>
      <c r="L484" s="2">
        <f t="shared" si="54"/>
        <v>1</v>
      </c>
      <c r="M484" s="2">
        <f t="shared" si="55"/>
        <v>0</v>
      </c>
      <c r="N484" s="2">
        <f t="shared" si="56"/>
        <v>0</v>
      </c>
    </row>
    <row r="485" spans="1:14" x14ac:dyDescent="0.35">
      <c r="A485" t="s">
        <v>647</v>
      </c>
      <c r="B485" t="s">
        <v>699</v>
      </c>
      <c r="C485" t="s">
        <v>78</v>
      </c>
      <c r="D485" s="8" t="s">
        <v>660</v>
      </c>
      <c r="E485" s="8">
        <v>24</v>
      </c>
      <c r="F485" s="8">
        <v>68.75</v>
      </c>
      <c r="G485" s="8">
        <v>73.7</v>
      </c>
      <c r="H485" s="8">
        <f t="shared" si="53"/>
        <v>0.93283582089552231</v>
      </c>
      <c r="I485" s="8">
        <v>23.5</v>
      </c>
      <c r="J485" s="8">
        <v>28.84</v>
      </c>
      <c r="K485" s="8">
        <v>72.459999999999994</v>
      </c>
      <c r="L485" s="8">
        <f t="shared" si="54"/>
        <v>0</v>
      </c>
      <c r="M485" s="8">
        <f t="shared" si="55"/>
        <v>0</v>
      </c>
      <c r="N485" s="8">
        <f t="shared" si="56"/>
        <v>1</v>
      </c>
    </row>
    <row r="486" spans="1:14" x14ac:dyDescent="0.35">
      <c r="A486" t="s">
        <v>648</v>
      </c>
      <c r="B486" t="s">
        <v>699</v>
      </c>
      <c r="C486" t="s">
        <v>78</v>
      </c>
      <c r="D486" s="8" t="s">
        <v>660</v>
      </c>
      <c r="E486" s="8">
        <v>21.5</v>
      </c>
      <c r="F486" s="8">
        <v>59.71</v>
      </c>
      <c r="G486" s="8">
        <v>67.47</v>
      </c>
      <c r="H486" s="8">
        <f t="shared" si="53"/>
        <v>0.88498591966800066</v>
      </c>
      <c r="I486" s="8">
        <v>21</v>
      </c>
      <c r="J486" s="8">
        <v>41.85</v>
      </c>
      <c r="K486" s="8">
        <v>66.22</v>
      </c>
      <c r="L486" s="8">
        <f t="shared" si="54"/>
        <v>0</v>
      </c>
      <c r="M486" s="8">
        <f t="shared" si="55"/>
        <v>0</v>
      </c>
      <c r="N486" s="8">
        <f t="shared" si="56"/>
        <v>1</v>
      </c>
    </row>
    <row r="487" spans="1:14" x14ac:dyDescent="0.35">
      <c r="A487" t="s">
        <v>650</v>
      </c>
      <c r="B487" t="s">
        <v>699</v>
      </c>
      <c r="C487" t="s">
        <v>78</v>
      </c>
      <c r="D487" t="s">
        <v>660</v>
      </c>
      <c r="E487">
        <v>24</v>
      </c>
      <c r="F487">
        <v>181.48</v>
      </c>
      <c r="G487">
        <v>73.7</v>
      </c>
      <c r="H487">
        <f t="shared" si="53"/>
        <v>2.4624151967435548</v>
      </c>
      <c r="I487">
        <v>16</v>
      </c>
      <c r="J487">
        <v>54.98</v>
      </c>
      <c r="K487">
        <v>53.5</v>
      </c>
      <c r="L487" s="2">
        <f t="shared" si="54"/>
        <v>1</v>
      </c>
      <c r="M487" s="2">
        <f t="shared" si="55"/>
        <v>0</v>
      </c>
      <c r="N487" s="2">
        <f t="shared" si="56"/>
        <v>0</v>
      </c>
    </row>
    <row r="488" spans="1:14" x14ac:dyDescent="0.35">
      <c r="A488" t="s">
        <v>651</v>
      </c>
      <c r="B488" t="s">
        <v>699</v>
      </c>
      <c r="C488" t="s">
        <v>78</v>
      </c>
      <c r="D488" t="s">
        <v>660</v>
      </c>
      <c r="E488">
        <v>24</v>
      </c>
      <c r="F488">
        <v>152.22999999999999</v>
      </c>
      <c r="G488">
        <v>73.7</v>
      </c>
      <c r="H488">
        <f t="shared" si="53"/>
        <v>2.0655359565807325</v>
      </c>
      <c r="I488">
        <v>23</v>
      </c>
      <c r="J488">
        <v>62.01</v>
      </c>
      <c r="K488">
        <v>71.22</v>
      </c>
      <c r="L488" s="2">
        <f t="shared" si="54"/>
        <v>1</v>
      </c>
      <c r="M488" s="2">
        <f t="shared" si="55"/>
        <v>0</v>
      </c>
      <c r="N488" s="2">
        <f t="shared" si="56"/>
        <v>0</v>
      </c>
    </row>
    <row r="489" spans="1:14" x14ac:dyDescent="0.35">
      <c r="A489" t="s">
        <v>652</v>
      </c>
      <c r="B489" t="s">
        <v>699</v>
      </c>
      <c r="C489" t="s">
        <v>78</v>
      </c>
      <c r="D489" t="s">
        <v>660</v>
      </c>
      <c r="E489">
        <v>24</v>
      </c>
      <c r="F489">
        <v>191.86</v>
      </c>
      <c r="G489">
        <v>73.7</v>
      </c>
      <c r="H489">
        <f t="shared" si="53"/>
        <v>2.60325644504749</v>
      </c>
      <c r="I489">
        <v>22.5</v>
      </c>
      <c r="J489">
        <v>45.53</v>
      </c>
      <c r="K489">
        <v>69.97</v>
      </c>
      <c r="L489" s="2">
        <f t="shared" si="54"/>
        <v>1</v>
      </c>
      <c r="M489" s="2">
        <f t="shared" si="55"/>
        <v>0</v>
      </c>
      <c r="N489" s="2">
        <f t="shared" si="56"/>
        <v>0</v>
      </c>
    </row>
    <row r="490" spans="1:14" x14ac:dyDescent="0.35">
      <c r="A490" t="s">
        <v>653</v>
      </c>
      <c r="B490" t="s">
        <v>699</v>
      </c>
      <c r="C490" t="s">
        <v>78</v>
      </c>
      <c r="D490" t="s">
        <v>660</v>
      </c>
      <c r="E490">
        <v>24</v>
      </c>
      <c r="F490">
        <v>127.38</v>
      </c>
      <c r="G490">
        <v>73.7</v>
      </c>
      <c r="H490">
        <f t="shared" si="53"/>
        <v>1.7283582089552239</v>
      </c>
      <c r="I490">
        <v>23</v>
      </c>
      <c r="J490">
        <v>61.41</v>
      </c>
      <c r="K490">
        <v>71.22</v>
      </c>
      <c r="L490" s="2">
        <f t="shared" si="54"/>
        <v>1</v>
      </c>
      <c r="M490" s="2">
        <f t="shared" si="55"/>
        <v>0</v>
      </c>
      <c r="N490" s="2">
        <f t="shared" si="56"/>
        <v>0</v>
      </c>
    </row>
    <row r="491" spans="1:14" x14ac:dyDescent="0.35">
      <c r="A491" t="s">
        <v>654</v>
      </c>
      <c r="B491" t="s">
        <v>699</v>
      </c>
      <c r="C491" t="s">
        <v>78</v>
      </c>
      <c r="D491" t="s">
        <v>660</v>
      </c>
      <c r="E491">
        <v>24</v>
      </c>
      <c r="F491">
        <v>259.36</v>
      </c>
      <c r="G491">
        <v>73.7</v>
      </c>
      <c r="H491">
        <f t="shared" si="53"/>
        <v>3.5191316146540026</v>
      </c>
      <c r="I491">
        <v>22.5</v>
      </c>
      <c r="J491">
        <v>34.270000000000003</v>
      </c>
      <c r="K491">
        <v>69.97</v>
      </c>
      <c r="L491" s="2">
        <f t="shared" si="54"/>
        <v>1</v>
      </c>
      <c r="M491" s="2">
        <f t="shared" si="55"/>
        <v>0</v>
      </c>
      <c r="N491" s="2">
        <f t="shared" si="56"/>
        <v>0</v>
      </c>
    </row>
    <row r="492" spans="1:14" x14ac:dyDescent="0.35">
      <c r="A492" t="s">
        <v>655</v>
      </c>
      <c r="B492" t="s">
        <v>699</v>
      </c>
      <c r="C492" t="s">
        <v>78</v>
      </c>
      <c r="D492" t="s">
        <v>660</v>
      </c>
      <c r="E492">
        <v>24</v>
      </c>
      <c r="F492">
        <v>202.46</v>
      </c>
      <c r="G492">
        <v>73.7</v>
      </c>
      <c r="H492">
        <f t="shared" si="53"/>
        <v>2.7470827679782905</v>
      </c>
      <c r="I492">
        <v>22.5</v>
      </c>
      <c r="J492">
        <v>51.43</v>
      </c>
      <c r="K492">
        <v>69.97</v>
      </c>
      <c r="L492" s="2">
        <f t="shared" si="54"/>
        <v>1</v>
      </c>
      <c r="M492" s="2">
        <f t="shared" si="55"/>
        <v>0</v>
      </c>
      <c r="N492" s="2">
        <f t="shared" si="56"/>
        <v>0</v>
      </c>
    </row>
    <row r="493" spans="1:14" x14ac:dyDescent="0.35">
      <c r="A493" t="s">
        <v>656</v>
      </c>
      <c r="B493" t="s">
        <v>699</v>
      </c>
      <c r="C493" t="s">
        <v>78</v>
      </c>
      <c r="D493" t="s">
        <v>660</v>
      </c>
      <c r="E493">
        <v>24</v>
      </c>
      <c r="F493">
        <v>264.76</v>
      </c>
      <c r="G493">
        <v>73.7</v>
      </c>
      <c r="H493">
        <f t="shared" si="53"/>
        <v>3.5924016282225235</v>
      </c>
      <c r="I493">
        <v>16</v>
      </c>
      <c r="J493">
        <v>59.07</v>
      </c>
      <c r="K493">
        <v>53.5</v>
      </c>
      <c r="L493" s="2">
        <f t="shared" si="54"/>
        <v>1</v>
      </c>
      <c r="M493" s="2">
        <f t="shared" si="55"/>
        <v>0</v>
      </c>
      <c r="N493" s="2">
        <f t="shared" si="56"/>
        <v>0</v>
      </c>
    </row>
    <row r="494" spans="1:14" x14ac:dyDescent="0.35">
      <c r="A494" t="s">
        <v>657</v>
      </c>
      <c r="B494" t="s">
        <v>699</v>
      </c>
      <c r="C494" t="s">
        <v>78</v>
      </c>
      <c r="D494" t="s">
        <v>660</v>
      </c>
      <c r="E494">
        <v>24</v>
      </c>
      <c r="F494">
        <v>263.14</v>
      </c>
      <c r="G494">
        <v>73.7</v>
      </c>
      <c r="H494">
        <f t="shared" si="53"/>
        <v>3.5704206241519669</v>
      </c>
      <c r="I494">
        <v>16</v>
      </c>
      <c r="J494">
        <v>63.6</v>
      </c>
      <c r="K494">
        <v>53.5</v>
      </c>
      <c r="L494" s="2">
        <f t="shared" si="54"/>
        <v>1</v>
      </c>
      <c r="M494" s="2">
        <f t="shared" si="55"/>
        <v>0</v>
      </c>
      <c r="N494" s="2">
        <f t="shared" si="56"/>
        <v>0</v>
      </c>
    </row>
    <row r="495" spans="1:14" x14ac:dyDescent="0.35">
      <c r="A495" t="s">
        <v>658</v>
      </c>
      <c r="B495" t="s">
        <v>699</v>
      </c>
      <c r="C495" t="s">
        <v>78</v>
      </c>
      <c r="D495" t="s">
        <v>660</v>
      </c>
      <c r="E495">
        <v>24</v>
      </c>
      <c r="F495">
        <v>204.89</v>
      </c>
      <c r="G495">
        <v>73.7</v>
      </c>
      <c r="H495">
        <f t="shared" si="53"/>
        <v>2.7800542740841245</v>
      </c>
      <c r="I495">
        <v>16</v>
      </c>
      <c r="J495">
        <v>66.400000000000006</v>
      </c>
      <c r="K495">
        <v>53.5</v>
      </c>
      <c r="L495" s="2">
        <f t="shared" si="54"/>
        <v>1</v>
      </c>
      <c r="M495" s="2">
        <f t="shared" si="55"/>
        <v>0</v>
      </c>
      <c r="N495" s="2">
        <f t="shared" si="56"/>
        <v>0</v>
      </c>
    </row>
    <row r="496" spans="1:14" x14ac:dyDescent="0.35">
      <c r="A496" t="s">
        <v>702</v>
      </c>
      <c r="B496" t="s">
        <v>44</v>
      </c>
      <c r="C496" t="s">
        <v>43</v>
      </c>
      <c r="D496" s="8" t="s">
        <v>659</v>
      </c>
      <c r="E496" s="8">
        <v>20.5</v>
      </c>
      <c r="F496" s="8">
        <v>52.67</v>
      </c>
      <c r="G496" s="8">
        <v>64.97</v>
      </c>
      <c r="H496" s="8">
        <f t="shared" si="53"/>
        <v>0.81068185316299834</v>
      </c>
      <c r="I496" s="8">
        <v>20</v>
      </c>
      <c r="J496" s="8">
        <v>42.22</v>
      </c>
      <c r="K496" s="8">
        <v>63.71</v>
      </c>
      <c r="L496" s="8">
        <f t="shared" si="54"/>
        <v>0</v>
      </c>
      <c r="M496" s="8">
        <f t="shared" si="55"/>
        <v>0</v>
      </c>
      <c r="N496" s="8">
        <f t="shared" si="56"/>
        <v>1</v>
      </c>
    </row>
    <row r="497" spans="1:14" x14ac:dyDescent="0.35">
      <c r="A497" t="s">
        <v>704</v>
      </c>
      <c r="B497" t="s">
        <v>44</v>
      </c>
      <c r="C497" t="s">
        <v>43</v>
      </c>
      <c r="D497" t="s">
        <v>659</v>
      </c>
      <c r="E497">
        <v>24</v>
      </c>
      <c r="F497">
        <v>124.6</v>
      </c>
      <c r="G497">
        <v>73.7</v>
      </c>
      <c r="H497">
        <f t="shared" si="53"/>
        <v>1.6906377204884666</v>
      </c>
      <c r="I497">
        <v>23</v>
      </c>
      <c r="J497">
        <v>67.86</v>
      </c>
      <c r="K497">
        <v>71.22</v>
      </c>
      <c r="L497" s="2">
        <f t="shared" si="54"/>
        <v>1</v>
      </c>
      <c r="M497" s="2">
        <f t="shared" si="55"/>
        <v>0</v>
      </c>
      <c r="N497" s="2">
        <f t="shared" si="56"/>
        <v>0</v>
      </c>
    </row>
    <row r="498" spans="1:14" x14ac:dyDescent="0.35">
      <c r="A498" t="s">
        <v>706</v>
      </c>
      <c r="B498" t="s">
        <v>44</v>
      </c>
      <c r="C498" t="s">
        <v>43</v>
      </c>
      <c r="D498" t="s">
        <v>659</v>
      </c>
      <c r="E498">
        <v>24</v>
      </c>
      <c r="F498">
        <v>106.3</v>
      </c>
      <c r="G498">
        <v>73.7</v>
      </c>
      <c r="H498">
        <f t="shared" si="53"/>
        <v>1.4423337856173677</v>
      </c>
      <c r="I498">
        <v>23.5</v>
      </c>
      <c r="J498">
        <v>52.4</v>
      </c>
      <c r="K498">
        <v>72.459999999999994</v>
      </c>
      <c r="L498" s="2">
        <f t="shared" si="54"/>
        <v>0</v>
      </c>
      <c r="M498" s="2">
        <f t="shared" si="55"/>
        <v>1</v>
      </c>
      <c r="N498" s="2">
        <f t="shared" si="56"/>
        <v>0</v>
      </c>
    </row>
    <row r="499" spans="1:14" x14ac:dyDescent="0.35">
      <c r="A499" t="s">
        <v>708</v>
      </c>
      <c r="B499" t="s">
        <v>44</v>
      </c>
      <c r="C499" t="s">
        <v>43</v>
      </c>
      <c r="D499" t="s">
        <v>659</v>
      </c>
      <c r="E499">
        <v>24</v>
      </c>
      <c r="F499">
        <v>127.08</v>
      </c>
      <c r="G499">
        <v>73.7</v>
      </c>
      <c r="H499">
        <f t="shared" si="53"/>
        <v>1.7242876526458615</v>
      </c>
      <c r="I499">
        <v>23</v>
      </c>
      <c r="J499">
        <v>59.45</v>
      </c>
      <c r="K499">
        <v>71.22</v>
      </c>
      <c r="L499" s="2">
        <f t="shared" si="54"/>
        <v>1</v>
      </c>
      <c r="M499" s="2">
        <f t="shared" si="55"/>
        <v>0</v>
      </c>
      <c r="N499" s="2">
        <f t="shared" si="56"/>
        <v>0</v>
      </c>
    </row>
    <row r="500" spans="1:14" x14ac:dyDescent="0.35">
      <c r="A500" t="s">
        <v>710</v>
      </c>
      <c r="B500" t="s">
        <v>44</v>
      </c>
      <c r="C500" t="s">
        <v>43</v>
      </c>
      <c r="D500" t="s">
        <v>659</v>
      </c>
      <c r="E500">
        <v>24</v>
      </c>
      <c r="F500">
        <v>108.27</v>
      </c>
      <c r="G500">
        <v>73.7</v>
      </c>
      <c r="H500">
        <f t="shared" si="53"/>
        <v>1.4690637720488466</v>
      </c>
      <c r="I500">
        <v>23</v>
      </c>
      <c r="J500">
        <v>45.68</v>
      </c>
      <c r="K500">
        <v>71.22</v>
      </c>
      <c r="L500" s="2">
        <f t="shared" si="54"/>
        <v>0</v>
      </c>
      <c r="M500" s="2">
        <f t="shared" si="55"/>
        <v>1</v>
      </c>
      <c r="N500" s="2">
        <f t="shared" si="56"/>
        <v>0</v>
      </c>
    </row>
    <row r="501" spans="1:14" x14ac:dyDescent="0.35">
      <c r="A501" t="s">
        <v>711</v>
      </c>
      <c r="B501" t="s">
        <v>44</v>
      </c>
      <c r="C501" t="s">
        <v>43</v>
      </c>
      <c r="D501" t="s">
        <v>659</v>
      </c>
      <c r="E501">
        <v>24</v>
      </c>
      <c r="F501">
        <v>105.69</v>
      </c>
      <c r="G501">
        <v>73.7</v>
      </c>
      <c r="H501">
        <f t="shared" si="53"/>
        <v>1.4340569877883309</v>
      </c>
      <c r="I501">
        <v>23.5</v>
      </c>
      <c r="J501">
        <v>63.15</v>
      </c>
      <c r="K501">
        <v>72.459999999999994</v>
      </c>
      <c r="L501" s="2">
        <f t="shared" si="54"/>
        <v>0</v>
      </c>
      <c r="M501" s="2">
        <f t="shared" si="55"/>
        <v>1</v>
      </c>
      <c r="N501" s="2">
        <f t="shared" si="56"/>
        <v>0</v>
      </c>
    </row>
    <row r="502" spans="1:14" x14ac:dyDescent="0.35">
      <c r="A502" t="s">
        <v>712</v>
      </c>
      <c r="B502" t="s">
        <v>44</v>
      </c>
      <c r="C502" t="s">
        <v>43</v>
      </c>
      <c r="D502" t="s">
        <v>659</v>
      </c>
      <c r="E502">
        <v>24</v>
      </c>
      <c r="F502">
        <v>121.01</v>
      </c>
      <c r="G502">
        <v>73.7</v>
      </c>
      <c r="H502">
        <f t="shared" si="53"/>
        <v>1.6419267299864315</v>
      </c>
      <c r="I502">
        <v>23</v>
      </c>
      <c r="J502">
        <v>48.72</v>
      </c>
      <c r="K502">
        <v>71.22</v>
      </c>
      <c r="L502" s="2">
        <f t="shared" si="54"/>
        <v>1</v>
      </c>
      <c r="M502" s="2">
        <f t="shared" si="55"/>
        <v>0</v>
      </c>
      <c r="N502" s="2">
        <f t="shared" si="56"/>
        <v>0</v>
      </c>
    </row>
    <row r="503" spans="1:14" x14ac:dyDescent="0.35">
      <c r="A503" t="s">
        <v>713</v>
      </c>
      <c r="B503" t="s">
        <v>44</v>
      </c>
      <c r="C503" t="s">
        <v>43</v>
      </c>
      <c r="D503" t="s">
        <v>659</v>
      </c>
      <c r="E503">
        <v>24</v>
      </c>
      <c r="F503">
        <v>102.08</v>
      </c>
      <c r="G503">
        <v>73.7</v>
      </c>
      <c r="H503">
        <f t="shared" si="53"/>
        <v>1.3850746268656715</v>
      </c>
      <c r="I503">
        <v>23</v>
      </c>
      <c r="J503">
        <v>60.97</v>
      </c>
      <c r="K503">
        <v>71.22</v>
      </c>
      <c r="L503" s="2">
        <f t="shared" si="54"/>
        <v>0</v>
      </c>
      <c r="M503" s="2">
        <f t="shared" si="55"/>
        <v>1</v>
      </c>
      <c r="N503" s="2">
        <f t="shared" si="56"/>
        <v>0</v>
      </c>
    </row>
    <row r="504" spans="1:14" x14ac:dyDescent="0.35">
      <c r="A504" t="s">
        <v>733</v>
      </c>
      <c r="B504" t="s">
        <v>44</v>
      </c>
      <c r="C504" t="s">
        <v>43</v>
      </c>
      <c r="D504" t="s">
        <v>660</v>
      </c>
      <c r="E504">
        <v>24</v>
      </c>
      <c r="F504">
        <v>151.32</v>
      </c>
      <c r="G504">
        <v>73.7</v>
      </c>
      <c r="H504">
        <f t="shared" si="53"/>
        <v>2.0531886024423338</v>
      </c>
      <c r="I504">
        <v>16</v>
      </c>
      <c r="J504">
        <v>62.12</v>
      </c>
      <c r="K504">
        <v>53.5</v>
      </c>
      <c r="L504" s="2">
        <f t="shared" si="54"/>
        <v>1</v>
      </c>
      <c r="M504" s="2">
        <f t="shared" si="55"/>
        <v>0</v>
      </c>
      <c r="N504" s="2">
        <f t="shared" si="56"/>
        <v>0</v>
      </c>
    </row>
    <row r="505" spans="1:14" x14ac:dyDescent="0.35">
      <c r="A505" t="s">
        <v>734</v>
      </c>
      <c r="B505" t="s">
        <v>44</v>
      </c>
      <c r="C505" t="s">
        <v>43</v>
      </c>
      <c r="D505" t="s">
        <v>660</v>
      </c>
      <c r="E505">
        <v>24</v>
      </c>
      <c r="F505">
        <v>190.8</v>
      </c>
      <c r="G505">
        <v>73.7</v>
      </c>
      <c r="H505">
        <f t="shared" si="53"/>
        <v>2.58887381275441</v>
      </c>
      <c r="I505">
        <v>16</v>
      </c>
      <c r="J505">
        <v>61.2</v>
      </c>
      <c r="K505">
        <v>53.5</v>
      </c>
      <c r="L505" s="2">
        <f t="shared" si="54"/>
        <v>1</v>
      </c>
      <c r="M505" s="2">
        <f t="shared" si="55"/>
        <v>0</v>
      </c>
      <c r="N505" s="2">
        <f t="shared" si="56"/>
        <v>0</v>
      </c>
    </row>
    <row r="506" spans="1:14" x14ac:dyDescent="0.35">
      <c r="A506" t="s">
        <v>735</v>
      </c>
      <c r="B506" t="s">
        <v>44</v>
      </c>
      <c r="C506" t="s">
        <v>43</v>
      </c>
      <c r="D506" t="s">
        <v>660</v>
      </c>
      <c r="E506">
        <v>24</v>
      </c>
      <c r="F506">
        <v>141.02000000000001</v>
      </c>
      <c r="G506">
        <v>73.7</v>
      </c>
      <c r="H506">
        <f t="shared" si="53"/>
        <v>1.9134328358208956</v>
      </c>
      <c r="I506">
        <v>22.5</v>
      </c>
      <c r="J506">
        <v>50.55</v>
      </c>
      <c r="K506">
        <v>69.97</v>
      </c>
      <c r="L506" s="2">
        <f t="shared" si="54"/>
        <v>1</v>
      </c>
      <c r="M506" s="2">
        <f t="shared" si="55"/>
        <v>0</v>
      </c>
      <c r="N506" s="2">
        <f t="shared" si="56"/>
        <v>0</v>
      </c>
    </row>
    <row r="507" spans="1:14" x14ac:dyDescent="0.35">
      <c r="A507" t="s">
        <v>736</v>
      </c>
      <c r="B507" t="s">
        <v>44</v>
      </c>
      <c r="C507" t="s">
        <v>43</v>
      </c>
      <c r="D507" t="s">
        <v>660</v>
      </c>
      <c r="E507">
        <v>24</v>
      </c>
      <c r="F507">
        <v>91.03</v>
      </c>
      <c r="G507">
        <v>73.7</v>
      </c>
      <c r="H507">
        <f t="shared" si="53"/>
        <v>1.2351424694708277</v>
      </c>
      <c r="I507">
        <v>23.5</v>
      </c>
      <c r="J507">
        <v>62.92</v>
      </c>
      <c r="K507">
        <v>72.459999999999994</v>
      </c>
      <c r="L507" s="2">
        <f t="shared" si="54"/>
        <v>0</v>
      </c>
      <c r="M507" s="2">
        <f t="shared" si="55"/>
        <v>1</v>
      </c>
      <c r="N507" s="2">
        <f t="shared" si="56"/>
        <v>0</v>
      </c>
    </row>
    <row r="508" spans="1:14" x14ac:dyDescent="0.35">
      <c r="A508" t="s">
        <v>739</v>
      </c>
      <c r="B508" t="s">
        <v>44</v>
      </c>
      <c r="C508" t="s">
        <v>43</v>
      </c>
      <c r="D508" t="s">
        <v>660</v>
      </c>
      <c r="E508">
        <v>24</v>
      </c>
      <c r="F508">
        <v>152.35</v>
      </c>
      <c r="G508">
        <v>73.7</v>
      </c>
      <c r="H508">
        <f t="shared" si="53"/>
        <v>2.0671641791044775</v>
      </c>
      <c r="I508">
        <v>18</v>
      </c>
      <c r="J508">
        <v>76.72</v>
      </c>
      <c r="K508">
        <v>58.64</v>
      </c>
      <c r="L508" s="2">
        <f t="shared" si="54"/>
        <v>1</v>
      </c>
      <c r="M508" s="2">
        <f t="shared" si="55"/>
        <v>0</v>
      </c>
      <c r="N508" s="2">
        <f t="shared" si="56"/>
        <v>0</v>
      </c>
    </row>
    <row r="509" spans="1:14" x14ac:dyDescent="0.35">
      <c r="A509" t="s">
        <v>740</v>
      </c>
      <c r="B509" t="s">
        <v>44</v>
      </c>
      <c r="C509" t="s">
        <v>43</v>
      </c>
      <c r="D509" t="s">
        <v>660</v>
      </c>
      <c r="E509">
        <v>24</v>
      </c>
      <c r="F509">
        <v>81.77</v>
      </c>
      <c r="G509">
        <v>73.7</v>
      </c>
      <c r="H509">
        <f t="shared" si="53"/>
        <v>1.1094979647218453</v>
      </c>
      <c r="I509">
        <v>23.5</v>
      </c>
      <c r="J509">
        <v>35.24</v>
      </c>
      <c r="K509">
        <v>72.459999999999994</v>
      </c>
      <c r="L509" s="2">
        <f t="shared" si="54"/>
        <v>0</v>
      </c>
      <c r="M509" s="2">
        <f t="shared" si="55"/>
        <v>1</v>
      </c>
      <c r="N509" s="2">
        <f t="shared" si="56"/>
        <v>0</v>
      </c>
    </row>
    <row r="510" spans="1:14" x14ac:dyDescent="0.35">
      <c r="A510" t="s">
        <v>741</v>
      </c>
      <c r="B510" t="s">
        <v>44</v>
      </c>
      <c r="C510" t="s">
        <v>43</v>
      </c>
      <c r="D510" t="s">
        <v>660</v>
      </c>
      <c r="E510">
        <v>24</v>
      </c>
      <c r="F510">
        <v>105.96</v>
      </c>
      <c r="G510">
        <v>73.7</v>
      </c>
      <c r="H510">
        <f t="shared" si="53"/>
        <v>1.4377204884667569</v>
      </c>
      <c r="I510">
        <v>23.5</v>
      </c>
      <c r="J510">
        <v>70.63</v>
      </c>
      <c r="K510">
        <v>72.459999999999994</v>
      </c>
      <c r="L510" s="2">
        <f t="shared" si="54"/>
        <v>0</v>
      </c>
      <c r="M510" s="2">
        <f t="shared" si="55"/>
        <v>1</v>
      </c>
      <c r="N510" s="2">
        <f t="shared" si="56"/>
        <v>0</v>
      </c>
    </row>
    <row r="511" spans="1:14" x14ac:dyDescent="0.35">
      <c r="A511" t="s">
        <v>742</v>
      </c>
      <c r="B511" t="s">
        <v>44</v>
      </c>
      <c r="C511" t="s">
        <v>43</v>
      </c>
      <c r="D511" t="s">
        <v>660</v>
      </c>
      <c r="E511">
        <v>24</v>
      </c>
      <c r="F511">
        <v>134.52000000000001</v>
      </c>
      <c r="G511">
        <v>73.7</v>
      </c>
      <c r="H511">
        <f t="shared" si="53"/>
        <v>1.8252374491180463</v>
      </c>
      <c r="I511">
        <v>18</v>
      </c>
      <c r="J511">
        <v>59.72</v>
      </c>
      <c r="K511">
        <v>58.64</v>
      </c>
      <c r="L511" s="2">
        <f t="shared" si="54"/>
        <v>1</v>
      </c>
      <c r="M511" s="2">
        <f t="shared" si="55"/>
        <v>0</v>
      </c>
      <c r="N511" s="2">
        <f t="shared" si="56"/>
        <v>0</v>
      </c>
    </row>
    <row r="512" spans="1:14" x14ac:dyDescent="0.35">
      <c r="A512" t="s">
        <v>743</v>
      </c>
      <c r="B512" t="s">
        <v>44</v>
      </c>
      <c r="C512" t="s">
        <v>43</v>
      </c>
      <c r="D512" t="s">
        <v>660</v>
      </c>
      <c r="E512">
        <v>24</v>
      </c>
      <c r="F512">
        <v>106.09</v>
      </c>
      <c r="G512">
        <v>73.7</v>
      </c>
      <c r="H512">
        <f t="shared" si="53"/>
        <v>1.4394843962008141</v>
      </c>
      <c r="I512">
        <v>16</v>
      </c>
      <c r="J512">
        <v>59.7</v>
      </c>
      <c r="K512">
        <v>53.5</v>
      </c>
      <c r="L512" s="2">
        <f t="shared" si="54"/>
        <v>0</v>
      </c>
      <c r="M512" s="2">
        <f t="shared" si="55"/>
        <v>1</v>
      </c>
      <c r="N512" s="2">
        <f t="shared" si="56"/>
        <v>0</v>
      </c>
    </row>
    <row r="513" spans="1:14" x14ac:dyDescent="0.35">
      <c r="A513" t="s">
        <v>744</v>
      </c>
      <c r="B513" t="s">
        <v>44</v>
      </c>
      <c r="C513" t="s">
        <v>43</v>
      </c>
      <c r="D513" t="s">
        <v>660</v>
      </c>
      <c r="E513">
        <v>27</v>
      </c>
      <c r="F513">
        <v>86.33</v>
      </c>
      <c r="G513">
        <v>81.08</v>
      </c>
      <c r="H513">
        <f t="shared" si="53"/>
        <v>1.0647508633448446</v>
      </c>
      <c r="I513">
        <v>24</v>
      </c>
      <c r="J513">
        <v>77.37</v>
      </c>
      <c r="K513">
        <v>73.7</v>
      </c>
      <c r="L513" s="2">
        <f t="shared" si="54"/>
        <v>0</v>
      </c>
      <c r="M513" s="2">
        <f t="shared" si="55"/>
        <v>1</v>
      </c>
      <c r="N513" s="2">
        <f t="shared" si="56"/>
        <v>0</v>
      </c>
    </row>
    <row r="514" spans="1:14" x14ac:dyDescent="0.35">
      <c r="A514" t="s">
        <v>746</v>
      </c>
      <c r="B514" t="s">
        <v>44</v>
      </c>
      <c r="C514" t="s">
        <v>43</v>
      </c>
      <c r="D514" t="s">
        <v>660</v>
      </c>
      <c r="E514">
        <v>24</v>
      </c>
      <c r="F514">
        <v>199.39</v>
      </c>
      <c r="G514">
        <v>73.7</v>
      </c>
      <c r="H514">
        <f t="shared" ref="H514:H546" si="57">F514/G514</f>
        <v>2.7054274084124827</v>
      </c>
      <c r="I514">
        <v>23</v>
      </c>
      <c r="J514">
        <v>67.16</v>
      </c>
      <c r="K514">
        <v>71.22</v>
      </c>
      <c r="L514" s="2">
        <f t="shared" ref="L514:L546" si="58">IF(H514&gt;1.5,1,0)</f>
        <v>1</v>
      </c>
      <c r="M514" s="2">
        <f t="shared" ref="M514:M546" si="59">IF((AND(H514&gt;1,H514&lt;1.5)),1,0)</f>
        <v>0</v>
      </c>
      <c r="N514" s="2">
        <f t="shared" ref="N514:N546" si="60">IF(H514&lt;1,1,0)</f>
        <v>0</v>
      </c>
    </row>
    <row r="515" spans="1:14" x14ac:dyDescent="0.35">
      <c r="A515" t="s">
        <v>747</v>
      </c>
      <c r="B515" t="s">
        <v>44</v>
      </c>
      <c r="C515" t="s">
        <v>43</v>
      </c>
      <c r="D515" t="s">
        <v>660</v>
      </c>
      <c r="E515">
        <v>24</v>
      </c>
      <c r="F515">
        <v>100.99</v>
      </c>
      <c r="G515">
        <v>73.7</v>
      </c>
      <c r="H515">
        <f t="shared" si="57"/>
        <v>1.3702849389416552</v>
      </c>
      <c r="I515">
        <v>23.5</v>
      </c>
      <c r="J515">
        <v>62.61</v>
      </c>
      <c r="K515">
        <v>72.459999999999994</v>
      </c>
      <c r="L515" s="2">
        <f t="shared" si="58"/>
        <v>0</v>
      </c>
      <c r="M515" s="2">
        <f t="shared" si="59"/>
        <v>1</v>
      </c>
      <c r="N515" s="2">
        <f t="shared" si="60"/>
        <v>0</v>
      </c>
    </row>
    <row r="516" spans="1:14" x14ac:dyDescent="0.35">
      <c r="A516" t="s">
        <v>748</v>
      </c>
      <c r="B516" t="s">
        <v>44</v>
      </c>
      <c r="C516" t="s">
        <v>43</v>
      </c>
      <c r="D516" t="s">
        <v>660</v>
      </c>
      <c r="E516">
        <v>24</v>
      </c>
      <c r="F516">
        <v>160.69999999999999</v>
      </c>
      <c r="G516">
        <v>73.7</v>
      </c>
      <c r="H516">
        <f t="shared" si="57"/>
        <v>2.1804613297150608</v>
      </c>
      <c r="I516">
        <v>16</v>
      </c>
      <c r="J516">
        <v>78.459999999999994</v>
      </c>
      <c r="K516">
        <v>53.5</v>
      </c>
      <c r="L516" s="2">
        <f t="shared" si="58"/>
        <v>1</v>
      </c>
      <c r="M516" s="2">
        <f t="shared" si="59"/>
        <v>0</v>
      </c>
      <c r="N516" s="2">
        <f t="shared" si="60"/>
        <v>0</v>
      </c>
    </row>
    <row r="517" spans="1:14" x14ac:dyDescent="0.35">
      <c r="A517" t="s">
        <v>717</v>
      </c>
      <c r="B517" t="s">
        <v>698</v>
      </c>
      <c r="C517" t="s">
        <v>78</v>
      </c>
      <c r="D517" t="s">
        <v>659</v>
      </c>
      <c r="E517">
        <v>24</v>
      </c>
      <c r="F517">
        <v>158.58000000000001</v>
      </c>
      <c r="G517">
        <v>73.7</v>
      </c>
      <c r="H517">
        <f t="shared" si="57"/>
        <v>2.1516960651289012</v>
      </c>
      <c r="I517">
        <v>16</v>
      </c>
      <c r="J517">
        <v>68.760000000000005</v>
      </c>
      <c r="K517">
        <v>53.5</v>
      </c>
      <c r="L517" s="2">
        <f t="shared" si="58"/>
        <v>1</v>
      </c>
      <c r="M517" s="2">
        <f t="shared" si="59"/>
        <v>0</v>
      </c>
      <c r="N517" s="2">
        <f t="shared" si="60"/>
        <v>0</v>
      </c>
    </row>
    <row r="518" spans="1:14" x14ac:dyDescent="0.35">
      <c r="A518" t="s">
        <v>718</v>
      </c>
      <c r="B518" t="s">
        <v>698</v>
      </c>
      <c r="C518" t="s">
        <v>78</v>
      </c>
      <c r="D518" t="s">
        <v>659</v>
      </c>
      <c r="E518">
        <v>24</v>
      </c>
      <c r="F518">
        <v>285.08999999999997</v>
      </c>
      <c r="G518">
        <v>73.7</v>
      </c>
      <c r="H518">
        <f t="shared" si="57"/>
        <v>3.8682496607869736</v>
      </c>
      <c r="I518">
        <v>22.5</v>
      </c>
      <c r="J518">
        <v>67.44</v>
      </c>
      <c r="K518">
        <v>69.97</v>
      </c>
      <c r="L518" s="2">
        <f t="shared" si="58"/>
        <v>1</v>
      </c>
      <c r="M518" s="2">
        <f t="shared" si="59"/>
        <v>0</v>
      </c>
      <c r="N518" s="2">
        <f t="shared" si="60"/>
        <v>0</v>
      </c>
    </row>
    <row r="519" spans="1:14" x14ac:dyDescent="0.35">
      <c r="A519" t="s">
        <v>719</v>
      </c>
      <c r="B519" t="s">
        <v>698</v>
      </c>
      <c r="C519" t="s">
        <v>78</v>
      </c>
      <c r="D519" t="s">
        <v>659</v>
      </c>
      <c r="E519">
        <v>24</v>
      </c>
      <c r="F519">
        <v>94.96</v>
      </c>
      <c r="G519">
        <v>73.7</v>
      </c>
      <c r="H519">
        <f t="shared" si="57"/>
        <v>1.2884667571234734</v>
      </c>
      <c r="I519">
        <v>23.5</v>
      </c>
      <c r="J519">
        <v>61.97</v>
      </c>
      <c r="K519">
        <v>72.459999999999994</v>
      </c>
      <c r="L519" s="2">
        <f t="shared" si="58"/>
        <v>0</v>
      </c>
      <c r="M519" s="2">
        <f t="shared" si="59"/>
        <v>1</v>
      </c>
      <c r="N519" s="2">
        <f t="shared" si="60"/>
        <v>0</v>
      </c>
    </row>
    <row r="520" spans="1:14" x14ac:dyDescent="0.35">
      <c r="A520" t="s">
        <v>720</v>
      </c>
      <c r="B520" t="s">
        <v>698</v>
      </c>
      <c r="C520" t="s">
        <v>78</v>
      </c>
      <c r="D520" t="s">
        <v>659</v>
      </c>
      <c r="E520">
        <v>24</v>
      </c>
      <c r="F520">
        <v>102.56</v>
      </c>
      <c r="G520">
        <v>73.7</v>
      </c>
      <c r="H520">
        <f t="shared" si="57"/>
        <v>1.3915875169606513</v>
      </c>
      <c r="I520">
        <v>22.5</v>
      </c>
      <c r="J520">
        <v>58.88</v>
      </c>
      <c r="K520">
        <v>69.97</v>
      </c>
      <c r="L520" s="2">
        <f t="shared" si="58"/>
        <v>0</v>
      </c>
      <c r="M520" s="2">
        <f t="shared" si="59"/>
        <v>1</v>
      </c>
      <c r="N520" s="2">
        <f t="shared" si="60"/>
        <v>0</v>
      </c>
    </row>
    <row r="521" spans="1:14" x14ac:dyDescent="0.35">
      <c r="A521" t="s">
        <v>721</v>
      </c>
      <c r="B521" t="s">
        <v>698</v>
      </c>
      <c r="C521" t="s">
        <v>78</v>
      </c>
      <c r="D521" t="s">
        <v>659</v>
      </c>
      <c r="E521">
        <v>24</v>
      </c>
      <c r="F521">
        <v>116.07</v>
      </c>
      <c r="G521">
        <v>73.7</v>
      </c>
      <c r="H521">
        <f t="shared" si="57"/>
        <v>1.5748982360922659</v>
      </c>
      <c r="I521">
        <v>23</v>
      </c>
      <c r="J521">
        <v>54.52</v>
      </c>
      <c r="K521">
        <v>71.22</v>
      </c>
      <c r="L521" s="2">
        <f t="shared" si="58"/>
        <v>1</v>
      </c>
      <c r="M521" s="2">
        <f t="shared" si="59"/>
        <v>0</v>
      </c>
      <c r="N521" s="2">
        <f t="shared" si="60"/>
        <v>0</v>
      </c>
    </row>
    <row r="522" spans="1:14" x14ac:dyDescent="0.35">
      <c r="A522" t="s">
        <v>722</v>
      </c>
      <c r="B522" t="s">
        <v>698</v>
      </c>
      <c r="C522" t="s">
        <v>78</v>
      </c>
      <c r="D522" t="s">
        <v>659</v>
      </c>
      <c r="E522">
        <v>24</v>
      </c>
      <c r="F522">
        <v>96.4</v>
      </c>
      <c r="G522">
        <v>73.7</v>
      </c>
      <c r="H522">
        <f t="shared" si="57"/>
        <v>1.3080054274084125</v>
      </c>
      <c r="I522">
        <v>23</v>
      </c>
      <c r="J522">
        <v>40.29</v>
      </c>
      <c r="K522">
        <v>71.22</v>
      </c>
      <c r="L522" s="2">
        <f t="shared" si="58"/>
        <v>0</v>
      </c>
      <c r="M522" s="2">
        <f t="shared" si="59"/>
        <v>1</v>
      </c>
      <c r="N522" s="2">
        <f t="shared" si="60"/>
        <v>0</v>
      </c>
    </row>
    <row r="523" spans="1:14" x14ac:dyDescent="0.35">
      <c r="A523" t="s">
        <v>723</v>
      </c>
      <c r="B523" t="s">
        <v>698</v>
      </c>
      <c r="C523" t="s">
        <v>78</v>
      </c>
      <c r="D523" t="s">
        <v>659</v>
      </c>
      <c r="E523">
        <v>24</v>
      </c>
      <c r="F523">
        <v>149.47</v>
      </c>
      <c r="G523">
        <v>73.7</v>
      </c>
      <c r="H523">
        <f t="shared" si="57"/>
        <v>2.0280868385345996</v>
      </c>
      <c r="I523">
        <v>23</v>
      </c>
      <c r="J523">
        <v>47.51</v>
      </c>
      <c r="K523">
        <v>71.22</v>
      </c>
      <c r="L523" s="2">
        <f t="shared" si="58"/>
        <v>1</v>
      </c>
      <c r="M523" s="2">
        <f t="shared" si="59"/>
        <v>0</v>
      </c>
      <c r="N523" s="2">
        <f t="shared" si="60"/>
        <v>0</v>
      </c>
    </row>
    <row r="524" spans="1:14" x14ac:dyDescent="0.35">
      <c r="A524" t="s">
        <v>724</v>
      </c>
      <c r="B524" t="s">
        <v>698</v>
      </c>
      <c r="C524" t="s">
        <v>78</v>
      </c>
      <c r="D524" t="s">
        <v>659</v>
      </c>
      <c r="E524">
        <v>24</v>
      </c>
      <c r="F524">
        <v>192.45</v>
      </c>
      <c r="G524">
        <v>73.7</v>
      </c>
      <c r="H524">
        <f t="shared" si="57"/>
        <v>2.611261872455902</v>
      </c>
      <c r="I524">
        <v>18</v>
      </c>
      <c r="J524">
        <v>64.73</v>
      </c>
      <c r="K524">
        <v>58.64</v>
      </c>
      <c r="L524" s="2">
        <f t="shared" si="58"/>
        <v>1</v>
      </c>
      <c r="M524" s="2">
        <f t="shared" si="59"/>
        <v>0</v>
      </c>
      <c r="N524" s="2">
        <f t="shared" si="60"/>
        <v>0</v>
      </c>
    </row>
    <row r="525" spans="1:14" x14ac:dyDescent="0.35">
      <c r="A525" t="s">
        <v>725</v>
      </c>
      <c r="B525" t="s">
        <v>698</v>
      </c>
      <c r="C525" t="s">
        <v>78</v>
      </c>
      <c r="D525" t="s">
        <v>659</v>
      </c>
      <c r="E525">
        <v>24</v>
      </c>
      <c r="F525">
        <v>146.16999999999999</v>
      </c>
      <c r="G525">
        <v>73.7</v>
      </c>
      <c r="H525">
        <f t="shared" si="57"/>
        <v>1.9833107191316144</v>
      </c>
      <c r="I525">
        <v>22.5</v>
      </c>
      <c r="J525">
        <v>49.19</v>
      </c>
      <c r="K525">
        <v>69.97</v>
      </c>
      <c r="L525" s="2">
        <f t="shared" si="58"/>
        <v>1</v>
      </c>
      <c r="M525" s="2">
        <f t="shared" si="59"/>
        <v>0</v>
      </c>
      <c r="N525" s="2">
        <f t="shared" si="60"/>
        <v>0</v>
      </c>
    </row>
    <row r="526" spans="1:14" x14ac:dyDescent="0.35">
      <c r="A526" t="s">
        <v>726</v>
      </c>
      <c r="B526" t="s">
        <v>698</v>
      </c>
      <c r="C526" t="s">
        <v>78</v>
      </c>
      <c r="D526" t="s">
        <v>659</v>
      </c>
      <c r="E526">
        <v>24</v>
      </c>
      <c r="F526">
        <v>140.79</v>
      </c>
      <c r="G526">
        <v>73.7</v>
      </c>
      <c r="H526">
        <f t="shared" si="57"/>
        <v>1.9103120759837176</v>
      </c>
      <c r="I526">
        <v>23</v>
      </c>
      <c r="J526">
        <v>55.82</v>
      </c>
      <c r="K526">
        <v>71.22</v>
      </c>
      <c r="L526" s="2">
        <f t="shared" si="58"/>
        <v>1</v>
      </c>
      <c r="M526" s="2">
        <f t="shared" si="59"/>
        <v>0</v>
      </c>
      <c r="N526" s="2">
        <f t="shared" si="60"/>
        <v>0</v>
      </c>
    </row>
    <row r="527" spans="1:14" x14ac:dyDescent="0.35">
      <c r="A527" t="s">
        <v>727</v>
      </c>
      <c r="B527" t="s">
        <v>698</v>
      </c>
      <c r="C527" t="s">
        <v>78</v>
      </c>
      <c r="D527" t="s">
        <v>659</v>
      </c>
      <c r="E527">
        <v>24</v>
      </c>
      <c r="F527">
        <v>127.98</v>
      </c>
      <c r="G527">
        <v>73.7</v>
      </c>
      <c r="H527">
        <f t="shared" si="57"/>
        <v>1.7364993215739484</v>
      </c>
      <c r="I527">
        <v>22.5</v>
      </c>
      <c r="J527">
        <v>61</v>
      </c>
      <c r="K527">
        <v>69.97</v>
      </c>
      <c r="L527" s="2">
        <f t="shared" si="58"/>
        <v>1</v>
      </c>
      <c r="M527" s="2">
        <f t="shared" si="59"/>
        <v>0</v>
      </c>
      <c r="N527" s="2">
        <f t="shared" si="60"/>
        <v>0</v>
      </c>
    </row>
    <row r="528" spans="1:14" x14ac:dyDescent="0.35">
      <c r="A528" t="s">
        <v>728</v>
      </c>
      <c r="B528" t="s">
        <v>698</v>
      </c>
      <c r="C528" t="s">
        <v>78</v>
      </c>
      <c r="D528" t="s">
        <v>659</v>
      </c>
      <c r="E528">
        <v>24</v>
      </c>
      <c r="F528">
        <v>172.8</v>
      </c>
      <c r="G528">
        <v>73.7</v>
      </c>
      <c r="H528">
        <f t="shared" si="57"/>
        <v>2.344640434192673</v>
      </c>
      <c r="I528">
        <v>23</v>
      </c>
      <c r="J528">
        <v>37.44</v>
      </c>
      <c r="K528">
        <v>71.22</v>
      </c>
      <c r="L528" s="2">
        <f t="shared" si="58"/>
        <v>1</v>
      </c>
      <c r="M528" s="2">
        <f t="shared" si="59"/>
        <v>0</v>
      </c>
      <c r="N528" s="2">
        <f t="shared" si="60"/>
        <v>0</v>
      </c>
    </row>
    <row r="529" spans="1:14" x14ac:dyDescent="0.35">
      <c r="A529" t="s">
        <v>729</v>
      </c>
      <c r="B529" t="s">
        <v>698</v>
      </c>
      <c r="C529" t="s">
        <v>78</v>
      </c>
      <c r="D529" t="s">
        <v>659</v>
      </c>
      <c r="E529">
        <v>24</v>
      </c>
      <c r="F529">
        <v>242.39</v>
      </c>
      <c r="G529">
        <v>73.7</v>
      </c>
      <c r="H529">
        <f t="shared" si="57"/>
        <v>3.2888738127544093</v>
      </c>
      <c r="I529">
        <v>23</v>
      </c>
      <c r="J529">
        <v>26.91</v>
      </c>
      <c r="K529">
        <v>71.22</v>
      </c>
      <c r="L529" s="2">
        <f t="shared" si="58"/>
        <v>1</v>
      </c>
      <c r="M529" s="2">
        <f t="shared" si="59"/>
        <v>0</v>
      </c>
      <c r="N529" s="2">
        <f t="shared" si="60"/>
        <v>0</v>
      </c>
    </row>
    <row r="530" spans="1:14" x14ac:dyDescent="0.35">
      <c r="A530" t="s">
        <v>730</v>
      </c>
      <c r="B530" t="s">
        <v>698</v>
      </c>
      <c r="C530" t="s">
        <v>78</v>
      </c>
      <c r="D530" t="s">
        <v>659</v>
      </c>
      <c r="E530">
        <v>25</v>
      </c>
      <c r="F530">
        <v>93.39</v>
      </c>
      <c r="G530">
        <v>76.17</v>
      </c>
      <c r="H530">
        <f t="shared" si="57"/>
        <v>1.2260732571878692</v>
      </c>
      <c r="I530">
        <v>24</v>
      </c>
      <c r="J530">
        <v>80.97</v>
      </c>
      <c r="K530">
        <v>73.7</v>
      </c>
      <c r="L530" s="2">
        <f t="shared" si="58"/>
        <v>0</v>
      </c>
      <c r="M530" s="2">
        <f t="shared" si="59"/>
        <v>1</v>
      </c>
      <c r="N530" s="2">
        <f t="shared" si="60"/>
        <v>0</v>
      </c>
    </row>
    <row r="531" spans="1:14" x14ac:dyDescent="0.35">
      <c r="A531" t="s">
        <v>732</v>
      </c>
      <c r="B531" t="s">
        <v>698</v>
      </c>
      <c r="C531" t="s">
        <v>78</v>
      </c>
      <c r="D531" t="s">
        <v>659</v>
      </c>
      <c r="E531">
        <v>24</v>
      </c>
      <c r="F531">
        <v>138.34</v>
      </c>
      <c r="G531">
        <v>73.7</v>
      </c>
      <c r="H531">
        <f t="shared" si="57"/>
        <v>1.877069199457259</v>
      </c>
      <c r="I531">
        <v>23</v>
      </c>
      <c r="J531">
        <v>70.459999999999994</v>
      </c>
      <c r="K531">
        <v>71.22</v>
      </c>
      <c r="L531" s="2">
        <f t="shared" si="58"/>
        <v>1</v>
      </c>
      <c r="M531" s="2">
        <f t="shared" si="59"/>
        <v>0</v>
      </c>
      <c r="N531" s="2">
        <f t="shared" si="60"/>
        <v>0</v>
      </c>
    </row>
    <row r="532" spans="1:14" x14ac:dyDescent="0.35">
      <c r="A532" t="s">
        <v>749</v>
      </c>
      <c r="B532" t="s">
        <v>698</v>
      </c>
      <c r="C532" t="s">
        <v>78</v>
      </c>
      <c r="D532" s="8" t="s">
        <v>660</v>
      </c>
      <c r="E532" s="8">
        <v>16.5</v>
      </c>
      <c r="F532" s="8">
        <v>49.65</v>
      </c>
      <c r="G532" s="8">
        <v>54.79</v>
      </c>
      <c r="H532" s="8">
        <f t="shared" si="57"/>
        <v>0.90618726044898701</v>
      </c>
      <c r="I532" s="8">
        <v>16</v>
      </c>
      <c r="J532" s="8">
        <v>31.88</v>
      </c>
      <c r="K532" s="8">
        <v>53.5</v>
      </c>
      <c r="L532" s="8">
        <f t="shared" si="58"/>
        <v>0</v>
      </c>
      <c r="M532" s="8">
        <f t="shared" si="59"/>
        <v>0</v>
      </c>
      <c r="N532" s="8">
        <f t="shared" si="60"/>
        <v>1</v>
      </c>
    </row>
    <row r="533" spans="1:14" x14ac:dyDescent="0.35">
      <c r="A533" t="s">
        <v>750</v>
      </c>
      <c r="B533" t="s">
        <v>698</v>
      </c>
      <c r="C533" t="s">
        <v>78</v>
      </c>
      <c r="D533" t="s">
        <v>660</v>
      </c>
      <c r="E533">
        <v>24</v>
      </c>
      <c r="F533">
        <v>211.22</v>
      </c>
      <c r="G533">
        <v>73.7</v>
      </c>
      <c r="H533">
        <f t="shared" si="57"/>
        <v>2.8659430122116687</v>
      </c>
      <c r="I533">
        <v>22.5</v>
      </c>
      <c r="J533">
        <v>57.53</v>
      </c>
      <c r="K533">
        <v>69.97</v>
      </c>
      <c r="L533" s="2">
        <f t="shared" si="58"/>
        <v>1</v>
      </c>
      <c r="M533" s="2">
        <f t="shared" si="59"/>
        <v>0</v>
      </c>
      <c r="N533" s="2">
        <f t="shared" si="60"/>
        <v>0</v>
      </c>
    </row>
    <row r="534" spans="1:14" x14ac:dyDescent="0.35">
      <c r="A534" t="s">
        <v>751</v>
      </c>
      <c r="B534" t="s">
        <v>698</v>
      </c>
      <c r="C534" t="s">
        <v>78</v>
      </c>
      <c r="D534" t="s">
        <v>660</v>
      </c>
      <c r="E534">
        <v>24</v>
      </c>
      <c r="F534">
        <v>131.1</v>
      </c>
      <c r="G534">
        <v>73.7</v>
      </c>
      <c r="H534">
        <f t="shared" si="57"/>
        <v>1.7788331071913159</v>
      </c>
      <c r="I534">
        <v>16</v>
      </c>
      <c r="J534">
        <v>54.2</v>
      </c>
      <c r="K534">
        <v>53.5</v>
      </c>
      <c r="L534" s="2">
        <f t="shared" si="58"/>
        <v>1</v>
      </c>
      <c r="M534" s="2">
        <f t="shared" si="59"/>
        <v>0</v>
      </c>
      <c r="N534" s="2">
        <f t="shared" si="60"/>
        <v>0</v>
      </c>
    </row>
    <row r="535" spans="1:14" x14ac:dyDescent="0.35">
      <c r="A535" t="s">
        <v>752</v>
      </c>
      <c r="B535" t="s">
        <v>698</v>
      </c>
      <c r="C535" t="s">
        <v>78</v>
      </c>
      <c r="D535" t="s">
        <v>660</v>
      </c>
      <c r="E535">
        <v>24</v>
      </c>
      <c r="F535">
        <v>193.43</v>
      </c>
      <c r="G535">
        <v>73.7</v>
      </c>
      <c r="H535">
        <f t="shared" si="57"/>
        <v>2.6245590230664857</v>
      </c>
      <c r="I535">
        <v>22</v>
      </c>
      <c r="J535">
        <v>50.58</v>
      </c>
      <c r="K535">
        <v>68.72</v>
      </c>
      <c r="L535" s="2">
        <f t="shared" si="58"/>
        <v>1</v>
      </c>
      <c r="M535" s="2">
        <f t="shared" si="59"/>
        <v>0</v>
      </c>
      <c r="N535" s="2">
        <f t="shared" si="60"/>
        <v>0</v>
      </c>
    </row>
    <row r="536" spans="1:14" x14ac:dyDescent="0.35">
      <c r="A536" t="s">
        <v>753</v>
      </c>
      <c r="B536" t="s">
        <v>698</v>
      </c>
      <c r="C536" t="s">
        <v>78</v>
      </c>
      <c r="D536" t="s">
        <v>660</v>
      </c>
      <c r="E536">
        <v>24</v>
      </c>
      <c r="F536">
        <v>237.57</v>
      </c>
      <c r="G536">
        <v>73.7</v>
      </c>
      <c r="H536">
        <f t="shared" si="57"/>
        <v>3.223473541383989</v>
      </c>
      <c r="I536">
        <v>23</v>
      </c>
      <c r="J536">
        <v>69.72</v>
      </c>
      <c r="K536">
        <v>71.22</v>
      </c>
      <c r="L536" s="2">
        <f t="shared" si="58"/>
        <v>1</v>
      </c>
      <c r="M536" s="2">
        <f t="shared" si="59"/>
        <v>0</v>
      </c>
      <c r="N536" s="2">
        <f t="shared" si="60"/>
        <v>0</v>
      </c>
    </row>
    <row r="537" spans="1:14" x14ac:dyDescent="0.35">
      <c r="A537" t="s">
        <v>754</v>
      </c>
      <c r="B537" t="s">
        <v>698</v>
      </c>
      <c r="C537" t="s">
        <v>78</v>
      </c>
      <c r="D537" t="s">
        <v>660</v>
      </c>
      <c r="E537">
        <v>24</v>
      </c>
      <c r="F537">
        <v>131.02000000000001</v>
      </c>
      <c r="G537">
        <v>73.7</v>
      </c>
      <c r="H537">
        <f t="shared" si="57"/>
        <v>1.7777476255088196</v>
      </c>
      <c r="I537">
        <v>23</v>
      </c>
      <c r="J537">
        <v>69.430000000000007</v>
      </c>
      <c r="K537">
        <v>71.22</v>
      </c>
      <c r="L537" s="2">
        <f t="shared" si="58"/>
        <v>1</v>
      </c>
      <c r="M537" s="2">
        <f t="shared" si="59"/>
        <v>0</v>
      </c>
      <c r="N537" s="2">
        <f t="shared" si="60"/>
        <v>0</v>
      </c>
    </row>
    <row r="538" spans="1:14" x14ac:dyDescent="0.35">
      <c r="A538" t="s">
        <v>755</v>
      </c>
      <c r="B538" t="s">
        <v>698</v>
      </c>
      <c r="C538" t="s">
        <v>78</v>
      </c>
      <c r="D538" t="s">
        <v>660</v>
      </c>
      <c r="E538">
        <v>24</v>
      </c>
      <c r="F538">
        <v>198.1</v>
      </c>
      <c r="G538">
        <v>73.7</v>
      </c>
      <c r="H538">
        <f t="shared" si="57"/>
        <v>2.6879240162822251</v>
      </c>
      <c r="I538">
        <v>16</v>
      </c>
      <c r="J538">
        <v>58.52</v>
      </c>
      <c r="K538">
        <v>53.5</v>
      </c>
      <c r="L538" s="2">
        <f t="shared" si="58"/>
        <v>1</v>
      </c>
      <c r="M538" s="2">
        <f t="shared" si="59"/>
        <v>0</v>
      </c>
      <c r="N538" s="2">
        <f t="shared" si="60"/>
        <v>0</v>
      </c>
    </row>
    <row r="539" spans="1:14" x14ac:dyDescent="0.35">
      <c r="A539" t="s">
        <v>757</v>
      </c>
      <c r="B539" t="s">
        <v>698</v>
      </c>
      <c r="C539" t="s">
        <v>78</v>
      </c>
      <c r="D539" s="8" t="s">
        <v>660</v>
      </c>
      <c r="E539" s="8">
        <v>22.5</v>
      </c>
      <c r="F539" s="8">
        <v>55.43</v>
      </c>
      <c r="G539" s="8">
        <v>69.97</v>
      </c>
      <c r="H539" s="8">
        <f t="shared" si="57"/>
        <v>0.79219665570958986</v>
      </c>
      <c r="I539" s="8">
        <v>22</v>
      </c>
      <c r="J539" s="8">
        <v>30.51</v>
      </c>
      <c r="K539" s="8">
        <v>68.72</v>
      </c>
      <c r="L539" s="8">
        <f t="shared" si="58"/>
        <v>0</v>
      </c>
      <c r="M539" s="8">
        <f t="shared" si="59"/>
        <v>0</v>
      </c>
      <c r="N539" s="8">
        <f t="shared" si="60"/>
        <v>1</v>
      </c>
    </row>
    <row r="540" spans="1:14" x14ac:dyDescent="0.35">
      <c r="A540" t="s">
        <v>758</v>
      </c>
      <c r="B540" t="s">
        <v>698</v>
      </c>
      <c r="C540" t="s">
        <v>78</v>
      </c>
      <c r="D540" t="s">
        <v>660</v>
      </c>
      <c r="E540">
        <v>24</v>
      </c>
      <c r="F540">
        <v>104.01</v>
      </c>
      <c r="G540">
        <v>73.7</v>
      </c>
      <c r="H540">
        <f t="shared" si="57"/>
        <v>1.4112618724559023</v>
      </c>
      <c r="I540">
        <v>23</v>
      </c>
      <c r="J540">
        <v>58.91</v>
      </c>
      <c r="K540">
        <v>71.22</v>
      </c>
      <c r="L540" s="2">
        <f t="shared" si="58"/>
        <v>0</v>
      </c>
      <c r="M540" s="2">
        <f t="shared" si="59"/>
        <v>1</v>
      </c>
      <c r="N540" s="2">
        <f t="shared" si="60"/>
        <v>0</v>
      </c>
    </row>
    <row r="541" spans="1:14" x14ac:dyDescent="0.35">
      <c r="A541" t="s">
        <v>759</v>
      </c>
      <c r="B541" t="s">
        <v>698</v>
      </c>
      <c r="C541" t="s">
        <v>78</v>
      </c>
      <c r="D541" t="s">
        <v>660</v>
      </c>
      <c r="E541">
        <v>24</v>
      </c>
      <c r="F541">
        <v>319.33</v>
      </c>
      <c r="G541">
        <v>73.7</v>
      </c>
      <c r="H541">
        <f t="shared" si="57"/>
        <v>4.3328358208955224</v>
      </c>
      <c r="I541">
        <v>16</v>
      </c>
      <c r="J541">
        <v>69.16</v>
      </c>
      <c r="K541">
        <v>53.5</v>
      </c>
      <c r="L541" s="2">
        <f t="shared" si="58"/>
        <v>1</v>
      </c>
      <c r="M541" s="2">
        <f t="shared" si="59"/>
        <v>0</v>
      </c>
      <c r="N541" s="2">
        <f t="shared" si="60"/>
        <v>0</v>
      </c>
    </row>
    <row r="542" spans="1:14" x14ac:dyDescent="0.35">
      <c r="A542" t="s">
        <v>760</v>
      </c>
      <c r="B542" t="s">
        <v>698</v>
      </c>
      <c r="C542" t="s">
        <v>78</v>
      </c>
      <c r="D542" t="s">
        <v>660</v>
      </c>
      <c r="E542">
        <v>24</v>
      </c>
      <c r="F542">
        <v>236.97</v>
      </c>
      <c r="G542">
        <v>73.7</v>
      </c>
      <c r="H542">
        <f t="shared" si="57"/>
        <v>3.2153324287652643</v>
      </c>
      <c r="I542">
        <v>16</v>
      </c>
      <c r="J542">
        <v>54.42</v>
      </c>
      <c r="K542">
        <v>53.5</v>
      </c>
      <c r="L542" s="2">
        <f t="shared" si="58"/>
        <v>1</v>
      </c>
      <c r="M542" s="2">
        <f t="shared" si="59"/>
        <v>0</v>
      </c>
      <c r="N542" s="2">
        <f t="shared" si="60"/>
        <v>0</v>
      </c>
    </row>
    <row r="543" spans="1:14" x14ac:dyDescent="0.35">
      <c r="A543" t="s">
        <v>761</v>
      </c>
      <c r="B543" t="s">
        <v>698</v>
      </c>
      <c r="C543" t="s">
        <v>78</v>
      </c>
      <c r="D543" t="s">
        <v>660</v>
      </c>
      <c r="E543">
        <v>24</v>
      </c>
      <c r="F543">
        <v>119.71</v>
      </c>
      <c r="G543">
        <v>73.7</v>
      </c>
      <c r="H543">
        <f t="shared" si="57"/>
        <v>1.6242876526458614</v>
      </c>
      <c r="I543">
        <v>23</v>
      </c>
      <c r="J543">
        <v>75.739999999999995</v>
      </c>
      <c r="K543">
        <v>71.22</v>
      </c>
      <c r="L543" s="2">
        <f t="shared" si="58"/>
        <v>1</v>
      </c>
      <c r="M543" s="2">
        <f t="shared" si="59"/>
        <v>0</v>
      </c>
      <c r="N543" s="2">
        <f t="shared" si="60"/>
        <v>0</v>
      </c>
    </row>
    <row r="544" spans="1:14" x14ac:dyDescent="0.35">
      <c r="A544" t="s">
        <v>762</v>
      </c>
      <c r="B544" t="s">
        <v>698</v>
      </c>
      <c r="C544" t="s">
        <v>78</v>
      </c>
      <c r="D544" t="s">
        <v>660</v>
      </c>
      <c r="E544">
        <v>24</v>
      </c>
      <c r="F544">
        <v>203.33</v>
      </c>
      <c r="G544">
        <v>73.7</v>
      </c>
      <c r="H544">
        <f t="shared" si="57"/>
        <v>2.7588873812754411</v>
      </c>
      <c r="I544">
        <v>23</v>
      </c>
      <c r="J544">
        <v>54.12</v>
      </c>
      <c r="K544">
        <v>71.22</v>
      </c>
      <c r="L544" s="2">
        <f t="shared" si="58"/>
        <v>1</v>
      </c>
      <c r="M544" s="2">
        <f t="shared" si="59"/>
        <v>0</v>
      </c>
      <c r="N544" s="2">
        <f t="shared" si="60"/>
        <v>0</v>
      </c>
    </row>
    <row r="545" spans="1:18" x14ac:dyDescent="0.35">
      <c r="A545" t="s">
        <v>763</v>
      </c>
      <c r="B545" t="s">
        <v>698</v>
      </c>
      <c r="C545" t="s">
        <v>78</v>
      </c>
      <c r="D545" t="s">
        <v>660</v>
      </c>
      <c r="E545">
        <v>24</v>
      </c>
      <c r="F545">
        <v>140.82</v>
      </c>
      <c r="G545">
        <v>73.7</v>
      </c>
      <c r="H545">
        <f t="shared" si="57"/>
        <v>1.9107191316146539</v>
      </c>
      <c r="I545">
        <v>16</v>
      </c>
      <c r="J545">
        <v>54.37</v>
      </c>
      <c r="K545">
        <v>53.5</v>
      </c>
      <c r="L545" s="2">
        <f t="shared" si="58"/>
        <v>1</v>
      </c>
      <c r="M545" s="2">
        <f t="shared" si="59"/>
        <v>0</v>
      </c>
      <c r="N545" s="2">
        <f t="shared" si="60"/>
        <v>0</v>
      </c>
    </row>
    <row r="546" spans="1:18" x14ac:dyDescent="0.35">
      <c r="A546" t="s">
        <v>764</v>
      </c>
      <c r="B546" t="s">
        <v>698</v>
      </c>
      <c r="C546" t="s">
        <v>78</v>
      </c>
      <c r="D546" t="s">
        <v>660</v>
      </c>
      <c r="E546">
        <v>24</v>
      </c>
      <c r="F546">
        <v>131.99</v>
      </c>
      <c r="G546">
        <v>73.7</v>
      </c>
      <c r="H546">
        <f t="shared" si="57"/>
        <v>1.790909090909091</v>
      </c>
      <c r="I546">
        <v>16</v>
      </c>
      <c r="J546">
        <v>53.55</v>
      </c>
      <c r="K546">
        <v>53.5</v>
      </c>
      <c r="L546" s="2">
        <f t="shared" si="58"/>
        <v>1</v>
      </c>
      <c r="M546" s="2">
        <f t="shared" si="59"/>
        <v>0</v>
      </c>
      <c r="N546" s="2">
        <f t="shared" si="60"/>
        <v>0</v>
      </c>
    </row>
    <row r="547" spans="1:18" x14ac:dyDescent="0.35">
      <c r="A547" s="21" t="s">
        <v>924</v>
      </c>
      <c r="B547" s="21" t="s">
        <v>852</v>
      </c>
      <c r="C547" s="21" t="s">
        <v>43</v>
      </c>
      <c r="D547" s="21" t="s">
        <v>941</v>
      </c>
      <c r="E547">
        <v>23.5</v>
      </c>
      <c r="F547">
        <v>97.04</v>
      </c>
      <c r="G547">
        <v>72.459999999999994</v>
      </c>
      <c r="H547">
        <f t="shared" ref="H547:H578" si="61">F547/G547</f>
        <v>1.3392216395252554</v>
      </c>
      <c r="I547">
        <v>22.5</v>
      </c>
      <c r="J547">
        <v>69.78</v>
      </c>
      <c r="K547">
        <v>69.97</v>
      </c>
      <c r="L547" s="2">
        <f t="shared" ref="L547:L578" si="62">IF(H547&gt;1.5,1,0)</f>
        <v>0</v>
      </c>
      <c r="M547" s="2">
        <f t="shared" ref="M547:M578" si="63">IF((AND(H547&gt;1,H547&lt;1.5)),1,0)</f>
        <v>1</v>
      </c>
      <c r="N547" s="2">
        <f t="shared" ref="N547:N578" si="64">IF(H547&lt;1,1,0)</f>
        <v>0</v>
      </c>
      <c r="O547" s="25"/>
      <c r="P547" s="25"/>
      <c r="Q547" s="25"/>
      <c r="R547" s="25"/>
    </row>
    <row r="548" spans="1:18" x14ac:dyDescent="0.35">
      <c r="A548" s="21" t="s">
        <v>925</v>
      </c>
      <c r="B548" s="21" t="s">
        <v>852</v>
      </c>
      <c r="C548" s="21" t="s">
        <v>43</v>
      </c>
      <c r="D548" s="21" t="s">
        <v>941</v>
      </c>
      <c r="E548">
        <v>23.5</v>
      </c>
      <c r="F548">
        <v>73.209999999999994</v>
      </c>
      <c r="G548">
        <v>72.459999999999994</v>
      </c>
      <c r="H548">
        <f t="shared" si="61"/>
        <v>1.0103505382279878</v>
      </c>
      <c r="I548">
        <v>23</v>
      </c>
      <c r="J548">
        <v>66.39</v>
      </c>
      <c r="K548">
        <v>71.22</v>
      </c>
      <c r="L548" s="2">
        <f t="shared" si="62"/>
        <v>0</v>
      </c>
      <c r="M548" s="2">
        <f t="shared" si="63"/>
        <v>1</v>
      </c>
      <c r="N548" s="2">
        <f t="shared" si="64"/>
        <v>0</v>
      </c>
    </row>
    <row r="549" spans="1:18" x14ac:dyDescent="0.35">
      <c r="A549" s="21" t="s">
        <v>926</v>
      </c>
      <c r="B549" s="21" t="s">
        <v>852</v>
      </c>
      <c r="C549" s="21" t="s">
        <v>43</v>
      </c>
      <c r="D549" s="21" t="s">
        <v>941</v>
      </c>
      <c r="E549">
        <v>23.5</v>
      </c>
      <c r="F549">
        <v>141.19</v>
      </c>
      <c r="G549">
        <v>72.459999999999994</v>
      </c>
      <c r="H549">
        <f t="shared" si="61"/>
        <v>1.9485233232128072</v>
      </c>
      <c r="I549">
        <v>21.5</v>
      </c>
      <c r="J549">
        <v>52.84</v>
      </c>
      <c r="K549">
        <v>67.47</v>
      </c>
      <c r="L549" s="2">
        <f t="shared" si="62"/>
        <v>1</v>
      </c>
      <c r="M549" s="2">
        <f t="shared" si="63"/>
        <v>0</v>
      </c>
      <c r="N549" s="2">
        <f t="shared" si="64"/>
        <v>0</v>
      </c>
    </row>
    <row r="550" spans="1:18" x14ac:dyDescent="0.35">
      <c r="A550" s="21" t="s">
        <v>927</v>
      </c>
      <c r="B550" s="21" t="s">
        <v>852</v>
      </c>
      <c r="C550" s="21" t="s">
        <v>43</v>
      </c>
      <c r="D550" s="21" t="s">
        <v>941</v>
      </c>
      <c r="E550">
        <v>23.5</v>
      </c>
      <c r="F550">
        <v>228.61</v>
      </c>
      <c r="G550">
        <v>72.459999999999994</v>
      </c>
      <c r="H550">
        <f t="shared" si="61"/>
        <v>3.1549820590670721</v>
      </c>
      <c r="I550">
        <v>22</v>
      </c>
      <c r="J550">
        <v>47.53</v>
      </c>
      <c r="K550">
        <v>68.72</v>
      </c>
      <c r="L550" s="2">
        <f t="shared" si="62"/>
        <v>1</v>
      </c>
      <c r="M550" s="2">
        <f t="shared" si="63"/>
        <v>0</v>
      </c>
      <c r="N550" s="2">
        <f t="shared" si="64"/>
        <v>0</v>
      </c>
    </row>
    <row r="551" spans="1:18" x14ac:dyDescent="0.35">
      <c r="A551" s="21" t="s">
        <v>928</v>
      </c>
      <c r="B551" s="21" t="s">
        <v>852</v>
      </c>
      <c r="C551" s="21" t="s">
        <v>43</v>
      </c>
      <c r="D551" s="21" t="s">
        <v>941</v>
      </c>
      <c r="E551">
        <v>23.5</v>
      </c>
      <c r="F551">
        <v>149.85</v>
      </c>
      <c r="G551">
        <v>72.459999999999994</v>
      </c>
      <c r="H551">
        <f t="shared" si="61"/>
        <v>2.0680375379519735</v>
      </c>
      <c r="I551">
        <v>22</v>
      </c>
      <c r="J551">
        <v>56.08</v>
      </c>
      <c r="K551">
        <v>68.72</v>
      </c>
      <c r="L551" s="2">
        <f t="shared" si="62"/>
        <v>1</v>
      </c>
      <c r="M551" s="2">
        <f t="shared" si="63"/>
        <v>0</v>
      </c>
      <c r="N551" s="2">
        <f t="shared" si="64"/>
        <v>0</v>
      </c>
    </row>
    <row r="552" spans="1:18" x14ac:dyDescent="0.35">
      <c r="A552" s="21" t="s">
        <v>929</v>
      </c>
      <c r="B552" s="21" t="s">
        <v>852</v>
      </c>
      <c r="C552" s="21" t="s">
        <v>43</v>
      </c>
      <c r="D552" s="21" t="s">
        <v>941</v>
      </c>
      <c r="E552">
        <v>23</v>
      </c>
      <c r="F552">
        <v>146.25</v>
      </c>
      <c r="G552">
        <v>71.22</v>
      </c>
      <c r="H552">
        <f t="shared" si="61"/>
        <v>2.0534962089300759</v>
      </c>
      <c r="I552">
        <v>22</v>
      </c>
      <c r="J552">
        <v>48</v>
      </c>
      <c r="K552">
        <v>68.72</v>
      </c>
      <c r="L552" s="2">
        <f t="shared" si="62"/>
        <v>1</v>
      </c>
      <c r="M552" s="2">
        <f t="shared" si="63"/>
        <v>0</v>
      </c>
      <c r="N552" s="2">
        <f t="shared" si="64"/>
        <v>0</v>
      </c>
    </row>
    <row r="553" spans="1:18" x14ac:dyDescent="0.35">
      <c r="A553" s="21" t="s">
        <v>930</v>
      </c>
      <c r="B553" s="21" t="s">
        <v>852</v>
      </c>
      <c r="C553" s="21" t="s">
        <v>43</v>
      </c>
      <c r="D553" s="21" t="s">
        <v>941</v>
      </c>
      <c r="E553">
        <v>23.5</v>
      </c>
      <c r="F553">
        <v>98.08</v>
      </c>
      <c r="G553">
        <v>72.459999999999994</v>
      </c>
      <c r="H553">
        <f t="shared" si="61"/>
        <v>1.3535743858680653</v>
      </c>
      <c r="I553">
        <v>22.5</v>
      </c>
      <c r="J553">
        <v>52.46</v>
      </c>
      <c r="K553">
        <v>69.97</v>
      </c>
      <c r="L553" s="2">
        <f t="shared" si="62"/>
        <v>0</v>
      </c>
      <c r="M553" s="2">
        <f t="shared" si="63"/>
        <v>1</v>
      </c>
      <c r="N553" s="2">
        <f t="shared" si="64"/>
        <v>0</v>
      </c>
    </row>
    <row r="554" spans="1:18" x14ac:dyDescent="0.35">
      <c r="A554" s="21" t="s">
        <v>931</v>
      </c>
      <c r="B554" s="21" t="s">
        <v>852</v>
      </c>
      <c r="C554" s="21" t="s">
        <v>43</v>
      </c>
      <c r="D554" s="21" t="s">
        <v>941</v>
      </c>
      <c r="E554">
        <v>24</v>
      </c>
      <c r="F554">
        <v>87.13</v>
      </c>
      <c r="G554">
        <v>73.7</v>
      </c>
      <c r="H554">
        <f t="shared" si="61"/>
        <v>1.182225237449118</v>
      </c>
      <c r="I554">
        <v>23</v>
      </c>
      <c r="J554">
        <v>68.989999999999995</v>
      </c>
      <c r="K554">
        <v>71.22</v>
      </c>
      <c r="L554" s="2">
        <f t="shared" si="62"/>
        <v>0</v>
      </c>
      <c r="M554" s="2">
        <f t="shared" si="63"/>
        <v>1</v>
      </c>
      <c r="N554" s="2">
        <f t="shared" si="64"/>
        <v>0</v>
      </c>
    </row>
    <row r="555" spans="1:18" x14ac:dyDescent="0.35">
      <c r="A555" s="21" t="s">
        <v>932</v>
      </c>
      <c r="B555" s="21" t="s">
        <v>852</v>
      </c>
      <c r="C555" s="21" t="s">
        <v>43</v>
      </c>
      <c r="D555" s="21" t="s">
        <v>941</v>
      </c>
      <c r="E555">
        <v>23.5</v>
      </c>
      <c r="F555">
        <v>112.06</v>
      </c>
      <c r="G555">
        <v>72.459999999999994</v>
      </c>
      <c r="H555">
        <f t="shared" si="61"/>
        <v>1.5465084184377589</v>
      </c>
      <c r="I555">
        <v>22</v>
      </c>
      <c r="J555">
        <v>58.35</v>
      </c>
      <c r="K555">
        <v>68.72</v>
      </c>
      <c r="L555" s="2">
        <f t="shared" si="62"/>
        <v>1</v>
      </c>
      <c r="M555" s="2">
        <f t="shared" si="63"/>
        <v>0</v>
      </c>
      <c r="N555" s="2">
        <f t="shared" si="64"/>
        <v>0</v>
      </c>
    </row>
    <row r="556" spans="1:18" x14ac:dyDescent="0.35">
      <c r="A556" s="21" t="s">
        <v>933</v>
      </c>
      <c r="B556" s="21" t="s">
        <v>852</v>
      </c>
      <c r="C556" s="21" t="s">
        <v>43</v>
      </c>
      <c r="D556" s="21" t="s">
        <v>941</v>
      </c>
      <c r="E556">
        <v>23</v>
      </c>
      <c r="F556">
        <v>90.44</v>
      </c>
      <c r="G556">
        <v>71.22</v>
      </c>
      <c r="H556">
        <f t="shared" si="61"/>
        <v>1.2698680146026398</v>
      </c>
      <c r="I556">
        <v>22.5</v>
      </c>
      <c r="J556">
        <v>42.75</v>
      </c>
      <c r="K556">
        <v>69.97</v>
      </c>
      <c r="L556" s="2">
        <f t="shared" si="62"/>
        <v>0</v>
      </c>
      <c r="M556" s="2">
        <f t="shared" si="63"/>
        <v>1</v>
      </c>
      <c r="N556" s="2">
        <f t="shared" si="64"/>
        <v>0</v>
      </c>
    </row>
    <row r="557" spans="1:18" x14ac:dyDescent="0.35">
      <c r="A557" s="21" t="s">
        <v>934</v>
      </c>
      <c r="B557" s="21" t="s">
        <v>852</v>
      </c>
      <c r="C557" s="21" t="s">
        <v>43</v>
      </c>
      <c r="D557" s="21" t="s">
        <v>941</v>
      </c>
      <c r="E557">
        <v>23.5</v>
      </c>
      <c r="F557">
        <v>152.5</v>
      </c>
      <c r="G557">
        <v>72.459999999999994</v>
      </c>
      <c r="H557">
        <f t="shared" si="61"/>
        <v>2.1046094396908641</v>
      </c>
      <c r="I557">
        <v>22</v>
      </c>
      <c r="J557">
        <v>50.45</v>
      </c>
      <c r="K557">
        <v>68.72</v>
      </c>
      <c r="L557" s="2">
        <f t="shared" si="62"/>
        <v>1</v>
      </c>
      <c r="M557" s="2">
        <f t="shared" si="63"/>
        <v>0</v>
      </c>
      <c r="N557" s="2">
        <f t="shared" si="64"/>
        <v>0</v>
      </c>
    </row>
    <row r="558" spans="1:18" x14ac:dyDescent="0.35">
      <c r="A558" s="21" t="s">
        <v>935</v>
      </c>
      <c r="B558" s="21" t="s">
        <v>852</v>
      </c>
      <c r="C558" s="21" t="s">
        <v>43</v>
      </c>
      <c r="D558" s="21" t="s">
        <v>941</v>
      </c>
      <c r="E558">
        <v>23.5</v>
      </c>
      <c r="F558">
        <v>107.78</v>
      </c>
      <c r="G558">
        <v>72.459999999999994</v>
      </c>
      <c r="H558">
        <f t="shared" si="61"/>
        <v>1.4874413469500416</v>
      </c>
      <c r="I558">
        <v>22.5</v>
      </c>
      <c r="J558">
        <v>67.5</v>
      </c>
      <c r="K558">
        <v>69.97</v>
      </c>
      <c r="L558" s="2">
        <f t="shared" si="62"/>
        <v>0</v>
      </c>
      <c r="M558" s="2">
        <f t="shared" si="63"/>
        <v>1</v>
      </c>
      <c r="N558" s="2">
        <f t="shared" si="64"/>
        <v>0</v>
      </c>
    </row>
    <row r="559" spans="1:18" x14ac:dyDescent="0.35">
      <c r="A559" s="21" t="s">
        <v>936</v>
      </c>
      <c r="B559" s="21" t="s">
        <v>852</v>
      </c>
      <c r="C559" s="21" t="s">
        <v>43</v>
      </c>
      <c r="D559" s="21" t="s">
        <v>941</v>
      </c>
      <c r="E559">
        <v>23.5</v>
      </c>
      <c r="F559">
        <v>127.86</v>
      </c>
      <c r="G559">
        <v>72.459999999999994</v>
      </c>
      <c r="H559">
        <f t="shared" si="61"/>
        <v>1.7645597571073697</v>
      </c>
      <c r="I559">
        <v>22</v>
      </c>
      <c r="J559">
        <v>62.76</v>
      </c>
      <c r="K559">
        <v>68.72</v>
      </c>
      <c r="L559" s="2">
        <f t="shared" si="62"/>
        <v>1</v>
      </c>
      <c r="M559" s="2">
        <f t="shared" si="63"/>
        <v>0</v>
      </c>
      <c r="N559" s="2">
        <f t="shared" si="64"/>
        <v>0</v>
      </c>
    </row>
    <row r="560" spans="1:18" x14ac:dyDescent="0.35">
      <c r="A560" s="21" t="s">
        <v>937</v>
      </c>
      <c r="B560" s="21" t="s">
        <v>852</v>
      </c>
      <c r="C560" s="21" t="s">
        <v>43</v>
      </c>
      <c r="D560" s="21" t="s">
        <v>941</v>
      </c>
      <c r="E560">
        <v>23.5</v>
      </c>
      <c r="F560">
        <v>105.46</v>
      </c>
      <c r="G560">
        <v>72.459999999999994</v>
      </c>
      <c r="H560">
        <f t="shared" si="61"/>
        <v>1.4554236820314657</v>
      </c>
      <c r="I560">
        <v>22.5</v>
      </c>
      <c r="J560">
        <v>60.52</v>
      </c>
      <c r="K560">
        <v>69.97</v>
      </c>
      <c r="L560" s="2">
        <f t="shared" si="62"/>
        <v>0</v>
      </c>
      <c r="M560" s="2">
        <f t="shared" si="63"/>
        <v>1</v>
      </c>
      <c r="N560" s="2">
        <f t="shared" si="64"/>
        <v>0</v>
      </c>
    </row>
    <row r="561" spans="1:14" x14ac:dyDescent="0.35">
      <c r="A561" s="21" t="s">
        <v>938</v>
      </c>
      <c r="B561" s="21" t="s">
        <v>852</v>
      </c>
      <c r="C561" s="21" t="s">
        <v>43</v>
      </c>
      <c r="D561" s="21" t="s">
        <v>941</v>
      </c>
      <c r="E561">
        <v>23</v>
      </c>
      <c r="F561">
        <v>137.43</v>
      </c>
      <c r="G561">
        <v>71.22</v>
      </c>
      <c r="H561">
        <f t="shared" si="61"/>
        <v>1.9296545914069083</v>
      </c>
      <c r="I561">
        <v>22</v>
      </c>
      <c r="J561">
        <v>45.03</v>
      </c>
      <c r="K561">
        <v>68.72</v>
      </c>
      <c r="L561" s="2">
        <f t="shared" si="62"/>
        <v>1</v>
      </c>
      <c r="M561" s="2">
        <f t="shared" si="63"/>
        <v>0</v>
      </c>
      <c r="N561" s="2">
        <f t="shared" si="64"/>
        <v>0</v>
      </c>
    </row>
    <row r="562" spans="1:14" x14ac:dyDescent="0.35">
      <c r="A562" s="21" t="s">
        <v>939</v>
      </c>
      <c r="B562" s="21" t="s">
        <v>852</v>
      </c>
      <c r="C562" s="21" t="s">
        <v>43</v>
      </c>
      <c r="D562" s="21" t="s">
        <v>941</v>
      </c>
      <c r="E562">
        <v>23.5</v>
      </c>
      <c r="F562">
        <v>124.21</v>
      </c>
      <c r="G562">
        <v>72.459999999999994</v>
      </c>
      <c r="H562">
        <f t="shared" si="61"/>
        <v>1.7141871377311622</v>
      </c>
      <c r="I562">
        <v>22</v>
      </c>
      <c r="J562">
        <v>59.85</v>
      </c>
      <c r="K562">
        <v>68.72</v>
      </c>
      <c r="L562" s="2">
        <f t="shared" si="62"/>
        <v>1</v>
      </c>
      <c r="M562" s="2">
        <f t="shared" si="63"/>
        <v>0</v>
      </c>
      <c r="N562" s="2">
        <f t="shared" si="64"/>
        <v>0</v>
      </c>
    </row>
    <row r="563" spans="1:14" x14ac:dyDescent="0.35">
      <c r="A563" t="s">
        <v>910</v>
      </c>
      <c r="B563" t="s">
        <v>852</v>
      </c>
      <c r="C563" t="s">
        <v>43</v>
      </c>
      <c r="D563" t="s">
        <v>940</v>
      </c>
      <c r="E563">
        <v>25</v>
      </c>
      <c r="F563">
        <v>108.25</v>
      </c>
      <c r="G563">
        <v>76.17</v>
      </c>
      <c r="H563">
        <f t="shared" si="61"/>
        <v>1.4211631876066693</v>
      </c>
      <c r="I563">
        <v>16.5</v>
      </c>
      <c r="J563">
        <v>59.32</v>
      </c>
      <c r="K563">
        <v>54.79</v>
      </c>
      <c r="L563" s="2">
        <f t="shared" si="62"/>
        <v>0</v>
      </c>
      <c r="M563" s="2">
        <f t="shared" si="63"/>
        <v>1</v>
      </c>
      <c r="N563" s="2">
        <f t="shared" si="64"/>
        <v>0</v>
      </c>
    </row>
    <row r="564" spans="1:14" x14ac:dyDescent="0.35">
      <c r="A564" t="s">
        <v>911</v>
      </c>
      <c r="B564" t="s">
        <v>852</v>
      </c>
      <c r="C564" t="s">
        <v>43</v>
      </c>
      <c r="D564" t="s">
        <v>940</v>
      </c>
      <c r="E564">
        <v>25.5</v>
      </c>
      <c r="F564">
        <v>113.59</v>
      </c>
      <c r="G564">
        <v>77.400000000000006</v>
      </c>
      <c r="H564">
        <f t="shared" si="61"/>
        <v>1.4675710594315245</v>
      </c>
      <c r="I564">
        <v>17</v>
      </c>
      <c r="J564">
        <v>91.34</v>
      </c>
      <c r="K564">
        <v>56.08</v>
      </c>
      <c r="L564" s="2">
        <f t="shared" si="62"/>
        <v>0</v>
      </c>
      <c r="M564" s="2">
        <f t="shared" si="63"/>
        <v>1</v>
      </c>
      <c r="N564" s="2">
        <f t="shared" si="64"/>
        <v>0</v>
      </c>
    </row>
    <row r="565" spans="1:14" x14ac:dyDescent="0.35">
      <c r="A565" t="s">
        <v>912</v>
      </c>
      <c r="B565" t="s">
        <v>852</v>
      </c>
      <c r="C565" s="8" t="s">
        <v>43</v>
      </c>
      <c r="D565" s="8" t="s">
        <v>940</v>
      </c>
      <c r="E565" s="8">
        <v>18</v>
      </c>
      <c r="F565" s="8">
        <v>53.57</v>
      </c>
      <c r="G565" s="8">
        <v>58.64</v>
      </c>
      <c r="H565" s="8">
        <f t="shared" si="61"/>
        <v>0.91354024556616642</v>
      </c>
      <c r="I565" s="8">
        <v>17.5</v>
      </c>
      <c r="J565" s="8">
        <v>37.67</v>
      </c>
      <c r="K565" s="8">
        <v>57.36</v>
      </c>
      <c r="L565" s="8">
        <f t="shared" si="62"/>
        <v>0</v>
      </c>
      <c r="M565" s="8">
        <f t="shared" si="63"/>
        <v>0</v>
      </c>
      <c r="N565" s="8">
        <f t="shared" si="64"/>
        <v>1</v>
      </c>
    </row>
    <row r="566" spans="1:14" x14ac:dyDescent="0.35">
      <c r="A566" t="s">
        <v>913</v>
      </c>
      <c r="B566" t="s">
        <v>852</v>
      </c>
      <c r="C566" t="s">
        <v>43</v>
      </c>
      <c r="D566" t="s">
        <v>940</v>
      </c>
      <c r="E566">
        <v>17</v>
      </c>
      <c r="F566">
        <v>67.81</v>
      </c>
      <c r="G566">
        <v>56.08</v>
      </c>
      <c r="H566">
        <f t="shared" si="61"/>
        <v>1.2091654778887304</v>
      </c>
      <c r="I566">
        <v>16</v>
      </c>
      <c r="J566">
        <v>35.99</v>
      </c>
      <c r="K566">
        <v>53.5</v>
      </c>
      <c r="L566" s="2">
        <f t="shared" si="62"/>
        <v>0</v>
      </c>
      <c r="M566" s="2">
        <f t="shared" si="63"/>
        <v>1</v>
      </c>
      <c r="N566" s="2">
        <f t="shared" si="64"/>
        <v>0</v>
      </c>
    </row>
    <row r="567" spans="1:14" x14ac:dyDescent="0.35">
      <c r="A567" t="s">
        <v>914</v>
      </c>
      <c r="B567" t="s">
        <v>852</v>
      </c>
      <c r="C567" t="s">
        <v>43</v>
      </c>
      <c r="D567" t="s">
        <v>940</v>
      </c>
      <c r="E567">
        <v>17</v>
      </c>
      <c r="F567">
        <v>74.62</v>
      </c>
      <c r="G567">
        <v>56.08</v>
      </c>
      <c r="H567">
        <f t="shared" si="61"/>
        <v>1.3305991440798861</v>
      </c>
      <c r="I567">
        <v>25</v>
      </c>
      <c r="J567">
        <v>93.71</v>
      </c>
      <c r="K567">
        <v>76.17</v>
      </c>
      <c r="L567" s="2">
        <f t="shared" si="62"/>
        <v>0</v>
      </c>
      <c r="M567" s="2">
        <f t="shared" si="63"/>
        <v>1</v>
      </c>
      <c r="N567" s="2">
        <f t="shared" si="64"/>
        <v>0</v>
      </c>
    </row>
    <row r="568" spans="1:14" x14ac:dyDescent="0.35">
      <c r="A568" t="s">
        <v>915</v>
      </c>
      <c r="B568" t="s">
        <v>852</v>
      </c>
      <c r="C568" t="s">
        <v>43</v>
      </c>
      <c r="D568" t="s">
        <v>940</v>
      </c>
      <c r="E568">
        <v>17</v>
      </c>
      <c r="F568">
        <v>86.33</v>
      </c>
      <c r="G568">
        <v>56.08</v>
      </c>
      <c r="H568">
        <f t="shared" si="61"/>
        <v>1.5394079885877319</v>
      </c>
      <c r="I568">
        <v>16</v>
      </c>
      <c r="J568">
        <v>36.340000000000003</v>
      </c>
      <c r="K568">
        <v>53.5</v>
      </c>
      <c r="L568" s="2">
        <f t="shared" si="62"/>
        <v>1</v>
      </c>
      <c r="M568" s="2">
        <f t="shared" si="63"/>
        <v>0</v>
      </c>
      <c r="N568" s="2">
        <f t="shared" si="64"/>
        <v>0</v>
      </c>
    </row>
    <row r="569" spans="1:14" x14ac:dyDescent="0.35">
      <c r="A569" t="s">
        <v>916</v>
      </c>
      <c r="B569" t="s">
        <v>852</v>
      </c>
      <c r="C569" s="8" t="s">
        <v>43</v>
      </c>
      <c r="D569" s="8" t="s">
        <v>940</v>
      </c>
      <c r="E569" s="8">
        <v>16.5</v>
      </c>
      <c r="F569" s="8">
        <v>46.55</v>
      </c>
      <c r="G569" s="8">
        <v>54.79</v>
      </c>
      <c r="H569" s="8">
        <f t="shared" si="61"/>
        <v>0.84960759262639163</v>
      </c>
      <c r="I569" s="8">
        <v>16</v>
      </c>
      <c r="J569" s="8">
        <v>34.99</v>
      </c>
      <c r="K569" s="8">
        <v>53.5</v>
      </c>
      <c r="L569" s="8">
        <f t="shared" si="62"/>
        <v>0</v>
      </c>
      <c r="M569" s="8">
        <f t="shared" si="63"/>
        <v>0</v>
      </c>
      <c r="N569" s="8">
        <f t="shared" si="64"/>
        <v>1</v>
      </c>
    </row>
    <row r="570" spans="1:14" x14ac:dyDescent="0.35">
      <c r="A570" t="s">
        <v>917</v>
      </c>
      <c r="B570" t="s">
        <v>852</v>
      </c>
      <c r="C570" s="8" t="s">
        <v>43</v>
      </c>
      <c r="D570" s="8" t="s">
        <v>940</v>
      </c>
      <c r="E570" s="8">
        <v>17</v>
      </c>
      <c r="F570" s="8">
        <v>50.2</v>
      </c>
      <c r="G570" s="8">
        <v>56.08</v>
      </c>
      <c r="H570" s="8">
        <f t="shared" si="61"/>
        <v>0.89514978601997153</v>
      </c>
      <c r="I570" s="8">
        <v>16.5</v>
      </c>
      <c r="J570" s="8">
        <v>31.72</v>
      </c>
      <c r="K570" s="8">
        <v>54.79</v>
      </c>
      <c r="L570" s="8">
        <f t="shared" si="62"/>
        <v>0</v>
      </c>
      <c r="M570" s="8">
        <f t="shared" si="63"/>
        <v>0</v>
      </c>
      <c r="N570" s="8">
        <f t="shared" si="64"/>
        <v>1</v>
      </c>
    </row>
    <row r="571" spans="1:14" x14ac:dyDescent="0.35">
      <c r="A571" t="s">
        <v>918</v>
      </c>
      <c r="B571" t="s">
        <v>852</v>
      </c>
      <c r="C571" s="8" t="s">
        <v>43</v>
      </c>
      <c r="D571" s="8" t="s">
        <v>940</v>
      </c>
      <c r="E571" s="8">
        <v>20</v>
      </c>
      <c r="F571" s="8">
        <v>56.57</v>
      </c>
      <c r="G571" s="8">
        <v>63.71</v>
      </c>
      <c r="H571" s="8">
        <f t="shared" si="61"/>
        <v>0.88792968136870187</v>
      </c>
      <c r="I571" s="8">
        <v>19.5</v>
      </c>
      <c r="J571" s="8">
        <v>53.66</v>
      </c>
      <c r="K571" s="8">
        <v>62.44</v>
      </c>
      <c r="L571" s="8">
        <f t="shared" si="62"/>
        <v>0</v>
      </c>
      <c r="M571" s="8">
        <f t="shared" si="63"/>
        <v>0</v>
      </c>
      <c r="N571" s="8">
        <f t="shared" si="64"/>
        <v>1</v>
      </c>
    </row>
    <row r="572" spans="1:14" x14ac:dyDescent="0.35">
      <c r="A572" t="s">
        <v>919</v>
      </c>
      <c r="B572" t="s">
        <v>852</v>
      </c>
      <c r="C572" t="s">
        <v>43</v>
      </c>
      <c r="D572" t="s">
        <v>940</v>
      </c>
      <c r="E572">
        <v>16.5</v>
      </c>
      <c r="F572">
        <v>63.23</v>
      </c>
      <c r="G572">
        <v>54.79</v>
      </c>
      <c r="H572">
        <f t="shared" si="61"/>
        <v>1.1540427085234533</v>
      </c>
      <c r="I572">
        <v>16</v>
      </c>
      <c r="J572">
        <v>39.86</v>
      </c>
      <c r="K572">
        <v>53.5</v>
      </c>
      <c r="L572" s="2">
        <f t="shared" si="62"/>
        <v>0</v>
      </c>
      <c r="M572" s="2">
        <f t="shared" si="63"/>
        <v>1</v>
      </c>
      <c r="N572" s="2">
        <f t="shared" si="64"/>
        <v>0</v>
      </c>
    </row>
    <row r="573" spans="1:14" x14ac:dyDescent="0.35">
      <c r="A573" t="s">
        <v>920</v>
      </c>
      <c r="B573" t="s">
        <v>852</v>
      </c>
      <c r="C573" s="8" t="s">
        <v>43</v>
      </c>
      <c r="D573" s="8" t="s">
        <v>940</v>
      </c>
      <c r="E573" s="8">
        <v>26</v>
      </c>
      <c r="F573" s="8">
        <v>73.900000000000006</v>
      </c>
      <c r="G573" s="8">
        <v>78.63</v>
      </c>
      <c r="H573" s="8">
        <f t="shared" si="61"/>
        <v>0.9398448429352666</v>
      </c>
      <c r="I573" s="8">
        <v>25.5</v>
      </c>
      <c r="J573" s="8">
        <v>71.569999999999993</v>
      </c>
      <c r="K573" s="8">
        <v>77.400000000000006</v>
      </c>
      <c r="L573" s="8">
        <f t="shared" si="62"/>
        <v>0</v>
      </c>
      <c r="M573" s="8">
        <f t="shared" si="63"/>
        <v>0</v>
      </c>
      <c r="N573" s="8">
        <f t="shared" si="64"/>
        <v>1</v>
      </c>
    </row>
    <row r="574" spans="1:14" x14ac:dyDescent="0.35">
      <c r="A574" t="s">
        <v>921</v>
      </c>
      <c r="B574" t="s">
        <v>852</v>
      </c>
      <c r="C574" s="8" t="s">
        <v>43</v>
      </c>
      <c r="D574" s="8" t="s">
        <v>940</v>
      </c>
      <c r="E574" s="8">
        <v>16.5</v>
      </c>
      <c r="F574" s="8">
        <v>47.54</v>
      </c>
      <c r="G574" s="8">
        <v>54.79</v>
      </c>
      <c r="H574" s="8">
        <f t="shared" si="61"/>
        <v>0.8676765833181237</v>
      </c>
      <c r="I574" s="8">
        <v>16</v>
      </c>
      <c r="J574" s="8">
        <v>41.25</v>
      </c>
      <c r="K574" s="8">
        <v>53.5</v>
      </c>
      <c r="L574" s="8">
        <f t="shared" si="62"/>
        <v>0</v>
      </c>
      <c r="M574" s="8">
        <f t="shared" si="63"/>
        <v>0</v>
      </c>
      <c r="N574" s="8">
        <f t="shared" si="64"/>
        <v>1</v>
      </c>
    </row>
    <row r="575" spans="1:14" x14ac:dyDescent="0.35">
      <c r="A575" t="s">
        <v>922</v>
      </c>
      <c r="B575" t="s">
        <v>852</v>
      </c>
      <c r="C575" s="8" t="s">
        <v>43</v>
      </c>
      <c r="D575" s="8" t="s">
        <v>940</v>
      </c>
      <c r="E575" s="8">
        <v>20</v>
      </c>
      <c r="F575" s="8">
        <v>62.36</v>
      </c>
      <c r="G575" s="8">
        <v>63.71</v>
      </c>
      <c r="H575" s="8">
        <f t="shared" si="61"/>
        <v>0.97881023387223354</v>
      </c>
      <c r="I575" s="8">
        <v>19.5</v>
      </c>
      <c r="J575" s="8">
        <v>26.58</v>
      </c>
      <c r="K575" s="8">
        <v>62.44</v>
      </c>
      <c r="L575" s="8">
        <f t="shared" si="62"/>
        <v>0</v>
      </c>
      <c r="M575" s="8">
        <f t="shared" si="63"/>
        <v>0</v>
      </c>
      <c r="N575" s="8">
        <f t="shared" si="64"/>
        <v>1</v>
      </c>
    </row>
    <row r="576" spans="1:14" x14ac:dyDescent="0.35">
      <c r="A576" t="s">
        <v>923</v>
      </c>
      <c r="B576" t="s">
        <v>852</v>
      </c>
      <c r="C576" t="s">
        <v>43</v>
      </c>
      <c r="D576" t="s">
        <v>940</v>
      </c>
      <c r="E576">
        <v>25</v>
      </c>
      <c r="F576">
        <v>77.98</v>
      </c>
      <c r="G576">
        <v>76.17</v>
      </c>
      <c r="H576">
        <f t="shared" si="61"/>
        <v>1.0237626362084811</v>
      </c>
      <c r="I576">
        <v>24.5</v>
      </c>
      <c r="J576">
        <v>65.91</v>
      </c>
      <c r="K576">
        <v>74.930000000000007</v>
      </c>
      <c r="L576" s="2">
        <f t="shared" si="62"/>
        <v>0</v>
      </c>
      <c r="M576" s="2">
        <f t="shared" si="63"/>
        <v>1</v>
      </c>
      <c r="N576" s="2">
        <f t="shared" si="64"/>
        <v>0</v>
      </c>
    </row>
    <row r="577" spans="1:14" x14ac:dyDescent="0.35">
      <c r="A577" s="21" t="s">
        <v>1005</v>
      </c>
      <c r="B577" s="21" t="s">
        <v>852</v>
      </c>
      <c r="C577" s="21" t="s">
        <v>43</v>
      </c>
      <c r="D577" s="21" t="s">
        <v>1032</v>
      </c>
      <c r="E577">
        <v>23.5</v>
      </c>
      <c r="F577">
        <v>169.99</v>
      </c>
      <c r="G577">
        <v>72.459999999999994</v>
      </c>
      <c r="H577">
        <f t="shared" si="61"/>
        <v>2.3459839911675409</v>
      </c>
      <c r="I577">
        <v>21.5</v>
      </c>
      <c r="J577">
        <v>47.08</v>
      </c>
      <c r="K577">
        <v>67.47</v>
      </c>
      <c r="L577" s="2">
        <f t="shared" si="62"/>
        <v>1</v>
      </c>
      <c r="M577" s="2">
        <f t="shared" si="63"/>
        <v>0</v>
      </c>
      <c r="N577" s="2">
        <f t="shared" si="64"/>
        <v>0</v>
      </c>
    </row>
    <row r="578" spans="1:14" x14ac:dyDescent="0.35">
      <c r="A578" s="21" t="s">
        <v>1006</v>
      </c>
      <c r="B578" s="21" t="s">
        <v>852</v>
      </c>
      <c r="C578" s="21" t="s">
        <v>43</v>
      </c>
      <c r="D578" s="21" t="s">
        <v>1032</v>
      </c>
      <c r="E578">
        <v>24</v>
      </c>
      <c r="F578">
        <v>123.56</v>
      </c>
      <c r="G578">
        <v>73.7</v>
      </c>
      <c r="H578">
        <f t="shared" si="61"/>
        <v>1.6765264586160109</v>
      </c>
      <c r="I578">
        <v>22</v>
      </c>
      <c r="J578">
        <v>54.91</v>
      </c>
      <c r="K578">
        <v>68.72</v>
      </c>
      <c r="L578" s="2">
        <f t="shared" si="62"/>
        <v>1</v>
      </c>
      <c r="M578" s="2">
        <f t="shared" si="63"/>
        <v>0</v>
      </c>
      <c r="N578" s="2">
        <f t="shared" si="64"/>
        <v>0</v>
      </c>
    </row>
    <row r="579" spans="1:14" x14ac:dyDescent="0.35">
      <c r="A579" s="21" t="s">
        <v>1007</v>
      </c>
      <c r="B579" s="21" t="s">
        <v>852</v>
      </c>
      <c r="C579" s="21" t="s">
        <v>43</v>
      </c>
      <c r="D579" s="21" t="s">
        <v>1032</v>
      </c>
      <c r="E579">
        <v>23.5</v>
      </c>
      <c r="F579">
        <v>207.71</v>
      </c>
      <c r="G579">
        <v>72.459999999999994</v>
      </c>
      <c r="H579">
        <f t="shared" ref="H579:H610" si="65">F579/G579</f>
        <v>2.8665470604471435</v>
      </c>
      <c r="I579">
        <v>21.5</v>
      </c>
      <c r="J579">
        <v>56.88</v>
      </c>
      <c r="K579">
        <v>67.47</v>
      </c>
      <c r="L579" s="2">
        <f t="shared" ref="L579:L610" si="66">IF(H579&gt;1.5,1,0)</f>
        <v>1</v>
      </c>
      <c r="M579" s="2">
        <f t="shared" ref="M579:M610" si="67">IF((AND(H579&gt;1,H579&lt;1.5)),1,0)</f>
        <v>0</v>
      </c>
      <c r="N579" s="2">
        <f t="shared" ref="N579:N610" si="68">IF(H579&lt;1,1,0)</f>
        <v>0</v>
      </c>
    </row>
    <row r="580" spans="1:14" x14ac:dyDescent="0.35">
      <c r="A580" s="21" t="s">
        <v>1008</v>
      </c>
      <c r="B580" s="21" t="s">
        <v>852</v>
      </c>
      <c r="C580" s="21" t="s">
        <v>43</v>
      </c>
      <c r="D580" s="21" t="s">
        <v>1032</v>
      </c>
      <c r="E580">
        <v>23.5</v>
      </c>
      <c r="F580">
        <v>147.30000000000001</v>
      </c>
      <c r="G580">
        <v>72.459999999999994</v>
      </c>
      <c r="H580">
        <f t="shared" si="65"/>
        <v>2.032845707976815</v>
      </c>
      <c r="I580">
        <v>22.5</v>
      </c>
      <c r="J580">
        <v>69.62</v>
      </c>
      <c r="K580">
        <v>69.97</v>
      </c>
      <c r="L580" s="2">
        <f t="shared" si="66"/>
        <v>1</v>
      </c>
      <c r="M580" s="2">
        <f t="shared" si="67"/>
        <v>0</v>
      </c>
      <c r="N580" s="2">
        <f t="shared" si="68"/>
        <v>0</v>
      </c>
    </row>
    <row r="581" spans="1:14" x14ac:dyDescent="0.35">
      <c r="A581" s="21" t="s">
        <v>1009</v>
      </c>
      <c r="B581" s="21" t="s">
        <v>852</v>
      </c>
      <c r="C581" s="21" t="s">
        <v>43</v>
      </c>
      <c r="D581" s="21" t="s">
        <v>1032</v>
      </c>
      <c r="E581">
        <v>23.5</v>
      </c>
      <c r="F581">
        <v>140.47</v>
      </c>
      <c r="G581">
        <v>72.459999999999994</v>
      </c>
      <c r="H581">
        <f t="shared" si="65"/>
        <v>1.9385868065139389</v>
      </c>
      <c r="I581">
        <v>22</v>
      </c>
      <c r="J581">
        <v>60.17</v>
      </c>
      <c r="K581">
        <v>68.72</v>
      </c>
      <c r="L581" s="2">
        <f t="shared" si="66"/>
        <v>1</v>
      </c>
      <c r="M581" s="2">
        <f t="shared" si="67"/>
        <v>0</v>
      </c>
      <c r="N581" s="2">
        <f t="shared" si="68"/>
        <v>0</v>
      </c>
    </row>
    <row r="582" spans="1:14" x14ac:dyDescent="0.35">
      <c r="A582" s="21" t="s">
        <v>1010</v>
      </c>
      <c r="B582" s="21" t="s">
        <v>852</v>
      </c>
      <c r="C582" s="21" t="s">
        <v>43</v>
      </c>
      <c r="D582" s="21" t="s">
        <v>1032</v>
      </c>
      <c r="E582">
        <v>23</v>
      </c>
      <c r="F582">
        <v>121.21</v>
      </c>
      <c r="G582">
        <v>71.22</v>
      </c>
      <c r="H582">
        <f t="shared" si="65"/>
        <v>1.7019095759618084</v>
      </c>
      <c r="I582">
        <v>21.5</v>
      </c>
      <c r="J582">
        <v>59.61</v>
      </c>
      <c r="K582">
        <v>67.47</v>
      </c>
      <c r="L582" s="2">
        <f t="shared" si="66"/>
        <v>1</v>
      </c>
      <c r="M582" s="2">
        <f t="shared" si="67"/>
        <v>0</v>
      </c>
      <c r="N582" s="2">
        <f t="shared" si="68"/>
        <v>0</v>
      </c>
    </row>
    <row r="583" spans="1:14" x14ac:dyDescent="0.35">
      <c r="A583" s="21" t="s">
        <v>1011</v>
      </c>
      <c r="B583" s="21" t="s">
        <v>852</v>
      </c>
      <c r="C583" s="21" t="s">
        <v>43</v>
      </c>
      <c r="D583" s="21" t="s">
        <v>1032</v>
      </c>
      <c r="E583">
        <v>23.5</v>
      </c>
      <c r="F583">
        <v>139.69</v>
      </c>
      <c r="G583">
        <v>72.459999999999994</v>
      </c>
      <c r="H583">
        <f t="shared" si="65"/>
        <v>1.9278222467568316</v>
      </c>
      <c r="I583">
        <v>21.5</v>
      </c>
      <c r="J583">
        <v>36.770000000000003</v>
      </c>
      <c r="K583">
        <v>67.47</v>
      </c>
      <c r="L583" s="2">
        <f t="shared" si="66"/>
        <v>1</v>
      </c>
      <c r="M583" s="2">
        <f t="shared" si="67"/>
        <v>0</v>
      </c>
      <c r="N583" s="2">
        <f t="shared" si="68"/>
        <v>0</v>
      </c>
    </row>
    <row r="584" spans="1:14" x14ac:dyDescent="0.35">
      <c r="A584" s="21" t="s">
        <v>1012</v>
      </c>
      <c r="B584" s="21" t="s">
        <v>852</v>
      </c>
      <c r="C584" s="21" t="s">
        <v>43</v>
      </c>
      <c r="D584" s="21" t="s">
        <v>1032</v>
      </c>
      <c r="E584">
        <v>23.5</v>
      </c>
      <c r="F584">
        <v>211.26</v>
      </c>
      <c r="G584">
        <v>72.459999999999994</v>
      </c>
      <c r="H584">
        <f t="shared" si="65"/>
        <v>2.9155396080596194</v>
      </c>
      <c r="I584">
        <v>21.5</v>
      </c>
      <c r="J584">
        <v>43.22</v>
      </c>
      <c r="K584">
        <v>67.47</v>
      </c>
      <c r="L584" s="2">
        <f t="shared" si="66"/>
        <v>1</v>
      </c>
      <c r="M584" s="2">
        <f t="shared" si="67"/>
        <v>0</v>
      </c>
      <c r="N584" s="2">
        <f t="shared" si="68"/>
        <v>0</v>
      </c>
    </row>
    <row r="585" spans="1:14" x14ac:dyDescent="0.35">
      <c r="A585" s="21" t="s">
        <v>1013</v>
      </c>
      <c r="B585" s="21" t="s">
        <v>852</v>
      </c>
      <c r="C585" s="21" t="s">
        <v>43</v>
      </c>
      <c r="D585" s="21" t="s">
        <v>1032</v>
      </c>
      <c r="E585">
        <v>23</v>
      </c>
      <c r="F585">
        <v>123.61</v>
      </c>
      <c r="G585">
        <v>71.22</v>
      </c>
      <c r="H585">
        <f t="shared" si="65"/>
        <v>1.7356079752878406</v>
      </c>
      <c r="I585">
        <v>22</v>
      </c>
      <c r="J585">
        <v>55.13</v>
      </c>
      <c r="K585">
        <v>68.72</v>
      </c>
      <c r="L585" s="2">
        <f t="shared" si="66"/>
        <v>1</v>
      </c>
      <c r="M585" s="2">
        <f t="shared" si="67"/>
        <v>0</v>
      </c>
      <c r="N585" s="2">
        <f t="shared" si="68"/>
        <v>0</v>
      </c>
    </row>
    <row r="586" spans="1:14" x14ac:dyDescent="0.35">
      <c r="A586" s="21" t="s">
        <v>1014</v>
      </c>
      <c r="B586" s="21" t="s">
        <v>852</v>
      </c>
      <c r="C586" s="21" t="s">
        <v>43</v>
      </c>
      <c r="D586" s="21" t="s">
        <v>1032</v>
      </c>
      <c r="E586">
        <v>23</v>
      </c>
      <c r="F586">
        <v>172.28</v>
      </c>
      <c r="G586">
        <v>71.22</v>
      </c>
      <c r="H586">
        <f t="shared" si="65"/>
        <v>2.4189834316203314</v>
      </c>
      <c r="I586">
        <v>21.5</v>
      </c>
      <c r="J586">
        <v>51.9</v>
      </c>
      <c r="K586">
        <v>67.47</v>
      </c>
      <c r="L586" s="2">
        <f t="shared" si="66"/>
        <v>1</v>
      </c>
      <c r="M586" s="2">
        <f t="shared" si="67"/>
        <v>0</v>
      </c>
      <c r="N586" s="2">
        <f t="shared" si="68"/>
        <v>0</v>
      </c>
    </row>
    <row r="587" spans="1:14" x14ac:dyDescent="0.35">
      <c r="A587" s="21" t="s">
        <v>1015</v>
      </c>
      <c r="B587" s="21" t="s">
        <v>852</v>
      </c>
      <c r="C587" s="21" t="s">
        <v>43</v>
      </c>
      <c r="D587" s="21" t="s">
        <v>1032</v>
      </c>
      <c r="E587">
        <v>24</v>
      </c>
      <c r="F587">
        <v>193.39</v>
      </c>
      <c r="G587">
        <v>73.7</v>
      </c>
      <c r="H587">
        <f t="shared" si="65"/>
        <v>2.6240162822252371</v>
      </c>
      <c r="I587">
        <v>21.5</v>
      </c>
      <c r="J587">
        <v>38.47</v>
      </c>
      <c r="K587">
        <v>67.47</v>
      </c>
      <c r="L587" s="2">
        <f t="shared" si="66"/>
        <v>1</v>
      </c>
      <c r="M587" s="2">
        <f t="shared" si="67"/>
        <v>0</v>
      </c>
      <c r="N587" s="2">
        <f t="shared" si="68"/>
        <v>0</v>
      </c>
    </row>
    <row r="588" spans="1:14" x14ac:dyDescent="0.35">
      <c r="A588" s="21" t="s">
        <v>1016</v>
      </c>
      <c r="B588" s="21" t="s">
        <v>852</v>
      </c>
      <c r="C588" s="21" t="s">
        <v>43</v>
      </c>
      <c r="D588" s="21" t="s">
        <v>1032</v>
      </c>
      <c r="E588">
        <v>24</v>
      </c>
      <c r="F588">
        <v>184.04</v>
      </c>
      <c r="G588">
        <v>73.7</v>
      </c>
      <c r="H588">
        <f t="shared" si="65"/>
        <v>2.497150610583446</v>
      </c>
      <c r="I588">
        <v>22</v>
      </c>
      <c r="J588">
        <v>49.2</v>
      </c>
      <c r="K588">
        <v>68.72</v>
      </c>
      <c r="L588" s="2">
        <f t="shared" si="66"/>
        <v>1</v>
      </c>
      <c r="M588" s="2">
        <f t="shared" si="67"/>
        <v>0</v>
      </c>
      <c r="N588" s="2">
        <f t="shared" si="68"/>
        <v>0</v>
      </c>
    </row>
    <row r="589" spans="1:14" x14ac:dyDescent="0.35">
      <c r="A589" s="21" t="s">
        <v>1017</v>
      </c>
      <c r="B589" s="21" t="s">
        <v>852</v>
      </c>
      <c r="C589" s="21" t="s">
        <v>43</v>
      </c>
      <c r="D589" s="21" t="s">
        <v>1032</v>
      </c>
      <c r="E589">
        <v>23.5</v>
      </c>
      <c r="F589">
        <v>158.22999999999999</v>
      </c>
      <c r="G589">
        <v>72.459999999999994</v>
      </c>
      <c r="H589">
        <f t="shared" si="65"/>
        <v>2.183687551752691</v>
      </c>
      <c r="I589">
        <v>22</v>
      </c>
      <c r="J589">
        <v>67.569999999999993</v>
      </c>
      <c r="K589">
        <v>68.72</v>
      </c>
      <c r="L589" s="2">
        <f t="shared" si="66"/>
        <v>1</v>
      </c>
      <c r="M589" s="2">
        <f t="shared" si="67"/>
        <v>0</v>
      </c>
      <c r="N589" s="2">
        <f t="shared" si="68"/>
        <v>0</v>
      </c>
    </row>
    <row r="590" spans="1:14" x14ac:dyDescent="0.35">
      <c r="A590" s="21" t="s">
        <v>1018</v>
      </c>
      <c r="B590" s="21" t="s">
        <v>852</v>
      </c>
      <c r="C590" s="21" t="s">
        <v>43</v>
      </c>
      <c r="D590" s="21" t="s">
        <v>1032</v>
      </c>
      <c r="E590">
        <v>24</v>
      </c>
      <c r="F590">
        <v>105.54</v>
      </c>
      <c r="G590">
        <v>73.7</v>
      </c>
      <c r="H590">
        <f t="shared" si="65"/>
        <v>1.4320217096336501</v>
      </c>
      <c r="I590">
        <v>22</v>
      </c>
      <c r="J590">
        <v>55.61</v>
      </c>
      <c r="K590">
        <v>68.72</v>
      </c>
      <c r="L590" s="2">
        <f t="shared" si="66"/>
        <v>0</v>
      </c>
      <c r="M590" s="2">
        <f t="shared" si="67"/>
        <v>1</v>
      </c>
      <c r="N590" s="2">
        <f t="shared" si="68"/>
        <v>0</v>
      </c>
    </row>
    <row r="591" spans="1:14" x14ac:dyDescent="0.35">
      <c r="A591" s="21" t="s">
        <v>1019</v>
      </c>
      <c r="B591" s="21" t="s">
        <v>852</v>
      </c>
      <c r="C591" s="21" t="s">
        <v>43</v>
      </c>
      <c r="D591" s="21" t="s">
        <v>1032</v>
      </c>
      <c r="E591">
        <v>23.5</v>
      </c>
      <c r="F591">
        <v>136.34</v>
      </c>
      <c r="G591">
        <v>72.459999999999994</v>
      </c>
      <c r="H591">
        <f t="shared" si="65"/>
        <v>1.8815898426718192</v>
      </c>
      <c r="I591">
        <v>22</v>
      </c>
      <c r="J591">
        <v>49.35</v>
      </c>
      <c r="K591">
        <v>68.72</v>
      </c>
      <c r="L591" s="2">
        <f t="shared" si="66"/>
        <v>1</v>
      </c>
      <c r="M591" s="2">
        <f t="shared" si="67"/>
        <v>0</v>
      </c>
      <c r="N591" s="2">
        <f t="shared" si="68"/>
        <v>0</v>
      </c>
    </row>
    <row r="592" spans="1:14" x14ac:dyDescent="0.35">
      <c r="A592" s="21" t="s">
        <v>1020</v>
      </c>
      <c r="B592" s="21" t="s">
        <v>852</v>
      </c>
      <c r="C592" s="21" t="s">
        <v>43</v>
      </c>
      <c r="D592" s="21" t="s">
        <v>1032</v>
      </c>
      <c r="E592">
        <v>22.5</v>
      </c>
      <c r="F592">
        <v>101.04</v>
      </c>
      <c r="G592">
        <v>69.97</v>
      </c>
      <c r="H592">
        <f t="shared" si="65"/>
        <v>1.4440474489066744</v>
      </c>
      <c r="I592">
        <v>21.5</v>
      </c>
      <c r="J592">
        <v>58.74</v>
      </c>
      <c r="K592">
        <v>67.47</v>
      </c>
      <c r="L592" s="2">
        <f t="shared" si="66"/>
        <v>0</v>
      </c>
      <c r="M592" s="2">
        <f t="shared" si="67"/>
        <v>1</v>
      </c>
      <c r="N592" s="2">
        <f t="shared" si="68"/>
        <v>0</v>
      </c>
    </row>
    <row r="593" spans="1:14" x14ac:dyDescent="0.35">
      <c r="A593" t="s">
        <v>974</v>
      </c>
      <c r="B593" t="s">
        <v>852</v>
      </c>
      <c r="C593" s="8" t="s">
        <v>43</v>
      </c>
      <c r="D593" s="8" t="s">
        <v>1031</v>
      </c>
      <c r="E593" s="8">
        <v>18.5</v>
      </c>
      <c r="F593" s="8">
        <v>47.8</v>
      </c>
      <c r="G593" s="8">
        <v>59.91</v>
      </c>
      <c r="H593" s="8">
        <f t="shared" si="65"/>
        <v>0.79786346185945589</v>
      </c>
      <c r="I593" s="8">
        <v>18</v>
      </c>
      <c r="J593" s="8">
        <v>35</v>
      </c>
      <c r="K593" s="8">
        <v>58.64</v>
      </c>
      <c r="L593" s="8">
        <f t="shared" si="66"/>
        <v>0</v>
      </c>
      <c r="M593" s="8">
        <f t="shared" si="67"/>
        <v>0</v>
      </c>
      <c r="N593" s="8">
        <f t="shared" si="68"/>
        <v>1</v>
      </c>
    </row>
    <row r="594" spans="1:14" x14ac:dyDescent="0.35">
      <c r="A594" t="s">
        <v>975</v>
      </c>
      <c r="B594" t="s">
        <v>852</v>
      </c>
      <c r="C594" t="s">
        <v>43</v>
      </c>
      <c r="D594" t="s">
        <v>1031</v>
      </c>
      <c r="E594">
        <v>33</v>
      </c>
      <c r="F594">
        <v>102.62</v>
      </c>
      <c r="G594">
        <v>95.64</v>
      </c>
      <c r="H594">
        <f t="shared" si="65"/>
        <v>1.072982015892932</v>
      </c>
      <c r="I594">
        <v>32.5</v>
      </c>
      <c r="J594">
        <v>88.82</v>
      </c>
      <c r="K594">
        <v>94.43</v>
      </c>
      <c r="L594" s="2">
        <f t="shared" si="66"/>
        <v>0</v>
      </c>
      <c r="M594" s="2">
        <f t="shared" si="67"/>
        <v>1</v>
      </c>
      <c r="N594" s="2">
        <f t="shared" si="68"/>
        <v>0</v>
      </c>
    </row>
    <row r="595" spans="1:14" x14ac:dyDescent="0.35">
      <c r="A595" t="s">
        <v>976</v>
      </c>
      <c r="B595" t="s">
        <v>852</v>
      </c>
      <c r="C595" s="8" t="s">
        <v>43</v>
      </c>
      <c r="D595" s="8" t="s">
        <v>1031</v>
      </c>
      <c r="E595" s="8">
        <v>25.5</v>
      </c>
      <c r="F595" s="8">
        <v>64.180000000000007</v>
      </c>
      <c r="G595" s="8">
        <v>77.400000000000006</v>
      </c>
      <c r="H595" s="8">
        <f t="shared" si="65"/>
        <v>0.82919896640826873</v>
      </c>
      <c r="I595" s="8">
        <v>25</v>
      </c>
      <c r="J595" s="8">
        <v>50.45</v>
      </c>
      <c r="K595" s="8">
        <v>76.17</v>
      </c>
      <c r="L595" s="8">
        <f t="shared" si="66"/>
        <v>0</v>
      </c>
      <c r="M595" s="8">
        <f t="shared" si="67"/>
        <v>0</v>
      </c>
      <c r="N595" s="8">
        <f t="shared" si="68"/>
        <v>1</v>
      </c>
    </row>
    <row r="596" spans="1:14" x14ac:dyDescent="0.35">
      <c r="A596" t="s">
        <v>977</v>
      </c>
      <c r="B596" t="s">
        <v>852</v>
      </c>
      <c r="C596" t="s">
        <v>43</v>
      </c>
      <c r="D596" t="s">
        <v>1031</v>
      </c>
      <c r="E596">
        <v>33</v>
      </c>
      <c r="F596">
        <v>129.04</v>
      </c>
      <c r="G596">
        <v>95.64</v>
      </c>
      <c r="H596">
        <f t="shared" si="65"/>
        <v>1.3492262651610205</v>
      </c>
      <c r="I596">
        <v>31.5</v>
      </c>
      <c r="J596">
        <v>80.23</v>
      </c>
      <c r="K596">
        <v>92.02</v>
      </c>
      <c r="L596" s="2">
        <f t="shared" si="66"/>
        <v>0</v>
      </c>
      <c r="M596" s="2">
        <f t="shared" si="67"/>
        <v>1</v>
      </c>
      <c r="N596" s="2">
        <f t="shared" si="68"/>
        <v>0</v>
      </c>
    </row>
    <row r="597" spans="1:14" x14ac:dyDescent="0.35">
      <c r="A597" t="s">
        <v>978</v>
      </c>
      <c r="B597" t="s">
        <v>852</v>
      </c>
      <c r="C597" s="8" t="s">
        <v>43</v>
      </c>
      <c r="D597" s="8" t="s">
        <v>1031</v>
      </c>
      <c r="E597" s="8">
        <v>25.5</v>
      </c>
      <c r="F597" s="8">
        <v>71.959999999999994</v>
      </c>
      <c r="G597" s="8">
        <v>77.400000000000006</v>
      </c>
      <c r="H597" s="8">
        <f t="shared" si="65"/>
        <v>0.92971576227390162</v>
      </c>
      <c r="I597" s="8">
        <v>25</v>
      </c>
      <c r="J597" s="8">
        <v>65.8</v>
      </c>
      <c r="K597" s="8">
        <v>76.17</v>
      </c>
      <c r="L597" s="8">
        <f t="shared" si="66"/>
        <v>0</v>
      </c>
      <c r="M597" s="8">
        <f t="shared" si="67"/>
        <v>0</v>
      </c>
      <c r="N597" s="8">
        <f t="shared" si="68"/>
        <v>1</v>
      </c>
    </row>
    <row r="598" spans="1:14" x14ac:dyDescent="0.35">
      <c r="A598" t="s">
        <v>979</v>
      </c>
      <c r="B598" t="s">
        <v>852</v>
      </c>
      <c r="C598" t="s">
        <v>43</v>
      </c>
      <c r="D598" t="s">
        <v>1031</v>
      </c>
      <c r="E598">
        <v>35.5</v>
      </c>
      <c r="F598">
        <v>115.87</v>
      </c>
      <c r="G598">
        <v>101.63</v>
      </c>
      <c r="H598">
        <f t="shared" si="65"/>
        <v>1.1401161074485882</v>
      </c>
      <c r="I598">
        <v>34.5</v>
      </c>
      <c r="J598">
        <v>96.77</v>
      </c>
      <c r="K598">
        <v>99.24</v>
      </c>
      <c r="L598" s="2">
        <f t="shared" si="66"/>
        <v>0</v>
      </c>
      <c r="M598" s="2">
        <f t="shared" si="67"/>
        <v>1</v>
      </c>
      <c r="N598" s="2">
        <f t="shared" si="68"/>
        <v>0</v>
      </c>
    </row>
    <row r="599" spans="1:14" x14ac:dyDescent="0.35">
      <c r="A599" t="s">
        <v>980</v>
      </c>
      <c r="B599" t="s">
        <v>852</v>
      </c>
      <c r="C599" s="8" t="s">
        <v>43</v>
      </c>
      <c r="D599" s="8" t="s">
        <v>1031</v>
      </c>
      <c r="E599" s="8">
        <v>33.5</v>
      </c>
      <c r="F599" s="8">
        <v>93.12</v>
      </c>
      <c r="G599" s="8">
        <v>96.84</v>
      </c>
      <c r="H599" s="8">
        <f t="shared" si="65"/>
        <v>0.96158612143742261</v>
      </c>
      <c r="I599" s="8">
        <v>33</v>
      </c>
      <c r="J599" s="8">
        <v>69.47</v>
      </c>
      <c r="K599" s="8">
        <v>95.64</v>
      </c>
      <c r="L599" s="8">
        <f t="shared" si="66"/>
        <v>0</v>
      </c>
      <c r="M599" s="8">
        <f t="shared" si="67"/>
        <v>0</v>
      </c>
      <c r="N599" s="8">
        <f t="shared" si="68"/>
        <v>1</v>
      </c>
    </row>
    <row r="600" spans="1:14" x14ac:dyDescent="0.35">
      <c r="A600" t="s">
        <v>981</v>
      </c>
      <c r="B600" t="s">
        <v>852</v>
      </c>
      <c r="C600" s="8" t="s">
        <v>43</v>
      </c>
      <c r="D600" s="8" t="s">
        <v>1031</v>
      </c>
      <c r="E600" s="8">
        <v>18.5</v>
      </c>
      <c r="F600" s="8">
        <v>48.78</v>
      </c>
      <c r="G600" s="8">
        <v>59.91</v>
      </c>
      <c r="H600" s="8">
        <f t="shared" si="65"/>
        <v>0.81422133199799707</v>
      </c>
      <c r="I600" s="8">
        <v>18</v>
      </c>
      <c r="J600" s="8">
        <v>26.73</v>
      </c>
      <c r="K600" s="8">
        <v>58.64</v>
      </c>
      <c r="L600" s="8">
        <f t="shared" si="66"/>
        <v>0</v>
      </c>
      <c r="M600" s="8">
        <f t="shared" si="67"/>
        <v>0</v>
      </c>
      <c r="N600" s="8">
        <f t="shared" si="68"/>
        <v>1</v>
      </c>
    </row>
    <row r="601" spans="1:14" x14ac:dyDescent="0.35">
      <c r="A601" t="s">
        <v>982</v>
      </c>
      <c r="B601" t="s">
        <v>852</v>
      </c>
      <c r="C601" t="s">
        <v>43</v>
      </c>
      <c r="D601" t="s">
        <v>1031</v>
      </c>
      <c r="E601">
        <v>32</v>
      </c>
      <c r="F601">
        <v>122.31</v>
      </c>
      <c r="G601">
        <v>93.23</v>
      </c>
      <c r="H601">
        <f t="shared" si="65"/>
        <v>1.31191676498981</v>
      </c>
      <c r="I601">
        <v>31</v>
      </c>
      <c r="J601">
        <v>83.75</v>
      </c>
      <c r="K601">
        <v>90.81</v>
      </c>
      <c r="L601" s="2">
        <f t="shared" si="66"/>
        <v>0</v>
      </c>
      <c r="M601" s="2">
        <f t="shared" si="67"/>
        <v>1</v>
      </c>
      <c r="N601" s="2">
        <f t="shared" si="68"/>
        <v>0</v>
      </c>
    </row>
    <row r="602" spans="1:14" x14ac:dyDescent="0.35">
      <c r="A602" t="s">
        <v>983</v>
      </c>
      <c r="B602" t="s">
        <v>852</v>
      </c>
      <c r="C602" s="8" t="s">
        <v>43</v>
      </c>
      <c r="D602" s="8" t="s">
        <v>1031</v>
      </c>
      <c r="E602" s="8">
        <v>34</v>
      </c>
      <c r="F602" s="8">
        <v>89.77</v>
      </c>
      <c r="G602" s="8">
        <v>98.04</v>
      </c>
      <c r="H602" s="8">
        <f t="shared" si="65"/>
        <v>0.91564667482660134</v>
      </c>
      <c r="I602" s="8">
        <v>33.5</v>
      </c>
      <c r="J602" s="8">
        <v>63.15</v>
      </c>
      <c r="K602" s="8">
        <v>96.84</v>
      </c>
      <c r="L602" s="8">
        <f t="shared" si="66"/>
        <v>0</v>
      </c>
      <c r="M602" s="8">
        <f t="shared" si="67"/>
        <v>0</v>
      </c>
      <c r="N602" s="8">
        <f t="shared" si="68"/>
        <v>1</v>
      </c>
    </row>
    <row r="603" spans="1:14" x14ac:dyDescent="0.35">
      <c r="A603" t="s">
        <v>984</v>
      </c>
      <c r="B603" t="s">
        <v>852</v>
      </c>
      <c r="C603" t="s">
        <v>43</v>
      </c>
      <c r="D603" t="s">
        <v>1031</v>
      </c>
      <c r="E603">
        <v>33</v>
      </c>
      <c r="F603">
        <v>104.48</v>
      </c>
      <c r="G603">
        <v>95.64</v>
      </c>
      <c r="H603">
        <f t="shared" si="65"/>
        <v>1.0924299456294437</v>
      </c>
      <c r="I603">
        <v>32.5</v>
      </c>
      <c r="J603">
        <v>79.75</v>
      </c>
      <c r="K603">
        <v>94.43</v>
      </c>
      <c r="L603" s="2">
        <f t="shared" si="66"/>
        <v>0</v>
      </c>
      <c r="M603" s="2">
        <f t="shared" si="67"/>
        <v>1</v>
      </c>
      <c r="N603" s="2">
        <f t="shared" si="68"/>
        <v>0</v>
      </c>
    </row>
    <row r="604" spans="1:14" x14ac:dyDescent="0.35">
      <c r="A604" t="s">
        <v>985</v>
      </c>
      <c r="B604" t="s">
        <v>852</v>
      </c>
      <c r="C604" t="s">
        <v>43</v>
      </c>
      <c r="D604" t="s">
        <v>1031</v>
      </c>
      <c r="E604">
        <v>32</v>
      </c>
      <c r="F604">
        <v>96.32</v>
      </c>
      <c r="G604">
        <v>93.23</v>
      </c>
      <c r="H604">
        <f t="shared" si="65"/>
        <v>1.0331438378204441</v>
      </c>
      <c r="I604">
        <v>33</v>
      </c>
      <c r="J604">
        <v>98.14</v>
      </c>
      <c r="K604">
        <v>95.64</v>
      </c>
      <c r="L604" s="2">
        <f t="shared" si="66"/>
        <v>0</v>
      </c>
      <c r="M604" s="2">
        <f t="shared" si="67"/>
        <v>1</v>
      </c>
      <c r="N604" s="2">
        <f t="shared" si="68"/>
        <v>0</v>
      </c>
    </row>
    <row r="605" spans="1:14" x14ac:dyDescent="0.35">
      <c r="A605" t="s">
        <v>986</v>
      </c>
      <c r="B605" t="s">
        <v>852</v>
      </c>
      <c r="C605" t="s">
        <v>43</v>
      </c>
      <c r="D605" t="s">
        <v>1031</v>
      </c>
      <c r="E605">
        <v>33.5</v>
      </c>
      <c r="F605">
        <v>125.95</v>
      </c>
      <c r="G605">
        <v>96.84</v>
      </c>
      <c r="H605">
        <f t="shared" si="65"/>
        <v>1.3005989260636102</v>
      </c>
      <c r="I605">
        <v>31.5</v>
      </c>
      <c r="J605">
        <v>85.48</v>
      </c>
      <c r="K605">
        <v>92.02</v>
      </c>
      <c r="L605" s="2">
        <f t="shared" si="66"/>
        <v>0</v>
      </c>
      <c r="M605" s="2">
        <f t="shared" si="67"/>
        <v>1</v>
      </c>
      <c r="N605" s="2">
        <f t="shared" si="68"/>
        <v>0</v>
      </c>
    </row>
    <row r="606" spans="1:14" x14ac:dyDescent="0.35">
      <c r="A606" t="s">
        <v>987</v>
      </c>
      <c r="B606" t="s">
        <v>852</v>
      </c>
      <c r="C606" t="s">
        <v>43</v>
      </c>
      <c r="D606" t="s">
        <v>1031</v>
      </c>
      <c r="E606">
        <v>32</v>
      </c>
      <c r="F606">
        <v>121.38</v>
      </c>
      <c r="G606">
        <v>93.23</v>
      </c>
      <c r="H606">
        <f t="shared" si="65"/>
        <v>1.301941435160356</v>
      </c>
      <c r="I606">
        <v>25.5</v>
      </c>
      <c r="J606">
        <v>80.930000000000007</v>
      </c>
      <c r="K606">
        <v>77.400000000000006</v>
      </c>
      <c r="L606" s="2">
        <f t="shared" si="66"/>
        <v>0</v>
      </c>
      <c r="M606" s="2">
        <f t="shared" si="67"/>
        <v>1</v>
      </c>
      <c r="N606" s="2">
        <f t="shared" si="68"/>
        <v>0</v>
      </c>
    </row>
    <row r="607" spans="1:14" x14ac:dyDescent="0.35">
      <c r="A607" s="21" t="s">
        <v>988</v>
      </c>
      <c r="B607" t="s">
        <v>852</v>
      </c>
      <c r="C607" t="s">
        <v>43</v>
      </c>
      <c r="D607" t="s">
        <v>1031</v>
      </c>
      <c r="E607">
        <v>34</v>
      </c>
      <c r="F607">
        <v>99.67</v>
      </c>
      <c r="G607">
        <v>98.04</v>
      </c>
      <c r="H607">
        <f t="shared" si="65"/>
        <v>1.0166258669930639</v>
      </c>
      <c r="I607">
        <v>33.5</v>
      </c>
      <c r="J607">
        <v>76.13</v>
      </c>
      <c r="K607">
        <v>96.84</v>
      </c>
      <c r="L607" s="2">
        <f t="shared" si="66"/>
        <v>0</v>
      </c>
      <c r="M607" s="2">
        <f t="shared" si="67"/>
        <v>1</v>
      </c>
      <c r="N607" s="2">
        <f t="shared" si="68"/>
        <v>0</v>
      </c>
    </row>
    <row r="608" spans="1:14" x14ac:dyDescent="0.35">
      <c r="A608" s="21" t="s">
        <v>883</v>
      </c>
      <c r="B608" s="21" t="s">
        <v>852</v>
      </c>
      <c r="C608" s="21" t="s">
        <v>43</v>
      </c>
      <c r="D608" s="21" t="s">
        <v>1034</v>
      </c>
      <c r="E608" s="3">
        <v>23.5</v>
      </c>
      <c r="F608" s="3">
        <v>117.89</v>
      </c>
      <c r="G608" s="3">
        <v>72.459999999999994</v>
      </c>
      <c r="H608" s="3">
        <f t="shared" si="65"/>
        <v>1.6269666022633178</v>
      </c>
      <c r="I608" s="3">
        <v>22.5</v>
      </c>
      <c r="J608" s="3">
        <v>63.88</v>
      </c>
      <c r="K608" s="3">
        <v>69.97</v>
      </c>
      <c r="L608" s="22">
        <f t="shared" si="66"/>
        <v>1</v>
      </c>
      <c r="M608" s="22">
        <f t="shared" si="67"/>
        <v>0</v>
      </c>
      <c r="N608" s="22">
        <f t="shared" si="68"/>
        <v>0</v>
      </c>
    </row>
    <row r="609" spans="1:14" x14ac:dyDescent="0.35">
      <c r="A609" s="21" t="s">
        <v>884</v>
      </c>
      <c r="B609" s="21" t="s">
        <v>852</v>
      </c>
      <c r="C609" s="21" t="s">
        <v>43</v>
      </c>
      <c r="D609" s="21" t="s">
        <v>1034</v>
      </c>
      <c r="E609" s="3">
        <v>24</v>
      </c>
      <c r="F609" s="3">
        <v>186.53</v>
      </c>
      <c r="G609" s="3">
        <v>73.7</v>
      </c>
      <c r="H609" s="3">
        <f t="shared" si="65"/>
        <v>2.5309362279511531</v>
      </c>
      <c r="I609" s="3">
        <v>22.5</v>
      </c>
      <c r="J609" s="3">
        <v>68.22</v>
      </c>
      <c r="K609" s="3">
        <v>69.97</v>
      </c>
      <c r="L609" s="22">
        <f t="shared" si="66"/>
        <v>1</v>
      </c>
      <c r="M609" s="22">
        <f t="shared" si="67"/>
        <v>0</v>
      </c>
      <c r="N609" s="22">
        <f t="shared" si="68"/>
        <v>0</v>
      </c>
    </row>
    <row r="610" spans="1:14" x14ac:dyDescent="0.35">
      <c r="A610" s="21" t="s">
        <v>885</v>
      </c>
      <c r="B610" s="21" t="s">
        <v>852</v>
      </c>
      <c r="C610" s="21" t="s">
        <v>43</v>
      </c>
      <c r="D610" s="21" t="s">
        <v>1034</v>
      </c>
      <c r="E610" s="3">
        <v>34.5</v>
      </c>
      <c r="F610" s="3">
        <v>101.2</v>
      </c>
      <c r="G610" s="3">
        <v>99.24</v>
      </c>
      <c r="H610" s="3">
        <f t="shared" si="65"/>
        <v>1.0197501007658203</v>
      </c>
      <c r="I610" s="3">
        <v>34</v>
      </c>
      <c r="J610" s="3">
        <v>55.33</v>
      </c>
      <c r="K610" s="3">
        <v>98.04</v>
      </c>
      <c r="L610" s="22">
        <f t="shared" si="66"/>
        <v>0</v>
      </c>
      <c r="M610" s="22">
        <f t="shared" si="67"/>
        <v>1</v>
      </c>
      <c r="N610" s="22">
        <f t="shared" si="68"/>
        <v>0</v>
      </c>
    </row>
    <row r="611" spans="1:14" x14ac:dyDescent="0.35">
      <c r="A611" s="21" t="s">
        <v>886</v>
      </c>
      <c r="B611" s="21" t="s">
        <v>852</v>
      </c>
      <c r="C611" s="21" t="s">
        <v>43</v>
      </c>
      <c r="D611" s="21" t="s">
        <v>1034</v>
      </c>
      <c r="E611" s="3">
        <v>24</v>
      </c>
      <c r="F611" s="3">
        <v>117.8</v>
      </c>
      <c r="G611" s="3">
        <v>73.7</v>
      </c>
      <c r="H611" s="3">
        <f t="shared" ref="H611:H642" si="69">F611/G611</f>
        <v>1.5983717774762549</v>
      </c>
      <c r="I611" s="3">
        <v>22</v>
      </c>
      <c r="J611" s="3">
        <v>45.05</v>
      </c>
      <c r="K611" s="3">
        <v>68.72</v>
      </c>
      <c r="L611" s="22">
        <f t="shared" ref="L611:L642" si="70">IF(H611&gt;1.5,1,0)</f>
        <v>1</v>
      </c>
      <c r="M611" s="22">
        <f t="shared" ref="M611:M642" si="71">IF((AND(H611&gt;1,H611&lt;1.5)),1,0)</f>
        <v>0</v>
      </c>
      <c r="N611" s="22">
        <f t="shared" ref="N611:N642" si="72">IF(H611&lt;1,1,0)</f>
        <v>0</v>
      </c>
    </row>
    <row r="612" spans="1:14" x14ac:dyDescent="0.35">
      <c r="A612" s="21" t="s">
        <v>887</v>
      </c>
      <c r="B612" s="21" t="s">
        <v>852</v>
      </c>
      <c r="C612" s="21" t="s">
        <v>43</v>
      </c>
      <c r="D612" s="21" t="s">
        <v>1034</v>
      </c>
      <c r="E612" s="3">
        <v>23.5</v>
      </c>
      <c r="F612" s="3">
        <v>126.72</v>
      </c>
      <c r="G612" s="3">
        <v>72.459999999999994</v>
      </c>
      <c r="H612" s="3">
        <f t="shared" si="69"/>
        <v>1.7488269390008282</v>
      </c>
      <c r="I612" s="3">
        <v>22</v>
      </c>
      <c r="J612" s="3">
        <v>43.22</v>
      </c>
      <c r="K612" s="3">
        <v>68.72</v>
      </c>
      <c r="L612" s="22">
        <f t="shared" si="70"/>
        <v>1</v>
      </c>
      <c r="M612" s="22">
        <f t="shared" si="71"/>
        <v>0</v>
      </c>
      <c r="N612" s="22">
        <f t="shared" si="72"/>
        <v>0</v>
      </c>
    </row>
    <row r="613" spans="1:14" x14ac:dyDescent="0.35">
      <c r="A613" s="21" t="s">
        <v>888</v>
      </c>
      <c r="B613" s="21" t="s">
        <v>852</v>
      </c>
      <c r="C613" s="21" t="s">
        <v>43</v>
      </c>
      <c r="D613" s="21" t="s">
        <v>1034</v>
      </c>
      <c r="E613" s="3">
        <v>24</v>
      </c>
      <c r="F613" s="3">
        <v>136.91999999999999</v>
      </c>
      <c r="G613" s="3">
        <v>73.7</v>
      </c>
      <c r="H613" s="3">
        <f t="shared" si="69"/>
        <v>1.8578018995929442</v>
      </c>
      <c r="I613" s="3">
        <v>22.5</v>
      </c>
      <c r="J613" s="3">
        <v>52.71</v>
      </c>
      <c r="K613" s="3">
        <v>69.97</v>
      </c>
      <c r="L613" s="22">
        <f t="shared" si="70"/>
        <v>1</v>
      </c>
      <c r="M613" s="22">
        <f t="shared" si="71"/>
        <v>0</v>
      </c>
      <c r="N613" s="22">
        <f t="shared" si="72"/>
        <v>0</v>
      </c>
    </row>
    <row r="614" spans="1:14" x14ac:dyDescent="0.35">
      <c r="A614" s="21" t="s">
        <v>889</v>
      </c>
      <c r="B614" s="21" t="s">
        <v>852</v>
      </c>
      <c r="C614" s="21" t="s">
        <v>43</v>
      </c>
      <c r="D614" s="21" t="s">
        <v>1034</v>
      </c>
      <c r="E614" s="3">
        <v>24</v>
      </c>
      <c r="F614" s="3">
        <v>112.51</v>
      </c>
      <c r="G614" s="3">
        <v>73.7</v>
      </c>
      <c r="H614" s="3">
        <f t="shared" si="69"/>
        <v>1.5265943012211669</v>
      </c>
      <c r="I614" s="3">
        <v>23</v>
      </c>
      <c r="J614" s="3">
        <v>53.84</v>
      </c>
      <c r="K614" s="3">
        <v>71.22</v>
      </c>
      <c r="L614" s="22">
        <f t="shared" si="70"/>
        <v>1</v>
      </c>
      <c r="M614" s="22">
        <f t="shared" si="71"/>
        <v>0</v>
      </c>
      <c r="N614" s="22">
        <f t="shared" si="72"/>
        <v>0</v>
      </c>
    </row>
    <row r="615" spans="1:14" x14ac:dyDescent="0.35">
      <c r="A615" s="21" t="s">
        <v>890</v>
      </c>
      <c r="B615" s="21" t="s">
        <v>852</v>
      </c>
      <c r="C615" s="21" t="s">
        <v>43</v>
      </c>
      <c r="D615" s="21" t="s">
        <v>1034</v>
      </c>
      <c r="E615" s="3">
        <v>24</v>
      </c>
      <c r="F615" s="3">
        <v>80.33</v>
      </c>
      <c r="G615" s="3">
        <v>73.7</v>
      </c>
      <c r="H615" s="3">
        <f t="shared" si="69"/>
        <v>1.0899592944369063</v>
      </c>
      <c r="I615" s="3">
        <v>23.5</v>
      </c>
      <c r="J615" s="3">
        <v>64.239999999999995</v>
      </c>
      <c r="K615" s="3">
        <v>72.459999999999994</v>
      </c>
      <c r="L615" s="22">
        <f t="shared" si="70"/>
        <v>0</v>
      </c>
      <c r="M615" s="22">
        <f t="shared" si="71"/>
        <v>1</v>
      </c>
      <c r="N615" s="22">
        <f t="shared" si="72"/>
        <v>0</v>
      </c>
    </row>
    <row r="616" spans="1:14" x14ac:dyDescent="0.35">
      <c r="A616" s="21" t="s">
        <v>891</v>
      </c>
      <c r="B616" s="21" t="s">
        <v>852</v>
      </c>
      <c r="C616" s="21" t="s">
        <v>43</v>
      </c>
      <c r="D616" s="21" t="s">
        <v>1034</v>
      </c>
      <c r="E616" s="3">
        <v>24</v>
      </c>
      <c r="F616" s="3">
        <v>164.16</v>
      </c>
      <c r="G616" s="3">
        <v>73.7</v>
      </c>
      <c r="H616" s="3">
        <f t="shared" si="69"/>
        <v>2.2274084124830393</v>
      </c>
      <c r="I616" s="3">
        <v>22.5</v>
      </c>
      <c r="J616" s="3">
        <v>54.4</v>
      </c>
      <c r="K616" s="3">
        <v>69.97</v>
      </c>
      <c r="L616" s="22">
        <f t="shared" si="70"/>
        <v>1</v>
      </c>
      <c r="M616" s="22">
        <f t="shared" si="71"/>
        <v>0</v>
      </c>
      <c r="N616" s="22">
        <f t="shared" si="72"/>
        <v>0</v>
      </c>
    </row>
    <row r="617" spans="1:14" x14ac:dyDescent="0.35">
      <c r="A617" s="21" t="s">
        <v>892</v>
      </c>
      <c r="B617" s="21" t="s">
        <v>852</v>
      </c>
      <c r="C617" s="23" t="s">
        <v>43</v>
      </c>
      <c r="D617" s="23" t="s">
        <v>1034</v>
      </c>
      <c r="E617" s="24">
        <v>24.5</v>
      </c>
      <c r="F617" s="24">
        <v>74.67</v>
      </c>
      <c r="G617" s="24">
        <v>74.930000000000007</v>
      </c>
      <c r="H617" s="24">
        <f t="shared" si="69"/>
        <v>0.99653009475510468</v>
      </c>
      <c r="I617" s="24">
        <v>24</v>
      </c>
      <c r="J617" s="24">
        <v>64.28</v>
      </c>
      <c r="K617" s="24">
        <v>73.7</v>
      </c>
      <c r="L617" s="24">
        <f t="shared" si="70"/>
        <v>0</v>
      </c>
      <c r="M617" s="24">
        <f t="shared" si="71"/>
        <v>0</v>
      </c>
      <c r="N617" s="24">
        <f t="shared" si="72"/>
        <v>1</v>
      </c>
    </row>
    <row r="618" spans="1:14" x14ac:dyDescent="0.35">
      <c r="A618" s="21" t="s">
        <v>893</v>
      </c>
      <c r="B618" s="21" t="s">
        <v>852</v>
      </c>
      <c r="C618" s="21" t="s">
        <v>43</v>
      </c>
      <c r="D618" s="21" t="s">
        <v>1034</v>
      </c>
      <c r="E618" s="3">
        <v>24</v>
      </c>
      <c r="F618" s="3">
        <v>142.72999999999999</v>
      </c>
      <c r="G618" s="3">
        <v>73.7</v>
      </c>
      <c r="H618" s="3">
        <f t="shared" si="69"/>
        <v>1.9366350067842604</v>
      </c>
      <c r="I618" s="3">
        <v>23</v>
      </c>
      <c r="J618" s="3">
        <v>59.63</v>
      </c>
      <c r="K618" s="3">
        <v>71.22</v>
      </c>
      <c r="L618" s="22">
        <f t="shared" si="70"/>
        <v>1</v>
      </c>
      <c r="M618" s="22">
        <f t="shared" si="71"/>
        <v>0</v>
      </c>
      <c r="N618" s="22">
        <f t="shared" si="72"/>
        <v>0</v>
      </c>
    </row>
    <row r="619" spans="1:14" x14ac:dyDescent="0.35">
      <c r="A619" s="21" t="s">
        <v>894</v>
      </c>
      <c r="B619" s="21" t="s">
        <v>852</v>
      </c>
      <c r="C619" s="21" t="s">
        <v>43</v>
      </c>
      <c r="D619" s="21" t="s">
        <v>1034</v>
      </c>
      <c r="E619" s="3">
        <v>24</v>
      </c>
      <c r="F619" s="3">
        <v>136.25</v>
      </c>
      <c r="G619" s="3">
        <v>73.7</v>
      </c>
      <c r="H619" s="3">
        <f t="shared" si="69"/>
        <v>1.8487109905020351</v>
      </c>
      <c r="I619" s="3">
        <v>22.5</v>
      </c>
      <c r="J619" s="3">
        <v>67.55</v>
      </c>
      <c r="K619" s="3">
        <v>69.97</v>
      </c>
      <c r="L619" s="22">
        <f t="shared" si="70"/>
        <v>1</v>
      </c>
      <c r="M619" s="22">
        <f t="shared" si="71"/>
        <v>0</v>
      </c>
      <c r="N619" s="22">
        <f t="shared" si="72"/>
        <v>0</v>
      </c>
    </row>
    <row r="620" spans="1:14" x14ac:dyDescent="0.35">
      <c r="A620" s="21" t="s">
        <v>895</v>
      </c>
      <c r="B620" s="21" t="s">
        <v>852</v>
      </c>
      <c r="C620" s="21" t="s">
        <v>43</v>
      </c>
      <c r="D620" s="21" t="s">
        <v>1034</v>
      </c>
      <c r="E620" s="3">
        <v>24</v>
      </c>
      <c r="F620" s="3">
        <v>99.25</v>
      </c>
      <c r="G620" s="3">
        <v>73.7</v>
      </c>
      <c r="H620" s="3">
        <f t="shared" si="69"/>
        <v>1.3466757123473541</v>
      </c>
      <c r="I620" s="3">
        <v>23</v>
      </c>
      <c r="J620" s="3">
        <v>62.18</v>
      </c>
      <c r="K620" s="3">
        <v>71.22</v>
      </c>
      <c r="L620" s="22">
        <f t="shared" si="70"/>
        <v>0</v>
      </c>
      <c r="M620" s="22">
        <f t="shared" si="71"/>
        <v>1</v>
      </c>
      <c r="N620" s="22">
        <f t="shared" si="72"/>
        <v>0</v>
      </c>
    </row>
    <row r="621" spans="1:14" x14ac:dyDescent="0.35">
      <c r="A621" s="21" t="s">
        <v>896</v>
      </c>
      <c r="B621" s="21" t="s">
        <v>852</v>
      </c>
      <c r="C621" s="21" t="s">
        <v>43</v>
      </c>
      <c r="D621" s="21" t="s">
        <v>1034</v>
      </c>
      <c r="E621" s="3">
        <v>24</v>
      </c>
      <c r="F621" s="3">
        <v>166.13</v>
      </c>
      <c r="G621" s="3">
        <v>73.7</v>
      </c>
      <c r="H621" s="3">
        <f t="shared" si="69"/>
        <v>2.2541383989145181</v>
      </c>
      <c r="I621" s="3">
        <v>22</v>
      </c>
      <c r="J621" s="3">
        <v>53.31</v>
      </c>
      <c r="K621" s="3">
        <v>68.72</v>
      </c>
      <c r="L621" s="22">
        <f t="shared" si="70"/>
        <v>1</v>
      </c>
      <c r="M621" s="22">
        <f t="shared" si="71"/>
        <v>0</v>
      </c>
      <c r="N621" s="22">
        <f t="shared" si="72"/>
        <v>0</v>
      </c>
    </row>
    <row r="622" spans="1:14" x14ac:dyDescent="0.35">
      <c r="A622" s="21" t="s">
        <v>897</v>
      </c>
      <c r="B622" s="21" t="s">
        <v>852</v>
      </c>
      <c r="C622" s="21" t="s">
        <v>43</v>
      </c>
      <c r="D622" s="21" t="s">
        <v>1034</v>
      </c>
      <c r="E622" s="3">
        <v>24</v>
      </c>
      <c r="F622" s="3">
        <v>146.47</v>
      </c>
      <c r="G622" s="3">
        <v>73.7</v>
      </c>
      <c r="H622" s="3">
        <f t="shared" si="69"/>
        <v>1.9873812754409768</v>
      </c>
      <c r="I622" s="3">
        <v>22.5</v>
      </c>
      <c r="J622" s="3">
        <v>67.7</v>
      </c>
      <c r="K622" s="3">
        <v>69.97</v>
      </c>
      <c r="L622" s="22">
        <f t="shared" si="70"/>
        <v>1</v>
      </c>
      <c r="M622" s="22">
        <f t="shared" si="71"/>
        <v>0</v>
      </c>
      <c r="N622" s="22">
        <f t="shared" si="72"/>
        <v>0</v>
      </c>
    </row>
    <row r="623" spans="1:14" x14ac:dyDescent="0.35">
      <c r="A623" s="21" t="s">
        <v>851</v>
      </c>
      <c r="B623" s="21" t="s">
        <v>852</v>
      </c>
      <c r="C623" s="21" t="s">
        <v>43</v>
      </c>
      <c r="D623" s="21" t="s">
        <v>1033</v>
      </c>
      <c r="E623" s="3">
        <v>24</v>
      </c>
      <c r="F623" s="3">
        <v>179.34</v>
      </c>
      <c r="G623" s="3">
        <v>73.7</v>
      </c>
      <c r="H623" s="3">
        <f t="shared" si="69"/>
        <v>2.4333785617367707</v>
      </c>
      <c r="I623" s="3">
        <v>23</v>
      </c>
      <c r="J623" s="3">
        <v>55.59</v>
      </c>
      <c r="K623" s="3">
        <v>71.22</v>
      </c>
      <c r="L623" s="22">
        <f t="shared" si="70"/>
        <v>1</v>
      </c>
      <c r="M623" s="22">
        <f t="shared" si="71"/>
        <v>0</v>
      </c>
      <c r="N623" s="22">
        <f t="shared" si="72"/>
        <v>0</v>
      </c>
    </row>
    <row r="624" spans="1:14" x14ac:dyDescent="0.35">
      <c r="A624" s="21" t="s">
        <v>853</v>
      </c>
      <c r="B624" s="21" t="s">
        <v>852</v>
      </c>
      <c r="C624" s="21" t="s">
        <v>43</v>
      </c>
      <c r="D624" s="21" t="s">
        <v>1033</v>
      </c>
      <c r="E624" s="3">
        <v>24</v>
      </c>
      <c r="F624" s="3">
        <v>137.54</v>
      </c>
      <c r="G624" s="3">
        <v>73.7</v>
      </c>
      <c r="H624" s="3">
        <f t="shared" si="69"/>
        <v>1.866214382632293</v>
      </c>
      <c r="I624" s="3">
        <v>23.5</v>
      </c>
      <c r="J624" s="3">
        <v>57.76</v>
      </c>
      <c r="K624" s="3">
        <v>72.459999999999994</v>
      </c>
      <c r="L624" s="22">
        <f t="shared" si="70"/>
        <v>1</v>
      </c>
      <c r="M624" s="22">
        <f t="shared" si="71"/>
        <v>0</v>
      </c>
      <c r="N624" s="22">
        <f t="shared" si="72"/>
        <v>0</v>
      </c>
    </row>
    <row r="625" spans="1:14" x14ac:dyDescent="0.35">
      <c r="A625" s="21" t="s">
        <v>854</v>
      </c>
      <c r="B625" s="21" t="s">
        <v>852</v>
      </c>
      <c r="C625" s="21" t="s">
        <v>43</v>
      </c>
      <c r="D625" s="21" t="s">
        <v>1033</v>
      </c>
      <c r="E625" s="3">
        <v>24</v>
      </c>
      <c r="F625" s="3">
        <v>125.13</v>
      </c>
      <c r="G625" s="3">
        <v>73.7</v>
      </c>
      <c r="H625" s="3">
        <f t="shared" si="69"/>
        <v>1.6978290366350066</v>
      </c>
      <c r="I625" s="3">
        <v>23.5</v>
      </c>
      <c r="J625" s="3">
        <v>62.19</v>
      </c>
      <c r="K625" s="3">
        <v>72.459999999999994</v>
      </c>
      <c r="L625" s="22">
        <f t="shared" si="70"/>
        <v>1</v>
      </c>
      <c r="M625" s="22">
        <f t="shared" si="71"/>
        <v>0</v>
      </c>
      <c r="N625" s="22">
        <f t="shared" si="72"/>
        <v>0</v>
      </c>
    </row>
    <row r="626" spans="1:14" x14ac:dyDescent="0.35">
      <c r="A626" s="21" t="s">
        <v>855</v>
      </c>
      <c r="B626" s="21" t="s">
        <v>852</v>
      </c>
      <c r="C626" s="21" t="s">
        <v>43</v>
      </c>
      <c r="D626" s="21" t="s">
        <v>1033</v>
      </c>
      <c r="E626" s="3">
        <v>24</v>
      </c>
      <c r="F626" s="3">
        <v>216.91</v>
      </c>
      <c r="G626" s="3">
        <v>73.7</v>
      </c>
      <c r="H626" s="3">
        <f t="shared" si="69"/>
        <v>2.9431478968792399</v>
      </c>
      <c r="I626" s="3">
        <v>22.5</v>
      </c>
      <c r="J626" s="3">
        <v>60.32</v>
      </c>
      <c r="K626" s="3">
        <v>69.97</v>
      </c>
      <c r="L626" s="22">
        <f t="shared" si="70"/>
        <v>1</v>
      </c>
      <c r="M626" s="22">
        <f t="shared" si="71"/>
        <v>0</v>
      </c>
      <c r="N626" s="22">
        <f t="shared" si="72"/>
        <v>0</v>
      </c>
    </row>
    <row r="627" spans="1:14" x14ac:dyDescent="0.35">
      <c r="A627" s="21" t="s">
        <v>856</v>
      </c>
      <c r="B627" s="21" t="s">
        <v>852</v>
      </c>
      <c r="C627" s="21" t="s">
        <v>43</v>
      </c>
      <c r="D627" s="21" t="s">
        <v>1033</v>
      </c>
      <c r="E627" s="3">
        <v>24</v>
      </c>
      <c r="F627" s="3">
        <v>193.2</v>
      </c>
      <c r="G627" s="3">
        <v>73.7</v>
      </c>
      <c r="H627" s="3">
        <f t="shared" si="69"/>
        <v>2.6214382632293076</v>
      </c>
      <c r="I627" s="3">
        <v>22.5</v>
      </c>
      <c r="J627" s="3">
        <v>38.69</v>
      </c>
      <c r="K627" s="3">
        <v>69.97</v>
      </c>
      <c r="L627" s="22">
        <f t="shared" si="70"/>
        <v>1</v>
      </c>
      <c r="M627" s="22">
        <f t="shared" si="71"/>
        <v>0</v>
      </c>
      <c r="N627" s="22">
        <f t="shared" si="72"/>
        <v>0</v>
      </c>
    </row>
    <row r="628" spans="1:14" x14ac:dyDescent="0.35">
      <c r="A628" s="21" t="s">
        <v>857</v>
      </c>
      <c r="B628" s="21" t="s">
        <v>852</v>
      </c>
      <c r="C628" s="21" t="s">
        <v>43</v>
      </c>
      <c r="D628" s="21" t="s">
        <v>1033</v>
      </c>
      <c r="E628" s="3">
        <v>24</v>
      </c>
      <c r="F628" s="3">
        <v>208.44</v>
      </c>
      <c r="G628" s="3">
        <v>73.7</v>
      </c>
      <c r="H628" s="3">
        <f t="shared" si="69"/>
        <v>2.8282225237449117</v>
      </c>
      <c r="I628" s="3">
        <v>23</v>
      </c>
      <c r="J628" s="3">
        <v>55.49</v>
      </c>
      <c r="K628" s="3">
        <v>71.22</v>
      </c>
      <c r="L628" s="22">
        <f t="shared" si="70"/>
        <v>1</v>
      </c>
      <c r="M628" s="22">
        <f t="shared" si="71"/>
        <v>0</v>
      </c>
      <c r="N628" s="22">
        <f t="shared" si="72"/>
        <v>0</v>
      </c>
    </row>
    <row r="629" spans="1:14" x14ac:dyDescent="0.35">
      <c r="A629" s="21" t="s">
        <v>858</v>
      </c>
      <c r="B629" s="21" t="s">
        <v>852</v>
      </c>
      <c r="C629" s="21" t="s">
        <v>43</v>
      </c>
      <c r="D629" s="21" t="s">
        <v>1033</v>
      </c>
      <c r="E629" s="3">
        <v>24</v>
      </c>
      <c r="F629" s="3">
        <v>208.21</v>
      </c>
      <c r="G629" s="3">
        <v>73.7</v>
      </c>
      <c r="H629" s="3">
        <f t="shared" si="69"/>
        <v>2.825101763907734</v>
      </c>
      <c r="I629" s="3">
        <v>22.5</v>
      </c>
      <c r="J629" s="3">
        <v>47.56</v>
      </c>
      <c r="K629" s="3">
        <v>69.97</v>
      </c>
      <c r="L629" s="22">
        <f t="shared" si="70"/>
        <v>1</v>
      </c>
      <c r="M629" s="22">
        <f t="shared" si="71"/>
        <v>0</v>
      </c>
      <c r="N629" s="22">
        <f t="shared" si="72"/>
        <v>0</v>
      </c>
    </row>
    <row r="630" spans="1:14" x14ac:dyDescent="0.35">
      <c r="A630" s="21" t="s">
        <v>859</v>
      </c>
      <c r="B630" s="21" t="s">
        <v>852</v>
      </c>
      <c r="C630" s="23" t="s">
        <v>43</v>
      </c>
      <c r="D630" s="23" t="s">
        <v>1033</v>
      </c>
      <c r="E630" s="24">
        <v>17</v>
      </c>
      <c r="F630" s="24">
        <v>39.49</v>
      </c>
      <c r="G630" s="24">
        <v>56.08</v>
      </c>
      <c r="H630" s="24">
        <f t="shared" si="69"/>
        <v>0.70417261055634817</v>
      </c>
      <c r="I630" s="24">
        <v>16.5</v>
      </c>
      <c r="J630" s="24">
        <v>26.87</v>
      </c>
      <c r="K630" s="24">
        <v>54.79</v>
      </c>
      <c r="L630" s="24">
        <f t="shared" si="70"/>
        <v>0</v>
      </c>
      <c r="M630" s="24">
        <f t="shared" si="71"/>
        <v>0</v>
      </c>
      <c r="N630" s="24">
        <f t="shared" si="72"/>
        <v>1</v>
      </c>
    </row>
    <row r="631" spans="1:14" x14ac:dyDescent="0.35">
      <c r="A631" s="21" t="s">
        <v>860</v>
      </c>
      <c r="B631" s="21" t="s">
        <v>852</v>
      </c>
      <c r="C631" s="21" t="s">
        <v>43</v>
      </c>
      <c r="D631" s="21" t="s">
        <v>1033</v>
      </c>
      <c r="E631" s="3">
        <v>24</v>
      </c>
      <c r="F631" s="3">
        <v>222.43</v>
      </c>
      <c r="G631" s="3">
        <v>73.7</v>
      </c>
      <c r="H631" s="3">
        <f t="shared" si="69"/>
        <v>3.0180461329715063</v>
      </c>
      <c r="I631" s="3">
        <v>22.5</v>
      </c>
      <c r="J631" s="3">
        <v>44.27</v>
      </c>
      <c r="K631" s="3">
        <v>69.97</v>
      </c>
      <c r="L631" s="22">
        <f t="shared" si="70"/>
        <v>1</v>
      </c>
      <c r="M631" s="22">
        <f t="shared" si="71"/>
        <v>0</v>
      </c>
      <c r="N631" s="22">
        <f t="shared" si="72"/>
        <v>0</v>
      </c>
    </row>
    <row r="632" spans="1:14" x14ac:dyDescent="0.35">
      <c r="A632" s="21" t="s">
        <v>861</v>
      </c>
      <c r="B632" s="21" t="s">
        <v>852</v>
      </c>
      <c r="C632" s="21" t="s">
        <v>43</v>
      </c>
      <c r="D632" s="21" t="s">
        <v>1033</v>
      </c>
      <c r="E632" s="3">
        <v>24</v>
      </c>
      <c r="F632" s="3">
        <v>115.25</v>
      </c>
      <c r="G632" s="3">
        <v>73.7</v>
      </c>
      <c r="H632" s="3">
        <f t="shared" si="69"/>
        <v>1.5637720488466758</v>
      </c>
      <c r="I632" s="3">
        <v>23</v>
      </c>
      <c r="J632" s="3">
        <v>54.33</v>
      </c>
      <c r="K632" s="3">
        <v>71.22</v>
      </c>
      <c r="L632" s="22">
        <f t="shared" si="70"/>
        <v>1</v>
      </c>
      <c r="M632" s="22">
        <f t="shared" si="71"/>
        <v>0</v>
      </c>
      <c r="N632" s="22">
        <f t="shared" si="72"/>
        <v>0</v>
      </c>
    </row>
    <row r="633" spans="1:14" x14ac:dyDescent="0.35">
      <c r="A633" s="21" t="s">
        <v>862</v>
      </c>
      <c r="B633" s="21" t="s">
        <v>852</v>
      </c>
      <c r="C633" s="21" t="s">
        <v>43</v>
      </c>
      <c r="D633" s="21" t="s">
        <v>1033</v>
      </c>
      <c r="E633" s="3">
        <v>24</v>
      </c>
      <c r="F633" s="3">
        <v>255.67</v>
      </c>
      <c r="G633" s="3">
        <v>73.7</v>
      </c>
      <c r="H633" s="3">
        <f t="shared" si="69"/>
        <v>3.4690637720488464</v>
      </c>
      <c r="I633" s="3">
        <v>22.5</v>
      </c>
      <c r="J633" s="3">
        <v>39.869999999999997</v>
      </c>
      <c r="K633" s="3">
        <v>69.97</v>
      </c>
      <c r="L633" s="22">
        <f t="shared" si="70"/>
        <v>1</v>
      </c>
      <c r="M633" s="22">
        <f t="shared" si="71"/>
        <v>0</v>
      </c>
      <c r="N633" s="22">
        <f t="shared" si="72"/>
        <v>0</v>
      </c>
    </row>
    <row r="634" spans="1:14" x14ac:dyDescent="0.35">
      <c r="A634" s="21" t="s">
        <v>863</v>
      </c>
      <c r="B634" s="21" t="s">
        <v>852</v>
      </c>
      <c r="C634" s="21" t="s">
        <v>43</v>
      </c>
      <c r="D634" s="21" t="s">
        <v>1033</v>
      </c>
      <c r="E634" s="3">
        <v>24</v>
      </c>
      <c r="F634" s="3">
        <v>110.75</v>
      </c>
      <c r="G634" s="3">
        <v>73.7</v>
      </c>
      <c r="H634" s="3">
        <f t="shared" si="69"/>
        <v>1.5027137042062415</v>
      </c>
      <c r="I634" s="3">
        <v>23</v>
      </c>
      <c r="J634" s="3">
        <v>57.57</v>
      </c>
      <c r="K634" s="3">
        <v>71.22</v>
      </c>
      <c r="L634" s="22">
        <f t="shared" si="70"/>
        <v>1</v>
      </c>
      <c r="M634" s="22">
        <f t="shared" si="71"/>
        <v>0</v>
      </c>
      <c r="N634" s="22">
        <f t="shared" si="72"/>
        <v>0</v>
      </c>
    </row>
    <row r="635" spans="1:14" x14ac:dyDescent="0.35">
      <c r="A635" s="21" t="s">
        <v>864</v>
      </c>
      <c r="B635" s="21" t="s">
        <v>852</v>
      </c>
      <c r="C635" s="21" t="s">
        <v>43</v>
      </c>
      <c r="D635" s="21" t="s">
        <v>1033</v>
      </c>
      <c r="E635" s="3">
        <v>24</v>
      </c>
      <c r="F635" s="3">
        <v>285.01</v>
      </c>
      <c r="G635" s="3">
        <v>73.7</v>
      </c>
      <c r="H635" s="3">
        <f t="shared" si="69"/>
        <v>3.8671641791044773</v>
      </c>
      <c r="I635" s="3">
        <v>16</v>
      </c>
      <c r="J635" s="3">
        <v>59.02</v>
      </c>
      <c r="K635" s="3">
        <v>53.5</v>
      </c>
      <c r="L635" s="22">
        <f t="shared" si="70"/>
        <v>1</v>
      </c>
      <c r="M635" s="22">
        <f t="shared" si="71"/>
        <v>0</v>
      </c>
      <c r="N635" s="22">
        <f t="shared" si="72"/>
        <v>0</v>
      </c>
    </row>
    <row r="636" spans="1:14" x14ac:dyDescent="0.35">
      <c r="A636" s="21" t="s">
        <v>865</v>
      </c>
      <c r="B636" s="21" t="s">
        <v>852</v>
      </c>
      <c r="C636" s="21" t="s">
        <v>43</v>
      </c>
      <c r="D636" s="21" t="s">
        <v>1033</v>
      </c>
      <c r="E636" s="3">
        <v>24</v>
      </c>
      <c r="F636" s="3">
        <v>129.61000000000001</v>
      </c>
      <c r="G636" s="3">
        <v>73.7</v>
      </c>
      <c r="H636" s="3">
        <f t="shared" si="69"/>
        <v>1.758616010854817</v>
      </c>
      <c r="I636" s="3">
        <v>23</v>
      </c>
      <c r="J636" s="3">
        <v>62.89</v>
      </c>
      <c r="K636" s="3">
        <v>71.22</v>
      </c>
      <c r="L636" s="22">
        <f t="shared" si="70"/>
        <v>1</v>
      </c>
      <c r="M636" s="22">
        <f t="shared" si="71"/>
        <v>0</v>
      </c>
      <c r="N636" s="22">
        <f t="shared" si="72"/>
        <v>0</v>
      </c>
    </row>
    <row r="637" spans="1:14" x14ac:dyDescent="0.35">
      <c r="A637" s="21" t="s">
        <v>866</v>
      </c>
      <c r="B637" s="21" t="s">
        <v>852</v>
      </c>
      <c r="C637" s="23" t="s">
        <v>43</v>
      </c>
      <c r="D637" s="23" t="s">
        <v>1033</v>
      </c>
      <c r="E637" s="24">
        <v>25</v>
      </c>
      <c r="F637" s="24">
        <v>64.72</v>
      </c>
      <c r="G637" s="24">
        <v>76.17</v>
      </c>
      <c r="H637" s="24">
        <f t="shared" si="69"/>
        <v>0.84967835105684653</v>
      </c>
      <c r="I637" s="24">
        <v>24.5</v>
      </c>
      <c r="J637" s="24">
        <v>53.2</v>
      </c>
      <c r="K637" s="24">
        <v>74.930000000000007</v>
      </c>
      <c r="L637" s="24">
        <f t="shared" si="70"/>
        <v>0</v>
      </c>
      <c r="M637" s="24">
        <f t="shared" si="71"/>
        <v>0</v>
      </c>
      <c r="N637" s="24">
        <f t="shared" si="72"/>
        <v>1</v>
      </c>
    </row>
    <row r="638" spans="1:14" x14ac:dyDescent="0.35">
      <c r="A638" s="21" t="s">
        <v>867</v>
      </c>
      <c r="B638" s="21" t="s">
        <v>852</v>
      </c>
      <c r="C638" s="21" t="s">
        <v>43</v>
      </c>
      <c r="D638" s="21" t="s">
        <v>1033</v>
      </c>
      <c r="E638" s="3">
        <v>24</v>
      </c>
      <c r="F638" s="3">
        <v>136.78</v>
      </c>
      <c r="G638" s="3">
        <v>73.7</v>
      </c>
      <c r="H638" s="3">
        <f t="shared" si="69"/>
        <v>1.8559023066485751</v>
      </c>
      <c r="I638" s="3">
        <v>23</v>
      </c>
      <c r="J638" s="3">
        <v>69.06</v>
      </c>
      <c r="K638" s="3">
        <v>71.22</v>
      </c>
      <c r="L638" s="22">
        <f t="shared" si="70"/>
        <v>1</v>
      </c>
      <c r="M638" s="22">
        <f t="shared" si="71"/>
        <v>0</v>
      </c>
      <c r="N638" s="22">
        <f t="shared" si="72"/>
        <v>0</v>
      </c>
    </row>
    <row r="639" spans="1:14" x14ac:dyDescent="0.35">
      <c r="A639" s="21" t="s">
        <v>957</v>
      </c>
      <c r="B639" s="21" t="s">
        <v>852</v>
      </c>
      <c r="C639" s="21" t="s">
        <v>78</v>
      </c>
      <c r="D639" s="21" t="s">
        <v>941</v>
      </c>
      <c r="E639">
        <v>23</v>
      </c>
      <c r="F639">
        <v>81.28</v>
      </c>
      <c r="G639">
        <v>71.22</v>
      </c>
      <c r="H639">
        <f t="shared" si="69"/>
        <v>1.1412524571749509</v>
      </c>
      <c r="I639">
        <v>22.5</v>
      </c>
      <c r="J639">
        <v>41.43</v>
      </c>
      <c r="K639">
        <v>69.97</v>
      </c>
      <c r="L639" s="2">
        <f t="shared" si="70"/>
        <v>0</v>
      </c>
      <c r="M639" s="2">
        <f t="shared" si="71"/>
        <v>1</v>
      </c>
      <c r="N639" s="2">
        <f t="shared" si="72"/>
        <v>0</v>
      </c>
    </row>
    <row r="640" spans="1:14" x14ac:dyDescent="0.35">
      <c r="A640" s="21" t="s">
        <v>958</v>
      </c>
      <c r="B640" s="21" t="s">
        <v>852</v>
      </c>
      <c r="C640" s="21" t="s">
        <v>78</v>
      </c>
      <c r="D640" s="21" t="s">
        <v>941</v>
      </c>
      <c r="E640">
        <v>24</v>
      </c>
      <c r="F640">
        <v>178.41</v>
      </c>
      <c r="G640">
        <v>73.7</v>
      </c>
      <c r="H640">
        <f t="shared" si="69"/>
        <v>2.4207598371777475</v>
      </c>
      <c r="I640">
        <v>22.5</v>
      </c>
      <c r="J640">
        <v>48.42</v>
      </c>
      <c r="K640">
        <v>69.97</v>
      </c>
      <c r="L640" s="2">
        <f t="shared" si="70"/>
        <v>1</v>
      </c>
      <c r="M640" s="2">
        <f t="shared" si="71"/>
        <v>0</v>
      </c>
      <c r="N640" s="2">
        <f t="shared" si="72"/>
        <v>0</v>
      </c>
    </row>
    <row r="641" spans="1:14" x14ac:dyDescent="0.35">
      <c r="A641" s="21" t="s">
        <v>959</v>
      </c>
      <c r="B641" s="21" t="s">
        <v>852</v>
      </c>
      <c r="C641" s="21" t="s">
        <v>78</v>
      </c>
      <c r="D641" s="21" t="s">
        <v>941</v>
      </c>
      <c r="E641">
        <v>23.5</v>
      </c>
      <c r="F641">
        <v>158.85</v>
      </c>
      <c r="G641">
        <v>72.459999999999994</v>
      </c>
      <c r="H641">
        <f t="shared" si="69"/>
        <v>2.1922439966878278</v>
      </c>
      <c r="I641">
        <v>21.5</v>
      </c>
      <c r="J641">
        <v>27.08</v>
      </c>
      <c r="K641">
        <v>67.47</v>
      </c>
      <c r="L641" s="2">
        <f t="shared" si="70"/>
        <v>1</v>
      </c>
      <c r="M641" s="2">
        <f t="shared" si="71"/>
        <v>0</v>
      </c>
      <c r="N641" s="2">
        <f t="shared" si="72"/>
        <v>0</v>
      </c>
    </row>
    <row r="642" spans="1:14" x14ac:dyDescent="0.35">
      <c r="A642" s="21" t="s">
        <v>960</v>
      </c>
      <c r="B642" s="21" t="s">
        <v>852</v>
      </c>
      <c r="C642" s="21" t="s">
        <v>78</v>
      </c>
      <c r="D642" s="21" t="s">
        <v>941</v>
      </c>
      <c r="E642">
        <v>23.5</v>
      </c>
      <c r="F642">
        <v>139.26</v>
      </c>
      <c r="G642">
        <v>72.459999999999994</v>
      </c>
      <c r="H642">
        <f t="shared" si="69"/>
        <v>1.9218879381727849</v>
      </c>
      <c r="I642">
        <v>22.5</v>
      </c>
      <c r="J642">
        <v>69.790000000000006</v>
      </c>
      <c r="K642">
        <v>69.97</v>
      </c>
      <c r="L642" s="2">
        <f t="shared" si="70"/>
        <v>1</v>
      </c>
      <c r="M642" s="2">
        <f t="shared" si="71"/>
        <v>0</v>
      </c>
      <c r="N642" s="2">
        <f t="shared" si="72"/>
        <v>0</v>
      </c>
    </row>
    <row r="643" spans="1:14" x14ac:dyDescent="0.35">
      <c r="A643" s="21" t="s">
        <v>961</v>
      </c>
      <c r="B643" s="21" t="s">
        <v>852</v>
      </c>
      <c r="C643" s="21" t="s">
        <v>78</v>
      </c>
      <c r="D643" s="21" t="s">
        <v>941</v>
      </c>
      <c r="E643">
        <v>23.5</v>
      </c>
      <c r="F643">
        <v>198.09</v>
      </c>
      <c r="G643">
        <v>72.459999999999994</v>
      </c>
      <c r="H643">
        <f t="shared" ref="H643:H674" si="73">F643/G643</f>
        <v>2.7337841567761525</v>
      </c>
      <c r="I643">
        <v>22</v>
      </c>
      <c r="J643">
        <v>47.6</v>
      </c>
      <c r="K643">
        <v>68.72</v>
      </c>
      <c r="L643" s="2">
        <f t="shared" ref="L643:L674" si="74">IF(H643&gt;1.5,1,0)</f>
        <v>1</v>
      </c>
      <c r="M643" s="2">
        <f t="shared" ref="M643:M674" si="75">IF((AND(H643&gt;1,H643&lt;1.5)),1,0)</f>
        <v>0</v>
      </c>
      <c r="N643" s="2">
        <f t="shared" ref="N643:N674" si="76">IF(H643&lt;1,1,0)</f>
        <v>0</v>
      </c>
    </row>
    <row r="644" spans="1:14" x14ac:dyDescent="0.35">
      <c r="A644" s="21" t="s">
        <v>962</v>
      </c>
      <c r="B644" s="21" t="s">
        <v>852</v>
      </c>
      <c r="C644" s="21" t="s">
        <v>78</v>
      </c>
      <c r="D644" s="21" t="s">
        <v>941</v>
      </c>
      <c r="E644">
        <v>23.5</v>
      </c>
      <c r="F644">
        <v>212.26</v>
      </c>
      <c r="G644">
        <v>72.459999999999994</v>
      </c>
      <c r="H644">
        <f t="shared" si="73"/>
        <v>2.9293403256969364</v>
      </c>
      <c r="I644">
        <v>22</v>
      </c>
      <c r="J644">
        <v>55.23</v>
      </c>
      <c r="K644">
        <v>68.72</v>
      </c>
      <c r="L644" s="2">
        <f t="shared" si="74"/>
        <v>1</v>
      </c>
      <c r="M644" s="2">
        <f t="shared" si="75"/>
        <v>0</v>
      </c>
      <c r="N644" s="2">
        <f t="shared" si="76"/>
        <v>0</v>
      </c>
    </row>
    <row r="645" spans="1:14" x14ac:dyDescent="0.35">
      <c r="A645" s="21" t="s">
        <v>963</v>
      </c>
      <c r="B645" s="21" t="s">
        <v>852</v>
      </c>
      <c r="C645" s="21" t="s">
        <v>78</v>
      </c>
      <c r="D645" s="21" t="s">
        <v>941</v>
      </c>
      <c r="E645">
        <v>23.5</v>
      </c>
      <c r="F645">
        <v>145.03</v>
      </c>
      <c r="G645">
        <v>72.459999999999994</v>
      </c>
      <c r="H645">
        <f t="shared" si="73"/>
        <v>2.001518078940105</v>
      </c>
      <c r="I645">
        <v>22.5</v>
      </c>
      <c r="J645">
        <v>56.65</v>
      </c>
      <c r="K645">
        <v>69.97</v>
      </c>
      <c r="L645" s="2">
        <f t="shared" si="74"/>
        <v>1</v>
      </c>
      <c r="M645" s="2">
        <f t="shared" si="75"/>
        <v>0</v>
      </c>
      <c r="N645" s="2">
        <f t="shared" si="76"/>
        <v>0</v>
      </c>
    </row>
    <row r="646" spans="1:14" x14ac:dyDescent="0.35">
      <c r="A646" s="21" t="s">
        <v>964</v>
      </c>
      <c r="B646" s="21" t="s">
        <v>852</v>
      </c>
      <c r="C646" s="21" t="s">
        <v>78</v>
      </c>
      <c r="D646" s="21" t="s">
        <v>941</v>
      </c>
      <c r="E646">
        <v>23.5</v>
      </c>
      <c r="F646">
        <v>169.22</v>
      </c>
      <c r="G646">
        <v>72.459999999999994</v>
      </c>
      <c r="H646">
        <f t="shared" si="73"/>
        <v>2.3353574385868066</v>
      </c>
      <c r="I646">
        <v>22</v>
      </c>
      <c r="J646">
        <v>47.41</v>
      </c>
      <c r="K646">
        <v>68.72</v>
      </c>
      <c r="L646" s="2">
        <f t="shared" si="74"/>
        <v>1</v>
      </c>
      <c r="M646" s="2">
        <f t="shared" si="75"/>
        <v>0</v>
      </c>
      <c r="N646" s="2">
        <f t="shared" si="76"/>
        <v>0</v>
      </c>
    </row>
    <row r="647" spans="1:14" x14ac:dyDescent="0.35">
      <c r="A647" s="21" t="s">
        <v>965</v>
      </c>
      <c r="B647" s="21" t="s">
        <v>852</v>
      </c>
      <c r="C647" s="21" t="s">
        <v>78</v>
      </c>
      <c r="D647" s="21" t="s">
        <v>941</v>
      </c>
      <c r="E647">
        <v>23.5</v>
      </c>
      <c r="F647">
        <v>103.48</v>
      </c>
      <c r="G647">
        <v>72.459999999999994</v>
      </c>
      <c r="H647">
        <f t="shared" si="73"/>
        <v>1.4280982611095778</v>
      </c>
      <c r="I647">
        <v>23</v>
      </c>
      <c r="J647">
        <v>63.76</v>
      </c>
      <c r="K647">
        <v>71.22</v>
      </c>
      <c r="L647" s="2">
        <f t="shared" si="74"/>
        <v>0</v>
      </c>
      <c r="M647" s="2">
        <f t="shared" si="75"/>
        <v>1</v>
      </c>
      <c r="N647" s="2">
        <f t="shared" si="76"/>
        <v>0</v>
      </c>
    </row>
    <row r="648" spans="1:14" x14ac:dyDescent="0.35">
      <c r="A648" s="21" t="s">
        <v>966</v>
      </c>
      <c r="B648" s="21" t="s">
        <v>852</v>
      </c>
      <c r="C648" s="21" t="s">
        <v>78</v>
      </c>
      <c r="D648" s="21" t="s">
        <v>941</v>
      </c>
      <c r="E648">
        <v>23.5</v>
      </c>
      <c r="F648">
        <v>135.80000000000001</v>
      </c>
      <c r="G648">
        <v>72.459999999999994</v>
      </c>
      <c r="H648">
        <f t="shared" si="73"/>
        <v>1.8741374551476679</v>
      </c>
      <c r="I648">
        <v>22.5</v>
      </c>
      <c r="J648">
        <v>62.35</v>
      </c>
      <c r="K648">
        <v>69.97</v>
      </c>
      <c r="L648" s="2">
        <f t="shared" si="74"/>
        <v>1</v>
      </c>
      <c r="M648" s="2">
        <f t="shared" si="75"/>
        <v>0</v>
      </c>
      <c r="N648" s="2">
        <f t="shared" si="76"/>
        <v>0</v>
      </c>
    </row>
    <row r="649" spans="1:14" x14ac:dyDescent="0.35">
      <c r="A649" s="21" t="s">
        <v>967</v>
      </c>
      <c r="B649" s="21" t="s">
        <v>852</v>
      </c>
      <c r="C649" s="21" t="s">
        <v>78</v>
      </c>
      <c r="D649" s="21" t="s">
        <v>941</v>
      </c>
      <c r="E649">
        <v>23.5</v>
      </c>
      <c r="F649">
        <v>144.26</v>
      </c>
      <c r="G649">
        <v>72.459999999999994</v>
      </c>
      <c r="H649">
        <f t="shared" si="73"/>
        <v>1.9908915263593707</v>
      </c>
      <c r="I649">
        <v>22</v>
      </c>
      <c r="J649">
        <v>46.98</v>
      </c>
      <c r="K649">
        <v>68.72</v>
      </c>
      <c r="L649" s="2">
        <f t="shared" si="74"/>
        <v>1</v>
      </c>
      <c r="M649" s="2">
        <f t="shared" si="75"/>
        <v>0</v>
      </c>
      <c r="N649" s="2">
        <f t="shared" si="76"/>
        <v>0</v>
      </c>
    </row>
    <row r="650" spans="1:14" x14ac:dyDescent="0.35">
      <c r="A650" s="21" t="s">
        <v>968</v>
      </c>
      <c r="B650" s="21" t="s">
        <v>852</v>
      </c>
      <c r="C650" s="21" t="s">
        <v>78</v>
      </c>
      <c r="D650" s="21" t="s">
        <v>941</v>
      </c>
      <c r="E650">
        <v>24</v>
      </c>
      <c r="F650">
        <v>137.41</v>
      </c>
      <c r="G650">
        <v>73.7</v>
      </c>
      <c r="H650">
        <f t="shared" si="73"/>
        <v>1.864450474898236</v>
      </c>
      <c r="I650">
        <v>23</v>
      </c>
      <c r="J650">
        <v>64.22</v>
      </c>
      <c r="K650">
        <v>71.22</v>
      </c>
      <c r="L650" s="2">
        <f t="shared" si="74"/>
        <v>1</v>
      </c>
      <c r="M650" s="2">
        <f t="shared" si="75"/>
        <v>0</v>
      </c>
      <c r="N650" s="2">
        <f t="shared" si="76"/>
        <v>0</v>
      </c>
    </row>
    <row r="651" spans="1:14" x14ac:dyDescent="0.35">
      <c r="A651" s="21" t="s">
        <v>969</v>
      </c>
      <c r="B651" s="21" t="s">
        <v>852</v>
      </c>
      <c r="C651" s="21" t="s">
        <v>78</v>
      </c>
      <c r="D651" s="21" t="s">
        <v>941</v>
      </c>
      <c r="E651">
        <v>23.5</v>
      </c>
      <c r="F651">
        <v>176.88</v>
      </c>
      <c r="G651">
        <v>72.459999999999994</v>
      </c>
      <c r="H651">
        <f t="shared" si="73"/>
        <v>2.4410709356886557</v>
      </c>
      <c r="I651">
        <v>22</v>
      </c>
      <c r="J651">
        <v>62.28</v>
      </c>
      <c r="K651">
        <v>68.72</v>
      </c>
      <c r="L651" s="2">
        <f t="shared" si="74"/>
        <v>1</v>
      </c>
      <c r="M651" s="2">
        <f t="shared" si="75"/>
        <v>0</v>
      </c>
      <c r="N651" s="2">
        <f t="shared" si="76"/>
        <v>0</v>
      </c>
    </row>
    <row r="652" spans="1:14" x14ac:dyDescent="0.35">
      <c r="A652" s="21" t="s">
        <v>970</v>
      </c>
      <c r="B652" s="21" t="s">
        <v>852</v>
      </c>
      <c r="C652" s="21" t="s">
        <v>78</v>
      </c>
      <c r="D652" s="21" t="s">
        <v>941</v>
      </c>
      <c r="E652">
        <v>24</v>
      </c>
      <c r="F652">
        <v>94.72</v>
      </c>
      <c r="G652">
        <v>73.7</v>
      </c>
      <c r="H652">
        <f t="shared" si="73"/>
        <v>1.2852103120759837</v>
      </c>
      <c r="I652">
        <v>23</v>
      </c>
      <c r="J652">
        <v>63.22</v>
      </c>
      <c r="K652">
        <v>71.22</v>
      </c>
      <c r="L652" s="2">
        <f t="shared" si="74"/>
        <v>0</v>
      </c>
      <c r="M652" s="2">
        <f t="shared" si="75"/>
        <v>1</v>
      </c>
      <c r="N652" s="2">
        <f t="shared" si="76"/>
        <v>0</v>
      </c>
    </row>
    <row r="653" spans="1:14" x14ac:dyDescent="0.35">
      <c r="A653" s="21" t="s">
        <v>971</v>
      </c>
      <c r="B653" s="21" t="s">
        <v>852</v>
      </c>
      <c r="C653" s="21" t="s">
        <v>78</v>
      </c>
      <c r="D653" s="21" t="s">
        <v>941</v>
      </c>
      <c r="E653">
        <v>24</v>
      </c>
      <c r="F653">
        <v>122.79</v>
      </c>
      <c r="G653">
        <v>73.7</v>
      </c>
      <c r="H653">
        <f t="shared" si="73"/>
        <v>1.666078697421981</v>
      </c>
      <c r="I653">
        <v>22</v>
      </c>
      <c r="J653">
        <v>59.36</v>
      </c>
      <c r="K653">
        <v>68.72</v>
      </c>
      <c r="L653" s="2">
        <f t="shared" si="74"/>
        <v>1</v>
      </c>
      <c r="M653" s="2">
        <f t="shared" si="75"/>
        <v>0</v>
      </c>
      <c r="N653" s="2">
        <f t="shared" si="76"/>
        <v>0</v>
      </c>
    </row>
    <row r="654" spans="1:14" x14ac:dyDescent="0.35">
      <c r="A654" s="21" t="s">
        <v>972</v>
      </c>
      <c r="B654" s="21" t="s">
        <v>852</v>
      </c>
      <c r="C654" s="21" t="s">
        <v>78</v>
      </c>
      <c r="D654" s="21" t="s">
        <v>941</v>
      </c>
      <c r="E654">
        <v>23.5</v>
      </c>
      <c r="F654">
        <v>125.87</v>
      </c>
      <c r="G654">
        <v>72.459999999999994</v>
      </c>
      <c r="H654">
        <f t="shared" si="73"/>
        <v>1.7370963290091086</v>
      </c>
      <c r="I654">
        <v>22</v>
      </c>
      <c r="J654">
        <v>53.33</v>
      </c>
      <c r="K654">
        <v>68.72</v>
      </c>
      <c r="L654" s="2">
        <f t="shared" si="74"/>
        <v>1</v>
      </c>
      <c r="M654" s="2">
        <f t="shared" si="75"/>
        <v>0</v>
      </c>
      <c r="N654" s="2">
        <f t="shared" si="76"/>
        <v>0</v>
      </c>
    </row>
    <row r="655" spans="1:14" x14ac:dyDescent="0.35">
      <c r="A655" t="s">
        <v>942</v>
      </c>
      <c r="B655" t="s">
        <v>852</v>
      </c>
      <c r="C655" t="s">
        <v>78</v>
      </c>
      <c r="D655" t="s">
        <v>973</v>
      </c>
      <c r="E655">
        <v>25.5</v>
      </c>
      <c r="F655">
        <v>85.59</v>
      </c>
      <c r="G655">
        <v>77.400000000000006</v>
      </c>
      <c r="H655">
        <f t="shared" si="73"/>
        <v>1.105813953488372</v>
      </c>
      <c r="I655">
        <v>24.5</v>
      </c>
      <c r="J655">
        <v>70.03</v>
      </c>
      <c r="K655">
        <v>74.930000000000007</v>
      </c>
      <c r="L655" s="2">
        <f t="shared" si="74"/>
        <v>0</v>
      </c>
      <c r="M655" s="2">
        <f t="shared" si="75"/>
        <v>1</v>
      </c>
      <c r="N655" s="2">
        <f t="shared" si="76"/>
        <v>0</v>
      </c>
    </row>
    <row r="656" spans="1:14" x14ac:dyDescent="0.35">
      <c r="A656" t="s">
        <v>943</v>
      </c>
      <c r="B656" t="s">
        <v>852</v>
      </c>
      <c r="C656" t="s">
        <v>78</v>
      </c>
      <c r="D656" t="s">
        <v>973</v>
      </c>
      <c r="E656">
        <v>26</v>
      </c>
      <c r="F656">
        <v>81.069999999999993</v>
      </c>
      <c r="G656">
        <v>78.63</v>
      </c>
      <c r="H656">
        <f t="shared" si="73"/>
        <v>1.0310314129467124</v>
      </c>
      <c r="I656">
        <v>25.5</v>
      </c>
      <c r="J656">
        <v>74.11</v>
      </c>
      <c r="K656">
        <v>77.400000000000006</v>
      </c>
      <c r="L656" s="2">
        <f t="shared" si="74"/>
        <v>0</v>
      </c>
      <c r="M656" s="2">
        <f t="shared" si="75"/>
        <v>1</v>
      </c>
      <c r="N656" s="2">
        <f t="shared" si="76"/>
        <v>0</v>
      </c>
    </row>
    <row r="657" spans="1:14" x14ac:dyDescent="0.35">
      <c r="A657" t="s">
        <v>944</v>
      </c>
      <c r="B657" t="s">
        <v>852</v>
      </c>
      <c r="C657" s="8" t="s">
        <v>78</v>
      </c>
      <c r="D657" s="8" t="s">
        <v>973</v>
      </c>
      <c r="E657" s="8">
        <v>25</v>
      </c>
      <c r="F657" s="8">
        <v>72.78</v>
      </c>
      <c r="G657" s="8">
        <v>76.17</v>
      </c>
      <c r="H657" s="8">
        <f t="shared" si="73"/>
        <v>0.95549428909019296</v>
      </c>
      <c r="I657" s="8">
        <v>24.5</v>
      </c>
      <c r="J657" s="8">
        <v>61.03</v>
      </c>
      <c r="K657" s="8">
        <v>74.930000000000007</v>
      </c>
      <c r="L657" s="8">
        <f t="shared" si="74"/>
        <v>0</v>
      </c>
      <c r="M657" s="8">
        <f t="shared" si="75"/>
        <v>0</v>
      </c>
      <c r="N657" s="8">
        <f t="shared" si="76"/>
        <v>1</v>
      </c>
    </row>
    <row r="658" spans="1:14" x14ac:dyDescent="0.35">
      <c r="A658" t="s">
        <v>945</v>
      </c>
      <c r="B658" t="s">
        <v>852</v>
      </c>
      <c r="C658" s="8" t="s">
        <v>78</v>
      </c>
      <c r="D658" s="8" t="s">
        <v>973</v>
      </c>
      <c r="E658" s="8">
        <v>25</v>
      </c>
      <c r="F658" s="8">
        <v>68.83</v>
      </c>
      <c r="G658" s="8">
        <v>76.17</v>
      </c>
      <c r="H658" s="8">
        <f t="shared" si="73"/>
        <v>0.90363660233687804</v>
      </c>
      <c r="I658" s="8">
        <v>24.5</v>
      </c>
      <c r="J658" s="8">
        <v>50.6</v>
      </c>
      <c r="K658" s="8">
        <v>74.930000000000007</v>
      </c>
      <c r="L658" s="8">
        <f t="shared" si="74"/>
        <v>0</v>
      </c>
      <c r="M658" s="8">
        <f t="shared" si="75"/>
        <v>0</v>
      </c>
      <c r="N658" s="8">
        <f t="shared" si="76"/>
        <v>1</v>
      </c>
    </row>
    <row r="659" spans="1:14" x14ac:dyDescent="0.35">
      <c r="A659" t="s">
        <v>946</v>
      </c>
      <c r="B659" t="s">
        <v>852</v>
      </c>
      <c r="C659" t="s">
        <v>78</v>
      </c>
      <c r="D659" t="s">
        <v>973</v>
      </c>
      <c r="E659">
        <v>25.5</v>
      </c>
      <c r="F659">
        <v>84.29</v>
      </c>
      <c r="G659">
        <v>77.400000000000006</v>
      </c>
      <c r="H659">
        <f t="shared" si="73"/>
        <v>1.0890180878552971</v>
      </c>
      <c r="I659">
        <v>24.5</v>
      </c>
      <c r="J659">
        <v>75.58</v>
      </c>
      <c r="K659">
        <v>74.930000000000007</v>
      </c>
      <c r="L659" s="2">
        <f t="shared" si="74"/>
        <v>0</v>
      </c>
      <c r="M659" s="2">
        <f t="shared" si="75"/>
        <v>1</v>
      </c>
      <c r="N659" s="2">
        <f t="shared" si="76"/>
        <v>0</v>
      </c>
    </row>
    <row r="660" spans="1:14" x14ac:dyDescent="0.35">
      <c r="A660" t="s">
        <v>947</v>
      </c>
      <c r="B660" t="s">
        <v>852</v>
      </c>
      <c r="C660" t="s">
        <v>78</v>
      </c>
      <c r="D660" t="s">
        <v>973</v>
      </c>
      <c r="E660">
        <v>16</v>
      </c>
      <c r="F660">
        <v>54.89</v>
      </c>
      <c r="G660">
        <v>53.5</v>
      </c>
      <c r="H660">
        <f t="shared" si="73"/>
        <v>1.025981308411215</v>
      </c>
      <c r="I660">
        <v>15.5</v>
      </c>
      <c r="J660">
        <v>40.28</v>
      </c>
      <c r="K660">
        <v>52.21</v>
      </c>
      <c r="L660" s="2">
        <f t="shared" si="74"/>
        <v>0</v>
      </c>
      <c r="M660" s="2">
        <f t="shared" si="75"/>
        <v>1</v>
      </c>
      <c r="N660" s="2">
        <f t="shared" si="76"/>
        <v>0</v>
      </c>
    </row>
    <row r="661" spans="1:14" x14ac:dyDescent="0.35">
      <c r="A661" t="s">
        <v>948</v>
      </c>
      <c r="B661" t="s">
        <v>852</v>
      </c>
      <c r="C661" s="8" t="s">
        <v>78</v>
      </c>
      <c r="D661" s="8" t="s">
        <v>973</v>
      </c>
      <c r="E661" s="8">
        <v>17</v>
      </c>
      <c r="F661" s="8">
        <v>55.34</v>
      </c>
      <c r="G661" s="8">
        <v>56.08</v>
      </c>
      <c r="H661" s="8">
        <f t="shared" si="73"/>
        <v>0.98680456490727542</v>
      </c>
      <c r="I661" s="8">
        <v>16.5</v>
      </c>
      <c r="J661" s="8">
        <v>45.26</v>
      </c>
      <c r="K661" s="8">
        <v>54.79</v>
      </c>
      <c r="L661" s="8">
        <f t="shared" si="74"/>
        <v>0</v>
      </c>
      <c r="M661" s="8">
        <f t="shared" si="75"/>
        <v>0</v>
      </c>
      <c r="N661" s="8">
        <f t="shared" si="76"/>
        <v>1</v>
      </c>
    </row>
    <row r="662" spans="1:14" x14ac:dyDescent="0.35">
      <c r="A662" t="s">
        <v>949</v>
      </c>
      <c r="B662" t="s">
        <v>852</v>
      </c>
      <c r="C662" t="s">
        <v>78</v>
      </c>
      <c r="D662" t="s">
        <v>973</v>
      </c>
      <c r="E662">
        <v>25</v>
      </c>
      <c r="F662">
        <v>112.2</v>
      </c>
      <c r="G662">
        <v>76.17</v>
      </c>
      <c r="H662">
        <f t="shared" si="73"/>
        <v>1.4730208743599842</v>
      </c>
      <c r="I662">
        <v>23.5</v>
      </c>
      <c r="J662">
        <v>68.47</v>
      </c>
      <c r="K662">
        <v>72.459999999999994</v>
      </c>
      <c r="L662" s="2">
        <f t="shared" si="74"/>
        <v>0</v>
      </c>
      <c r="M662" s="2">
        <f t="shared" si="75"/>
        <v>1</v>
      </c>
      <c r="N662" s="2">
        <f t="shared" si="76"/>
        <v>0</v>
      </c>
    </row>
    <row r="663" spans="1:14" x14ac:dyDescent="0.35">
      <c r="A663" t="s">
        <v>950</v>
      </c>
      <c r="B663" t="s">
        <v>852</v>
      </c>
      <c r="C663" t="s">
        <v>78</v>
      </c>
      <c r="D663" t="s">
        <v>973</v>
      </c>
      <c r="E663">
        <v>24</v>
      </c>
      <c r="F663">
        <v>88.21</v>
      </c>
      <c r="G663">
        <v>73.7</v>
      </c>
      <c r="H663">
        <f t="shared" si="73"/>
        <v>1.1968792401628221</v>
      </c>
      <c r="I663">
        <v>23.5</v>
      </c>
      <c r="J663">
        <v>49.01</v>
      </c>
      <c r="K663">
        <v>72.459999999999994</v>
      </c>
      <c r="L663" s="2">
        <f t="shared" si="74"/>
        <v>0</v>
      </c>
      <c r="M663" s="2">
        <f t="shared" si="75"/>
        <v>1</v>
      </c>
      <c r="N663" s="2">
        <f t="shared" si="76"/>
        <v>0</v>
      </c>
    </row>
    <row r="664" spans="1:14" x14ac:dyDescent="0.35">
      <c r="A664" t="s">
        <v>951</v>
      </c>
      <c r="B664" t="s">
        <v>852</v>
      </c>
      <c r="C664" t="s">
        <v>78</v>
      </c>
      <c r="D664" t="s">
        <v>973</v>
      </c>
      <c r="E664">
        <v>26</v>
      </c>
      <c r="F664">
        <v>139.24</v>
      </c>
      <c r="G664">
        <v>78.63</v>
      </c>
      <c r="H664">
        <f t="shared" si="73"/>
        <v>1.770825384713214</v>
      </c>
      <c r="I664">
        <v>24.5</v>
      </c>
      <c r="J664">
        <v>72.400000000000006</v>
      </c>
      <c r="K664">
        <v>74.930000000000007</v>
      </c>
      <c r="L664" s="2">
        <f t="shared" si="74"/>
        <v>1</v>
      </c>
      <c r="M664" s="2">
        <f t="shared" si="75"/>
        <v>0</v>
      </c>
      <c r="N664" s="2">
        <f t="shared" si="76"/>
        <v>0</v>
      </c>
    </row>
    <row r="665" spans="1:14" x14ac:dyDescent="0.35">
      <c r="A665" t="s">
        <v>952</v>
      </c>
      <c r="B665" t="s">
        <v>852</v>
      </c>
      <c r="C665" t="s">
        <v>78</v>
      </c>
      <c r="D665" t="s">
        <v>973</v>
      </c>
      <c r="E665">
        <v>25.5</v>
      </c>
      <c r="F665">
        <v>129.25</v>
      </c>
      <c r="G665">
        <v>77.400000000000006</v>
      </c>
      <c r="H665">
        <f t="shared" si="73"/>
        <v>1.6698966408268732</v>
      </c>
      <c r="I665">
        <v>24</v>
      </c>
      <c r="J665">
        <v>50.23</v>
      </c>
      <c r="K665">
        <v>73.7</v>
      </c>
      <c r="L665" s="2">
        <f t="shared" si="74"/>
        <v>1</v>
      </c>
      <c r="M665" s="2">
        <f t="shared" si="75"/>
        <v>0</v>
      </c>
      <c r="N665" s="2">
        <f t="shared" si="76"/>
        <v>0</v>
      </c>
    </row>
    <row r="666" spans="1:14" x14ac:dyDescent="0.35">
      <c r="A666" t="s">
        <v>953</v>
      </c>
      <c r="B666" t="s">
        <v>852</v>
      </c>
      <c r="C666" t="s">
        <v>78</v>
      </c>
      <c r="D666" t="s">
        <v>973</v>
      </c>
      <c r="E666">
        <v>25</v>
      </c>
      <c r="F666">
        <v>77.819999999999993</v>
      </c>
      <c r="G666">
        <v>76.17</v>
      </c>
      <c r="H666">
        <f t="shared" si="73"/>
        <v>1.0216620716817644</v>
      </c>
      <c r="I666">
        <v>24.5</v>
      </c>
      <c r="J666">
        <v>59.35</v>
      </c>
      <c r="K666">
        <v>74.930000000000007</v>
      </c>
      <c r="L666" s="2">
        <f t="shared" si="74"/>
        <v>0</v>
      </c>
      <c r="M666" s="2">
        <f t="shared" si="75"/>
        <v>1</v>
      </c>
      <c r="N666" s="2">
        <f t="shared" si="76"/>
        <v>0</v>
      </c>
    </row>
    <row r="667" spans="1:14" x14ac:dyDescent="0.35">
      <c r="A667" t="s">
        <v>954</v>
      </c>
      <c r="B667" t="s">
        <v>852</v>
      </c>
      <c r="C667" t="s">
        <v>78</v>
      </c>
      <c r="D667" t="s">
        <v>973</v>
      </c>
      <c r="E667">
        <v>13</v>
      </c>
      <c r="F667">
        <v>46.54</v>
      </c>
      <c r="G667">
        <v>45.66</v>
      </c>
      <c r="H667">
        <f t="shared" si="73"/>
        <v>1.0192728865527816</v>
      </c>
      <c r="I667">
        <v>13</v>
      </c>
      <c r="J667">
        <v>46.54</v>
      </c>
      <c r="K667">
        <v>45.66</v>
      </c>
      <c r="L667" s="2">
        <f t="shared" si="74"/>
        <v>0</v>
      </c>
      <c r="M667" s="2">
        <f t="shared" si="75"/>
        <v>1</v>
      </c>
      <c r="N667" s="2">
        <f t="shared" si="76"/>
        <v>0</v>
      </c>
    </row>
    <row r="668" spans="1:14" x14ac:dyDescent="0.35">
      <c r="A668" t="s">
        <v>955</v>
      </c>
      <c r="B668" t="s">
        <v>852</v>
      </c>
      <c r="C668" t="s">
        <v>78</v>
      </c>
      <c r="D668" t="s">
        <v>973</v>
      </c>
      <c r="E668">
        <v>25</v>
      </c>
      <c r="F668">
        <v>96.99</v>
      </c>
      <c r="G668">
        <v>76.17</v>
      </c>
      <c r="H668">
        <f t="shared" si="73"/>
        <v>1.2733359590389917</v>
      </c>
      <c r="I668">
        <v>20</v>
      </c>
      <c r="J668">
        <v>67.819999999999993</v>
      </c>
      <c r="K668">
        <v>63.71</v>
      </c>
      <c r="L668" s="2">
        <f t="shared" si="74"/>
        <v>0</v>
      </c>
      <c r="M668" s="2">
        <f t="shared" si="75"/>
        <v>1</v>
      </c>
      <c r="N668" s="2">
        <f t="shared" si="76"/>
        <v>0</v>
      </c>
    </row>
    <row r="669" spans="1:14" x14ac:dyDescent="0.35">
      <c r="A669" t="s">
        <v>956</v>
      </c>
      <c r="B669" t="s">
        <v>852</v>
      </c>
      <c r="C669" t="s">
        <v>78</v>
      </c>
      <c r="D669" t="s">
        <v>973</v>
      </c>
      <c r="E669">
        <v>25.5</v>
      </c>
      <c r="F669">
        <v>92.05</v>
      </c>
      <c r="G669">
        <v>77.400000000000006</v>
      </c>
      <c r="H669">
        <f t="shared" si="73"/>
        <v>1.1892764857881135</v>
      </c>
      <c r="I669">
        <v>24</v>
      </c>
      <c r="J669">
        <v>61.74</v>
      </c>
      <c r="K669">
        <v>73.7</v>
      </c>
      <c r="L669" s="2">
        <f t="shared" si="74"/>
        <v>0</v>
      </c>
      <c r="M669" s="2">
        <f t="shared" si="75"/>
        <v>1</v>
      </c>
      <c r="N669" s="2">
        <f t="shared" si="76"/>
        <v>0</v>
      </c>
    </row>
    <row r="670" spans="1:14" x14ac:dyDescent="0.35">
      <c r="A670" s="21" t="s">
        <v>1021</v>
      </c>
      <c r="B670" s="21" t="s">
        <v>852</v>
      </c>
      <c r="C670" s="21" t="s">
        <v>78</v>
      </c>
      <c r="D670" s="21" t="s">
        <v>1032</v>
      </c>
      <c r="E670">
        <v>24</v>
      </c>
      <c r="F670">
        <v>121.99</v>
      </c>
      <c r="G670">
        <v>73.7</v>
      </c>
      <c r="H670">
        <f t="shared" si="73"/>
        <v>1.6552238805970148</v>
      </c>
      <c r="I670">
        <v>22</v>
      </c>
      <c r="J670">
        <v>56.77</v>
      </c>
      <c r="K670">
        <v>68.72</v>
      </c>
      <c r="L670" s="2">
        <f t="shared" si="74"/>
        <v>1</v>
      </c>
      <c r="M670" s="2">
        <f t="shared" si="75"/>
        <v>0</v>
      </c>
      <c r="N670" s="2">
        <f t="shared" si="76"/>
        <v>0</v>
      </c>
    </row>
    <row r="671" spans="1:14" x14ac:dyDescent="0.35">
      <c r="A671" s="21" t="s">
        <v>1022</v>
      </c>
      <c r="B671" s="21" t="s">
        <v>852</v>
      </c>
      <c r="C671" s="21" t="s">
        <v>78</v>
      </c>
      <c r="D671" s="21" t="s">
        <v>1032</v>
      </c>
      <c r="E671">
        <v>23.5</v>
      </c>
      <c r="F671">
        <v>98.39</v>
      </c>
      <c r="G671">
        <v>72.459999999999994</v>
      </c>
      <c r="H671">
        <f t="shared" si="73"/>
        <v>1.3578526083356335</v>
      </c>
      <c r="I671">
        <v>22</v>
      </c>
      <c r="J671">
        <v>68.569999999999993</v>
      </c>
      <c r="K671">
        <v>68.72</v>
      </c>
      <c r="L671" s="2">
        <f t="shared" si="74"/>
        <v>0</v>
      </c>
      <c r="M671" s="2">
        <f t="shared" si="75"/>
        <v>1</v>
      </c>
      <c r="N671" s="2">
        <f t="shared" si="76"/>
        <v>0</v>
      </c>
    </row>
    <row r="672" spans="1:14" x14ac:dyDescent="0.35">
      <c r="A672" s="21" t="s">
        <v>1023</v>
      </c>
      <c r="B672" s="21" t="s">
        <v>852</v>
      </c>
      <c r="C672" s="21" t="s">
        <v>78</v>
      </c>
      <c r="D672" s="21" t="s">
        <v>1032</v>
      </c>
      <c r="E672">
        <v>23.5</v>
      </c>
      <c r="F672">
        <v>91.46</v>
      </c>
      <c r="G672">
        <v>72.459999999999994</v>
      </c>
      <c r="H672">
        <f t="shared" si="73"/>
        <v>1.2622136351090256</v>
      </c>
      <c r="I672">
        <v>21.5</v>
      </c>
      <c r="J672">
        <v>64.09</v>
      </c>
      <c r="K672">
        <v>67.47</v>
      </c>
      <c r="L672" s="2">
        <f t="shared" si="74"/>
        <v>0</v>
      </c>
      <c r="M672" s="2">
        <f t="shared" si="75"/>
        <v>1</v>
      </c>
      <c r="N672" s="2">
        <f t="shared" si="76"/>
        <v>0</v>
      </c>
    </row>
    <row r="673" spans="1:14" x14ac:dyDescent="0.35">
      <c r="A673" s="21" t="s">
        <v>1024</v>
      </c>
      <c r="B673" s="21" t="s">
        <v>852</v>
      </c>
      <c r="C673" s="21" t="s">
        <v>78</v>
      </c>
      <c r="D673" s="21" t="s">
        <v>1032</v>
      </c>
      <c r="E673">
        <v>24</v>
      </c>
      <c r="F673">
        <v>139.76</v>
      </c>
      <c r="G673">
        <v>73.7</v>
      </c>
      <c r="H673">
        <f t="shared" si="73"/>
        <v>1.8963364993215737</v>
      </c>
      <c r="I673">
        <v>22</v>
      </c>
      <c r="J673">
        <v>61.86</v>
      </c>
      <c r="K673">
        <v>68.72</v>
      </c>
      <c r="L673" s="2">
        <f t="shared" si="74"/>
        <v>1</v>
      </c>
      <c r="M673" s="2">
        <f t="shared" si="75"/>
        <v>0</v>
      </c>
      <c r="N673" s="2">
        <f t="shared" si="76"/>
        <v>0</v>
      </c>
    </row>
    <row r="674" spans="1:14" x14ac:dyDescent="0.35">
      <c r="A674" s="21" t="s">
        <v>1025</v>
      </c>
      <c r="B674" s="21" t="s">
        <v>852</v>
      </c>
      <c r="C674" s="21" t="s">
        <v>78</v>
      </c>
      <c r="D674" s="21" t="s">
        <v>1032</v>
      </c>
      <c r="E674">
        <v>22.5</v>
      </c>
      <c r="F674">
        <v>97.37</v>
      </c>
      <c r="G674">
        <v>69.97</v>
      </c>
      <c r="H674">
        <f t="shared" si="73"/>
        <v>1.3915963984564814</v>
      </c>
      <c r="I674">
        <v>21</v>
      </c>
      <c r="J674">
        <v>60.92</v>
      </c>
      <c r="K674">
        <v>66.22</v>
      </c>
      <c r="L674" s="2">
        <f t="shared" si="74"/>
        <v>0</v>
      </c>
      <c r="M674" s="2">
        <f t="shared" si="75"/>
        <v>1</v>
      </c>
      <c r="N674" s="2">
        <f t="shared" si="76"/>
        <v>0</v>
      </c>
    </row>
    <row r="675" spans="1:14" x14ac:dyDescent="0.35">
      <c r="A675" s="21" t="s">
        <v>1026</v>
      </c>
      <c r="B675" s="21" t="s">
        <v>852</v>
      </c>
      <c r="C675" s="21" t="s">
        <v>78</v>
      </c>
      <c r="D675" s="21" t="s">
        <v>1032</v>
      </c>
      <c r="E675">
        <v>23.5</v>
      </c>
      <c r="F675">
        <v>132.18</v>
      </c>
      <c r="G675">
        <v>72.459999999999994</v>
      </c>
      <c r="H675">
        <f t="shared" ref="H675:H706" si="77">F675/G675</f>
        <v>1.8241788573005799</v>
      </c>
      <c r="I675">
        <v>22</v>
      </c>
      <c r="J675">
        <v>64.62</v>
      </c>
      <c r="K675">
        <v>68.72</v>
      </c>
      <c r="L675" s="2">
        <f t="shared" ref="L675:L706" si="78">IF(H675&gt;1.5,1,0)</f>
        <v>1</v>
      </c>
      <c r="M675" s="2">
        <f t="shared" ref="M675:M706" si="79">IF((AND(H675&gt;1,H675&lt;1.5)),1,0)</f>
        <v>0</v>
      </c>
      <c r="N675" s="2">
        <f t="shared" ref="N675:N706" si="80">IF(H675&lt;1,1,0)</f>
        <v>0</v>
      </c>
    </row>
    <row r="676" spans="1:14" x14ac:dyDescent="0.35">
      <c r="A676" s="21" t="s">
        <v>1027</v>
      </c>
      <c r="B676" s="21" t="s">
        <v>852</v>
      </c>
      <c r="C676" s="21" t="s">
        <v>78</v>
      </c>
      <c r="D676" s="21" t="s">
        <v>1032</v>
      </c>
      <c r="E676">
        <v>23.5</v>
      </c>
      <c r="F676">
        <v>118.88</v>
      </c>
      <c r="G676">
        <v>72.459999999999994</v>
      </c>
      <c r="H676">
        <f t="shared" si="77"/>
        <v>1.6406293127242617</v>
      </c>
      <c r="I676">
        <v>22</v>
      </c>
      <c r="J676">
        <v>61.02</v>
      </c>
      <c r="K676">
        <v>68.72</v>
      </c>
      <c r="L676" s="2">
        <f t="shared" si="78"/>
        <v>1</v>
      </c>
      <c r="M676" s="2">
        <f t="shared" si="79"/>
        <v>0</v>
      </c>
      <c r="N676" s="2">
        <f t="shared" si="80"/>
        <v>0</v>
      </c>
    </row>
    <row r="677" spans="1:14" x14ac:dyDescent="0.35">
      <c r="A677" s="21" t="s">
        <v>1028</v>
      </c>
      <c r="B677" s="21" t="s">
        <v>852</v>
      </c>
      <c r="C677" s="23" t="s">
        <v>78</v>
      </c>
      <c r="D677" s="23" t="s">
        <v>1032</v>
      </c>
      <c r="E677" s="8">
        <v>23</v>
      </c>
      <c r="F677" s="8">
        <v>61.66</v>
      </c>
      <c r="G677" s="8">
        <v>71.22</v>
      </c>
      <c r="H677" s="8">
        <f t="shared" si="77"/>
        <v>0.86576804268463914</v>
      </c>
      <c r="I677" s="8">
        <v>22.5</v>
      </c>
      <c r="J677" s="8">
        <v>50.09</v>
      </c>
      <c r="K677" s="8">
        <v>69.97</v>
      </c>
      <c r="L677" s="8">
        <f t="shared" si="78"/>
        <v>0</v>
      </c>
      <c r="M677" s="8">
        <f t="shared" si="79"/>
        <v>0</v>
      </c>
      <c r="N677" s="8">
        <f t="shared" si="80"/>
        <v>1</v>
      </c>
    </row>
    <row r="678" spans="1:14" x14ac:dyDescent="0.35">
      <c r="A678" s="21" t="s">
        <v>1029</v>
      </c>
      <c r="B678" s="21" t="s">
        <v>852</v>
      </c>
      <c r="C678" s="21" t="s">
        <v>78</v>
      </c>
      <c r="D678" s="21" t="s">
        <v>1032</v>
      </c>
      <c r="E678">
        <v>24</v>
      </c>
      <c r="F678">
        <v>125.53</v>
      </c>
      <c r="G678">
        <v>73.7</v>
      </c>
      <c r="H678">
        <f t="shared" si="77"/>
        <v>1.7032564450474899</v>
      </c>
      <c r="I678">
        <v>22</v>
      </c>
      <c r="J678">
        <v>52.92</v>
      </c>
      <c r="K678">
        <v>68.72</v>
      </c>
      <c r="L678" s="2">
        <f t="shared" si="78"/>
        <v>1</v>
      </c>
      <c r="M678" s="2">
        <f t="shared" si="79"/>
        <v>0</v>
      </c>
      <c r="N678" s="2">
        <f t="shared" si="80"/>
        <v>0</v>
      </c>
    </row>
    <row r="679" spans="1:14" x14ac:dyDescent="0.35">
      <c r="A679" s="21" t="s">
        <v>1030</v>
      </c>
      <c r="B679" s="21" t="s">
        <v>852</v>
      </c>
      <c r="C679" s="21" t="s">
        <v>78</v>
      </c>
      <c r="D679" s="21" t="s">
        <v>1032</v>
      </c>
      <c r="E679">
        <v>23.5</v>
      </c>
      <c r="F679">
        <v>128.80000000000001</v>
      </c>
      <c r="G679">
        <v>72.459999999999994</v>
      </c>
      <c r="H679">
        <f t="shared" si="77"/>
        <v>1.777532431686448</v>
      </c>
      <c r="I679">
        <v>21.5</v>
      </c>
      <c r="J679">
        <v>61.89</v>
      </c>
      <c r="K679">
        <v>67.47</v>
      </c>
      <c r="L679" s="2">
        <f t="shared" si="78"/>
        <v>1</v>
      </c>
      <c r="M679" s="2">
        <f t="shared" si="79"/>
        <v>0</v>
      </c>
      <c r="N679" s="2">
        <f t="shared" si="80"/>
        <v>0</v>
      </c>
    </row>
    <row r="680" spans="1:14" x14ac:dyDescent="0.35">
      <c r="A680" s="21" t="s">
        <v>989</v>
      </c>
      <c r="B680" t="s">
        <v>852</v>
      </c>
      <c r="C680" s="8" t="s">
        <v>78</v>
      </c>
      <c r="D680" s="8" t="s">
        <v>1031</v>
      </c>
      <c r="E680" s="8">
        <v>24</v>
      </c>
      <c r="F680" s="8">
        <v>66.23</v>
      </c>
      <c r="G680" s="8">
        <v>73.7</v>
      </c>
      <c r="H680" s="8">
        <f t="shared" si="77"/>
        <v>0.89864314789687927</v>
      </c>
      <c r="I680" s="8">
        <v>23.5</v>
      </c>
      <c r="J680" s="8">
        <v>36.17</v>
      </c>
      <c r="K680" s="8">
        <v>72.459999999999994</v>
      </c>
      <c r="L680" s="8">
        <f t="shared" si="78"/>
        <v>0</v>
      </c>
      <c r="M680" s="8">
        <f t="shared" si="79"/>
        <v>0</v>
      </c>
      <c r="N680" s="8">
        <f t="shared" si="80"/>
        <v>1</v>
      </c>
    </row>
    <row r="681" spans="1:14" x14ac:dyDescent="0.35">
      <c r="A681" s="21" t="s">
        <v>990</v>
      </c>
      <c r="B681" t="s">
        <v>852</v>
      </c>
      <c r="C681" s="8" t="s">
        <v>78</v>
      </c>
      <c r="D681" s="8" t="s">
        <v>1031</v>
      </c>
      <c r="E681" s="8">
        <v>18.5</v>
      </c>
      <c r="F681" s="8">
        <v>55.61</v>
      </c>
      <c r="G681" s="8">
        <v>59.91</v>
      </c>
      <c r="H681" s="8">
        <f t="shared" si="77"/>
        <v>0.92822567184109506</v>
      </c>
      <c r="I681" s="8">
        <v>18</v>
      </c>
      <c r="J681" s="8">
        <v>42.69</v>
      </c>
      <c r="K681" s="8">
        <v>58.64</v>
      </c>
      <c r="L681" s="8">
        <f t="shared" si="78"/>
        <v>0</v>
      </c>
      <c r="M681" s="8">
        <f t="shared" si="79"/>
        <v>0</v>
      </c>
      <c r="N681" s="8">
        <f t="shared" si="80"/>
        <v>1</v>
      </c>
    </row>
    <row r="682" spans="1:14" x14ac:dyDescent="0.35">
      <c r="A682" t="s">
        <v>991</v>
      </c>
      <c r="B682" t="s">
        <v>852</v>
      </c>
      <c r="C682" t="s">
        <v>78</v>
      </c>
      <c r="D682" t="s">
        <v>1031</v>
      </c>
      <c r="E682">
        <v>31.5</v>
      </c>
      <c r="F682">
        <v>120.8</v>
      </c>
      <c r="G682">
        <v>92.02</v>
      </c>
      <c r="H682">
        <f t="shared" si="77"/>
        <v>1.3127580960660725</v>
      </c>
      <c r="I682">
        <v>31</v>
      </c>
      <c r="J682">
        <v>87.1</v>
      </c>
      <c r="K682">
        <v>90.81</v>
      </c>
      <c r="L682" s="2">
        <f t="shared" si="78"/>
        <v>0</v>
      </c>
      <c r="M682" s="2">
        <f t="shared" si="79"/>
        <v>1</v>
      </c>
      <c r="N682" s="2">
        <f t="shared" si="80"/>
        <v>0</v>
      </c>
    </row>
    <row r="683" spans="1:14" x14ac:dyDescent="0.35">
      <c r="A683" t="s">
        <v>992</v>
      </c>
      <c r="B683" t="s">
        <v>852</v>
      </c>
      <c r="C683" t="s">
        <v>78</v>
      </c>
      <c r="D683" t="s">
        <v>1031</v>
      </c>
      <c r="E683">
        <v>32.5</v>
      </c>
      <c r="F683">
        <v>99.21</v>
      </c>
      <c r="G683">
        <v>94.43</v>
      </c>
      <c r="H683">
        <f t="shared" si="77"/>
        <v>1.0506195065127606</v>
      </c>
      <c r="I683">
        <v>31.5</v>
      </c>
      <c r="J683">
        <v>84.8</v>
      </c>
      <c r="K683">
        <v>92.02</v>
      </c>
      <c r="L683" s="2">
        <f t="shared" si="78"/>
        <v>0</v>
      </c>
      <c r="M683" s="2">
        <f t="shared" si="79"/>
        <v>1</v>
      </c>
      <c r="N683" s="2">
        <f t="shared" si="80"/>
        <v>0</v>
      </c>
    </row>
    <row r="684" spans="1:14" x14ac:dyDescent="0.35">
      <c r="A684" t="s">
        <v>993</v>
      </c>
      <c r="B684" t="s">
        <v>852</v>
      </c>
      <c r="C684" s="8" t="s">
        <v>78</v>
      </c>
      <c r="D684" s="8" t="s">
        <v>1031</v>
      </c>
      <c r="E684" s="8">
        <v>26</v>
      </c>
      <c r="F684" s="8">
        <v>71.180000000000007</v>
      </c>
      <c r="G684" s="8">
        <v>78.63</v>
      </c>
      <c r="H684" s="8">
        <f t="shared" si="77"/>
        <v>0.90525244817499695</v>
      </c>
      <c r="I684" s="8">
        <v>25.5</v>
      </c>
      <c r="J684" s="8">
        <v>64.790000000000006</v>
      </c>
      <c r="K684" s="8">
        <v>77.400000000000006</v>
      </c>
      <c r="L684" s="8">
        <f t="shared" si="78"/>
        <v>0</v>
      </c>
      <c r="M684" s="8">
        <f t="shared" si="79"/>
        <v>0</v>
      </c>
      <c r="N684" s="8">
        <f t="shared" si="80"/>
        <v>1</v>
      </c>
    </row>
    <row r="685" spans="1:14" x14ac:dyDescent="0.35">
      <c r="A685" t="s">
        <v>994</v>
      </c>
      <c r="B685" t="s">
        <v>852</v>
      </c>
      <c r="C685" t="s">
        <v>78</v>
      </c>
      <c r="D685" t="s">
        <v>1031</v>
      </c>
      <c r="E685">
        <v>33</v>
      </c>
      <c r="F685">
        <v>108.92</v>
      </c>
      <c r="G685">
        <v>95.64</v>
      </c>
      <c r="H685">
        <f t="shared" si="77"/>
        <v>1.1388540359682142</v>
      </c>
      <c r="I685">
        <v>32.5</v>
      </c>
      <c r="J685">
        <v>92.65</v>
      </c>
      <c r="K685">
        <v>94.43</v>
      </c>
      <c r="L685" s="2">
        <f t="shared" si="78"/>
        <v>0</v>
      </c>
      <c r="M685" s="2">
        <f t="shared" si="79"/>
        <v>1</v>
      </c>
      <c r="N685" s="2">
        <f t="shared" si="80"/>
        <v>0</v>
      </c>
    </row>
    <row r="686" spans="1:14" x14ac:dyDescent="0.35">
      <c r="A686" t="s">
        <v>995</v>
      </c>
      <c r="B686" t="s">
        <v>852</v>
      </c>
      <c r="C686" s="8" t="s">
        <v>78</v>
      </c>
      <c r="D686" s="8" t="s">
        <v>1031</v>
      </c>
      <c r="E686" s="8">
        <v>26.5</v>
      </c>
      <c r="F686" s="8">
        <v>70.47</v>
      </c>
      <c r="G686" s="8">
        <v>79.86</v>
      </c>
      <c r="H686" s="8">
        <f t="shared" si="77"/>
        <v>0.88241923365890307</v>
      </c>
      <c r="I686" s="8">
        <v>26</v>
      </c>
      <c r="J686" s="8">
        <v>57.57</v>
      </c>
      <c r="K686" s="8">
        <v>78.63</v>
      </c>
      <c r="L686" s="8">
        <f t="shared" si="78"/>
        <v>0</v>
      </c>
      <c r="M686" s="8">
        <f t="shared" si="79"/>
        <v>0</v>
      </c>
      <c r="N686" s="8">
        <f t="shared" si="80"/>
        <v>1</v>
      </c>
    </row>
    <row r="687" spans="1:14" x14ac:dyDescent="0.35">
      <c r="A687" t="s">
        <v>996</v>
      </c>
      <c r="B687" t="s">
        <v>852</v>
      </c>
      <c r="C687" t="s">
        <v>78</v>
      </c>
      <c r="D687" t="s">
        <v>1031</v>
      </c>
      <c r="E687">
        <v>32</v>
      </c>
      <c r="F687">
        <v>133.22</v>
      </c>
      <c r="G687">
        <v>93.23</v>
      </c>
      <c r="H687">
        <f t="shared" si="77"/>
        <v>1.4289391826665236</v>
      </c>
      <c r="I687">
        <v>30</v>
      </c>
      <c r="J687">
        <v>73.540000000000006</v>
      </c>
      <c r="K687">
        <v>88.39</v>
      </c>
      <c r="L687" s="2">
        <f t="shared" si="78"/>
        <v>0</v>
      </c>
      <c r="M687" s="2">
        <f t="shared" si="79"/>
        <v>1</v>
      </c>
      <c r="N687" s="2">
        <f t="shared" si="80"/>
        <v>0</v>
      </c>
    </row>
    <row r="688" spans="1:14" x14ac:dyDescent="0.35">
      <c r="A688" t="s">
        <v>997</v>
      </c>
      <c r="B688" t="s">
        <v>852</v>
      </c>
      <c r="C688" s="8" t="s">
        <v>78</v>
      </c>
      <c r="D688" s="8" t="s">
        <v>1031</v>
      </c>
      <c r="E688" s="8">
        <v>33.5</v>
      </c>
      <c r="F688" s="8">
        <v>91.09</v>
      </c>
      <c r="G688" s="8">
        <v>96.84</v>
      </c>
      <c r="H688" s="8">
        <f t="shared" si="77"/>
        <v>0.94062370921106986</v>
      </c>
      <c r="I688" s="8">
        <v>33</v>
      </c>
      <c r="J688" s="8">
        <v>85.08</v>
      </c>
      <c r="K688" s="8">
        <v>95.64</v>
      </c>
      <c r="L688" s="8">
        <f t="shared" si="78"/>
        <v>0</v>
      </c>
      <c r="M688" s="8">
        <f t="shared" si="79"/>
        <v>0</v>
      </c>
      <c r="N688" s="8">
        <f t="shared" si="80"/>
        <v>1</v>
      </c>
    </row>
    <row r="689" spans="1:14" x14ac:dyDescent="0.35">
      <c r="A689" t="s">
        <v>998</v>
      </c>
      <c r="B689" t="s">
        <v>852</v>
      </c>
      <c r="C689" t="s">
        <v>78</v>
      </c>
      <c r="D689" t="s">
        <v>1031</v>
      </c>
      <c r="E689">
        <v>34</v>
      </c>
      <c r="F689">
        <v>101.54</v>
      </c>
      <c r="G689">
        <v>98.04</v>
      </c>
      <c r="H689">
        <f t="shared" si="77"/>
        <v>1.0356997144022848</v>
      </c>
      <c r="I689">
        <v>33.5</v>
      </c>
      <c r="J689">
        <v>89.64</v>
      </c>
      <c r="K689">
        <v>96.84</v>
      </c>
      <c r="L689" s="2">
        <f t="shared" si="78"/>
        <v>0</v>
      </c>
      <c r="M689" s="2">
        <f t="shared" si="79"/>
        <v>1</v>
      </c>
      <c r="N689" s="2">
        <f t="shared" si="80"/>
        <v>0</v>
      </c>
    </row>
    <row r="690" spans="1:14" x14ac:dyDescent="0.35">
      <c r="A690" t="s">
        <v>999</v>
      </c>
      <c r="B690" t="s">
        <v>852</v>
      </c>
      <c r="C690" s="8" t="s">
        <v>78</v>
      </c>
      <c r="D690" s="8" t="s">
        <v>1031</v>
      </c>
      <c r="E690" s="8">
        <v>24.5</v>
      </c>
      <c r="F690" s="8">
        <v>64.94</v>
      </c>
      <c r="G690" s="8">
        <v>74.930000000000007</v>
      </c>
      <c r="H690" s="8">
        <f t="shared" si="77"/>
        <v>0.8666755638596022</v>
      </c>
      <c r="I690" s="8">
        <v>24</v>
      </c>
      <c r="J690" s="8">
        <v>49.99</v>
      </c>
      <c r="K690" s="8">
        <v>73.7</v>
      </c>
      <c r="L690" s="8">
        <f t="shared" si="78"/>
        <v>0</v>
      </c>
      <c r="M690" s="8">
        <f t="shared" si="79"/>
        <v>0</v>
      </c>
      <c r="N690" s="8">
        <f t="shared" si="80"/>
        <v>1</v>
      </c>
    </row>
    <row r="691" spans="1:14" x14ac:dyDescent="0.35">
      <c r="A691" t="s">
        <v>1000</v>
      </c>
      <c r="B691" t="s">
        <v>852</v>
      </c>
      <c r="C691" s="8" t="s">
        <v>78</v>
      </c>
      <c r="D691" s="8" t="s">
        <v>1031</v>
      </c>
      <c r="E691" s="8">
        <v>21.5</v>
      </c>
      <c r="F691" s="8">
        <v>60.47</v>
      </c>
      <c r="G691" s="8">
        <v>67.47</v>
      </c>
      <c r="H691" s="8">
        <f t="shared" si="77"/>
        <v>0.89625018526752631</v>
      </c>
      <c r="I691" s="8">
        <v>21</v>
      </c>
      <c r="J691" s="8">
        <v>43.36</v>
      </c>
      <c r="K691" s="8">
        <v>66.22</v>
      </c>
      <c r="L691" s="8">
        <f t="shared" si="78"/>
        <v>0</v>
      </c>
      <c r="M691" s="8">
        <f t="shared" si="79"/>
        <v>0</v>
      </c>
      <c r="N691" s="8">
        <f t="shared" si="80"/>
        <v>1</v>
      </c>
    </row>
    <row r="692" spans="1:14" x14ac:dyDescent="0.35">
      <c r="A692" t="s">
        <v>1001</v>
      </c>
      <c r="B692" t="s">
        <v>852</v>
      </c>
      <c r="C692" s="8" t="s">
        <v>78</v>
      </c>
      <c r="D692" s="8" t="s">
        <v>1031</v>
      </c>
      <c r="E692" s="8">
        <v>36</v>
      </c>
      <c r="F692" s="8">
        <v>92.72</v>
      </c>
      <c r="G692" s="8">
        <v>102.83</v>
      </c>
      <c r="H692" s="8">
        <f t="shared" si="77"/>
        <v>0.90168238840805215</v>
      </c>
      <c r="I692" s="8">
        <v>35.5</v>
      </c>
      <c r="J692" s="8">
        <v>72.67</v>
      </c>
      <c r="K692" s="8">
        <v>101.63</v>
      </c>
      <c r="L692" s="8">
        <f t="shared" si="78"/>
        <v>0</v>
      </c>
      <c r="M692" s="8">
        <f t="shared" si="79"/>
        <v>0</v>
      </c>
      <c r="N692" s="8">
        <f t="shared" si="80"/>
        <v>1</v>
      </c>
    </row>
    <row r="693" spans="1:14" x14ac:dyDescent="0.35">
      <c r="A693" t="s">
        <v>1002</v>
      </c>
      <c r="B693" t="s">
        <v>852</v>
      </c>
      <c r="C693" t="s">
        <v>78</v>
      </c>
      <c r="D693" t="s">
        <v>1031</v>
      </c>
      <c r="E693">
        <v>33</v>
      </c>
      <c r="F693">
        <v>100.41</v>
      </c>
      <c r="G693">
        <v>95.64</v>
      </c>
      <c r="H693">
        <f t="shared" si="77"/>
        <v>1.0498745294855709</v>
      </c>
      <c r="I693">
        <v>32.5</v>
      </c>
      <c r="J693">
        <v>87.97</v>
      </c>
      <c r="K693">
        <v>94.43</v>
      </c>
      <c r="L693" s="2">
        <f t="shared" si="78"/>
        <v>0</v>
      </c>
      <c r="M693" s="2">
        <f t="shared" si="79"/>
        <v>1</v>
      </c>
      <c r="N693" s="2">
        <f t="shared" si="80"/>
        <v>0</v>
      </c>
    </row>
    <row r="694" spans="1:14" x14ac:dyDescent="0.35">
      <c r="A694" t="s">
        <v>1003</v>
      </c>
      <c r="B694" t="s">
        <v>852</v>
      </c>
      <c r="C694" t="s">
        <v>78</v>
      </c>
      <c r="D694" t="s">
        <v>1031</v>
      </c>
      <c r="E694">
        <v>32</v>
      </c>
      <c r="F694">
        <v>111.63</v>
      </c>
      <c r="G694">
        <v>93.23</v>
      </c>
      <c r="H694">
        <f t="shared" si="77"/>
        <v>1.1973613643676928</v>
      </c>
      <c r="I694">
        <v>31</v>
      </c>
      <c r="J694">
        <v>86.61</v>
      </c>
      <c r="K694">
        <v>90.81</v>
      </c>
      <c r="L694" s="2">
        <f t="shared" si="78"/>
        <v>0</v>
      </c>
      <c r="M694" s="2">
        <f t="shared" si="79"/>
        <v>1</v>
      </c>
      <c r="N694" s="2">
        <f t="shared" si="80"/>
        <v>0</v>
      </c>
    </row>
    <row r="695" spans="1:14" x14ac:dyDescent="0.35">
      <c r="A695" t="s">
        <v>1004</v>
      </c>
      <c r="B695" t="s">
        <v>852</v>
      </c>
      <c r="C695" s="8" t="s">
        <v>78</v>
      </c>
      <c r="D695" s="8" t="s">
        <v>1031</v>
      </c>
      <c r="E695" s="8">
        <v>27</v>
      </c>
      <c r="F695" s="8">
        <v>58.19</v>
      </c>
      <c r="G695" s="8">
        <v>81.08</v>
      </c>
      <c r="H695" s="8">
        <f t="shared" si="77"/>
        <v>0.7176862358164775</v>
      </c>
      <c r="I695" s="8">
        <v>26.5</v>
      </c>
      <c r="J695" s="8">
        <v>53.22</v>
      </c>
      <c r="K695" s="8">
        <v>79.86</v>
      </c>
      <c r="L695" s="8">
        <f t="shared" si="78"/>
        <v>0</v>
      </c>
      <c r="M695" s="8">
        <f t="shared" si="79"/>
        <v>0</v>
      </c>
      <c r="N695" s="8">
        <f t="shared" si="80"/>
        <v>1</v>
      </c>
    </row>
    <row r="696" spans="1:14" x14ac:dyDescent="0.35">
      <c r="A696" s="21" t="s">
        <v>898</v>
      </c>
      <c r="B696" s="21" t="s">
        <v>852</v>
      </c>
      <c r="C696" s="21" t="s">
        <v>78</v>
      </c>
      <c r="D696" s="21" t="s">
        <v>1034</v>
      </c>
      <c r="E696" s="3">
        <v>23.5</v>
      </c>
      <c r="F696" s="3">
        <v>72.55</v>
      </c>
      <c r="G696" s="3">
        <v>72.459999999999994</v>
      </c>
      <c r="H696" s="3">
        <f t="shared" si="77"/>
        <v>1.0012420645873585</v>
      </c>
      <c r="I696" s="3">
        <v>23</v>
      </c>
      <c r="J696" s="3">
        <v>64.17</v>
      </c>
      <c r="K696" s="3">
        <v>71.22</v>
      </c>
      <c r="L696" s="22">
        <f t="shared" si="78"/>
        <v>0</v>
      </c>
      <c r="M696" s="22">
        <f t="shared" si="79"/>
        <v>1</v>
      </c>
      <c r="N696" s="22">
        <f t="shared" si="80"/>
        <v>0</v>
      </c>
    </row>
    <row r="697" spans="1:14" x14ac:dyDescent="0.35">
      <c r="A697" s="21" t="s">
        <v>899</v>
      </c>
      <c r="B697" s="21" t="s">
        <v>852</v>
      </c>
      <c r="C697" s="21" t="s">
        <v>78</v>
      </c>
      <c r="D697" s="21" t="s">
        <v>1034</v>
      </c>
      <c r="E697" s="3">
        <v>23.5</v>
      </c>
      <c r="F697" s="3">
        <v>75.56</v>
      </c>
      <c r="G697" s="3">
        <v>72.459999999999994</v>
      </c>
      <c r="H697" s="3">
        <f t="shared" si="77"/>
        <v>1.0427822246756833</v>
      </c>
      <c r="I697" s="3">
        <v>23</v>
      </c>
      <c r="J697" s="3">
        <v>55.77</v>
      </c>
      <c r="K697" s="3">
        <v>71.22</v>
      </c>
      <c r="L697" s="22">
        <f t="shared" si="78"/>
        <v>0</v>
      </c>
      <c r="M697" s="22">
        <f t="shared" si="79"/>
        <v>1</v>
      </c>
      <c r="N697" s="22">
        <f t="shared" si="80"/>
        <v>0</v>
      </c>
    </row>
    <row r="698" spans="1:14" x14ac:dyDescent="0.35">
      <c r="A698" s="21" t="s">
        <v>900</v>
      </c>
      <c r="B698" s="21" t="s">
        <v>852</v>
      </c>
      <c r="C698" s="21" t="s">
        <v>78</v>
      </c>
      <c r="D698" s="21" t="s">
        <v>1034</v>
      </c>
      <c r="E698" s="3">
        <v>23.5</v>
      </c>
      <c r="F698" s="3">
        <v>90.02</v>
      </c>
      <c r="G698" s="3">
        <v>72.459999999999994</v>
      </c>
      <c r="H698" s="3">
        <f t="shared" si="77"/>
        <v>1.242340601711289</v>
      </c>
      <c r="I698" s="3">
        <v>23</v>
      </c>
      <c r="J698" s="3">
        <v>63.01</v>
      </c>
      <c r="K698" s="3">
        <v>71.22</v>
      </c>
      <c r="L698" s="22">
        <f t="shared" si="78"/>
        <v>0</v>
      </c>
      <c r="M698" s="22">
        <f t="shared" si="79"/>
        <v>1</v>
      </c>
      <c r="N698" s="22">
        <f t="shared" si="80"/>
        <v>0</v>
      </c>
    </row>
    <row r="699" spans="1:14" x14ac:dyDescent="0.35">
      <c r="A699" s="21" t="s">
        <v>901</v>
      </c>
      <c r="B699" s="21" t="s">
        <v>852</v>
      </c>
      <c r="C699" s="21" t="s">
        <v>78</v>
      </c>
      <c r="D699" s="21" t="s">
        <v>1034</v>
      </c>
      <c r="E699" s="3">
        <v>24</v>
      </c>
      <c r="F699" s="3">
        <v>131.62</v>
      </c>
      <c r="G699" s="3">
        <v>73.7</v>
      </c>
      <c r="H699" s="3">
        <f t="shared" si="77"/>
        <v>1.7858887381275441</v>
      </c>
      <c r="I699" s="3">
        <v>22.5</v>
      </c>
      <c r="J699" s="3">
        <v>65.88</v>
      </c>
      <c r="K699" s="3">
        <v>69.97</v>
      </c>
      <c r="L699" s="22">
        <f t="shared" si="78"/>
        <v>1</v>
      </c>
      <c r="M699" s="22">
        <f t="shared" si="79"/>
        <v>0</v>
      </c>
      <c r="N699" s="22">
        <f t="shared" si="80"/>
        <v>0</v>
      </c>
    </row>
    <row r="700" spans="1:14" x14ac:dyDescent="0.35">
      <c r="A700" s="21" t="s">
        <v>902</v>
      </c>
      <c r="B700" s="21" t="s">
        <v>852</v>
      </c>
      <c r="C700" s="21" t="s">
        <v>78</v>
      </c>
      <c r="D700" s="21" t="s">
        <v>1034</v>
      </c>
      <c r="E700" s="3">
        <v>24</v>
      </c>
      <c r="F700" s="3">
        <v>110.77</v>
      </c>
      <c r="G700" s="3">
        <v>73.7</v>
      </c>
      <c r="H700" s="3">
        <f t="shared" si="77"/>
        <v>1.5029850746268656</v>
      </c>
      <c r="I700" s="3">
        <v>22.5</v>
      </c>
      <c r="J700" s="3">
        <v>41.16</v>
      </c>
      <c r="K700" s="3">
        <v>69.97</v>
      </c>
      <c r="L700" s="22">
        <f t="shared" si="78"/>
        <v>1</v>
      </c>
      <c r="M700" s="22">
        <f t="shared" si="79"/>
        <v>0</v>
      </c>
      <c r="N700" s="22">
        <f t="shared" si="80"/>
        <v>0</v>
      </c>
    </row>
    <row r="701" spans="1:14" x14ac:dyDescent="0.35">
      <c r="A701" s="21" t="s">
        <v>903</v>
      </c>
      <c r="B701" s="21" t="s">
        <v>852</v>
      </c>
      <c r="C701" s="21" t="s">
        <v>78</v>
      </c>
      <c r="D701" s="21" t="s">
        <v>1034</v>
      </c>
      <c r="E701" s="3">
        <v>24</v>
      </c>
      <c r="F701" s="3">
        <v>80.959999999999994</v>
      </c>
      <c r="G701" s="3">
        <v>73.7</v>
      </c>
      <c r="H701" s="3">
        <f t="shared" si="77"/>
        <v>1.098507462686567</v>
      </c>
      <c r="I701" s="3">
        <v>23.5</v>
      </c>
      <c r="J701" s="3">
        <v>71.34</v>
      </c>
      <c r="K701" s="3">
        <v>72.459999999999994</v>
      </c>
      <c r="L701" s="22">
        <f t="shared" si="78"/>
        <v>0</v>
      </c>
      <c r="M701" s="22">
        <f t="shared" si="79"/>
        <v>1</v>
      </c>
      <c r="N701" s="22">
        <f t="shared" si="80"/>
        <v>0</v>
      </c>
    </row>
    <row r="702" spans="1:14" x14ac:dyDescent="0.35">
      <c r="A702" s="21" t="s">
        <v>904</v>
      </c>
      <c r="B702" s="21" t="s">
        <v>852</v>
      </c>
      <c r="C702" s="21" t="s">
        <v>78</v>
      </c>
      <c r="D702" s="21" t="s">
        <v>1034</v>
      </c>
      <c r="E702" s="3">
        <v>24.5</v>
      </c>
      <c r="F702" s="3">
        <v>100.09</v>
      </c>
      <c r="G702" s="3">
        <v>74.930000000000007</v>
      </c>
      <c r="H702" s="3">
        <f t="shared" si="77"/>
        <v>1.3357800613906312</v>
      </c>
      <c r="I702" s="3">
        <v>23.5</v>
      </c>
      <c r="J702" s="3">
        <v>65.290000000000006</v>
      </c>
      <c r="K702" s="3">
        <v>72.459999999999994</v>
      </c>
      <c r="L702" s="22">
        <f t="shared" si="78"/>
        <v>0</v>
      </c>
      <c r="M702" s="22">
        <f t="shared" si="79"/>
        <v>1</v>
      </c>
      <c r="N702" s="22">
        <f t="shared" si="80"/>
        <v>0</v>
      </c>
    </row>
    <row r="703" spans="1:14" x14ac:dyDescent="0.35">
      <c r="A703" s="21" t="s">
        <v>905</v>
      </c>
      <c r="B703" s="21" t="s">
        <v>852</v>
      </c>
      <c r="C703" s="21" t="s">
        <v>78</v>
      </c>
      <c r="D703" s="21" t="s">
        <v>1034</v>
      </c>
      <c r="E703" s="3">
        <v>23.5</v>
      </c>
      <c r="F703" s="3">
        <v>88.58</v>
      </c>
      <c r="G703" s="3">
        <v>72.459999999999994</v>
      </c>
      <c r="H703" s="3">
        <f t="shared" si="77"/>
        <v>1.2224675683135524</v>
      </c>
      <c r="I703" s="3">
        <v>23</v>
      </c>
      <c r="J703" s="3">
        <v>66.28</v>
      </c>
      <c r="K703" s="3">
        <v>71.22</v>
      </c>
      <c r="L703" s="22">
        <f t="shared" si="78"/>
        <v>0</v>
      </c>
      <c r="M703" s="22">
        <f t="shared" si="79"/>
        <v>1</v>
      </c>
      <c r="N703" s="22">
        <f t="shared" si="80"/>
        <v>0</v>
      </c>
    </row>
    <row r="704" spans="1:14" x14ac:dyDescent="0.35">
      <c r="A704" s="21" t="s">
        <v>906</v>
      </c>
      <c r="B704" s="21" t="s">
        <v>852</v>
      </c>
      <c r="C704" s="21" t="s">
        <v>78</v>
      </c>
      <c r="D704" s="21" t="s">
        <v>1034</v>
      </c>
      <c r="E704" s="3">
        <v>23.5</v>
      </c>
      <c r="F704" s="3">
        <v>139.72999999999999</v>
      </c>
      <c r="G704" s="3">
        <v>72.459999999999994</v>
      </c>
      <c r="H704" s="3">
        <f t="shared" si="77"/>
        <v>1.9283742754623241</v>
      </c>
      <c r="I704" s="3">
        <v>21.5</v>
      </c>
      <c r="J704" s="3">
        <v>44.74</v>
      </c>
      <c r="K704" s="3">
        <v>67.47</v>
      </c>
      <c r="L704" s="22">
        <f t="shared" si="78"/>
        <v>1</v>
      </c>
      <c r="M704" s="22">
        <f t="shared" si="79"/>
        <v>0</v>
      </c>
      <c r="N704" s="22">
        <f t="shared" si="80"/>
        <v>0</v>
      </c>
    </row>
    <row r="705" spans="1:14" x14ac:dyDescent="0.35">
      <c r="A705" s="21" t="s">
        <v>907</v>
      </c>
      <c r="B705" s="21" t="s">
        <v>852</v>
      </c>
      <c r="C705" s="21" t="s">
        <v>78</v>
      </c>
      <c r="D705" s="21" t="s">
        <v>1034</v>
      </c>
      <c r="E705" s="3">
        <v>23</v>
      </c>
      <c r="F705" s="3">
        <v>94.22</v>
      </c>
      <c r="G705" s="3">
        <v>71.22</v>
      </c>
      <c r="H705" s="3">
        <f t="shared" si="77"/>
        <v>1.3229429935411401</v>
      </c>
      <c r="I705" s="3">
        <v>22</v>
      </c>
      <c r="J705" s="3">
        <v>61.58</v>
      </c>
      <c r="K705" s="3">
        <v>68.72</v>
      </c>
      <c r="L705" s="22">
        <f t="shared" si="78"/>
        <v>0</v>
      </c>
      <c r="M705" s="22">
        <f t="shared" si="79"/>
        <v>1</v>
      </c>
      <c r="N705" s="22">
        <f t="shared" si="80"/>
        <v>0</v>
      </c>
    </row>
    <row r="706" spans="1:14" x14ac:dyDescent="0.35">
      <c r="A706" s="21" t="s">
        <v>908</v>
      </c>
      <c r="B706" s="21" t="s">
        <v>852</v>
      </c>
      <c r="C706" s="21" t="s">
        <v>78</v>
      </c>
      <c r="D706" s="21" t="s">
        <v>1034</v>
      </c>
      <c r="E706" s="3">
        <v>24</v>
      </c>
      <c r="F706" s="3">
        <v>140.87</v>
      </c>
      <c r="G706" s="3">
        <v>73.7</v>
      </c>
      <c r="H706" s="3">
        <f t="shared" si="77"/>
        <v>1.9113975576662143</v>
      </c>
      <c r="I706" s="3">
        <v>22.5</v>
      </c>
      <c r="J706" s="3">
        <v>49.72</v>
      </c>
      <c r="K706" s="3">
        <v>69.97</v>
      </c>
      <c r="L706" s="22">
        <f t="shared" si="78"/>
        <v>1</v>
      </c>
      <c r="M706" s="22">
        <f t="shared" si="79"/>
        <v>0</v>
      </c>
      <c r="N706" s="22">
        <f t="shared" si="80"/>
        <v>0</v>
      </c>
    </row>
    <row r="707" spans="1:14" x14ac:dyDescent="0.35">
      <c r="A707" s="21" t="s">
        <v>909</v>
      </c>
      <c r="B707" s="21" t="s">
        <v>852</v>
      </c>
      <c r="C707" s="21" t="s">
        <v>78</v>
      </c>
      <c r="D707" s="21" t="s">
        <v>1034</v>
      </c>
      <c r="E707" s="3">
        <v>24</v>
      </c>
      <c r="F707" s="3">
        <v>113.13</v>
      </c>
      <c r="G707" s="3">
        <v>73.7</v>
      </c>
      <c r="H707" s="3">
        <f t="shared" ref="H707:H722" si="81">F707/G707</f>
        <v>1.5350067842605155</v>
      </c>
      <c r="I707" s="3">
        <v>22.5</v>
      </c>
      <c r="J707" s="3">
        <v>69.3</v>
      </c>
      <c r="K707" s="3">
        <v>69.97</v>
      </c>
      <c r="L707" s="22">
        <f t="shared" ref="L707:L722" si="82">IF(H707&gt;1.5,1,0)</f>
        <v>1</v>
      </c>
      <c r="M707" s="22">
        <f t="shared" ref="M707:M722" si="83">IF((AND(H707&gt;1,H707&lt;1.5)),1,0)</f>
        <v>0</v>
      </c>
      <c r="N707" s="22">
        <f t="shared" ref="N707:N722" si="84">IF(H707&lt;1,1,0)</f>
        <v>0</v>
      </c>
    </row>
    <row r="708" spans="1:14" x14ac:dyDescent="0.35">
      <c r="A708" s="21" t="s">
        <v>868</v>
      </c>
      <c r="B708" s="21" t="s">
        <v>852</v>
      </c>
      <c r="C708" s="21" t="s">
        <v>78</v>
      </c>
      <c r="D708" s="21" t="s">
        <v>1033</v>
      </c>
      <c r="E708" s="3">
        <v>24</v>
      </c>
      <c r="F708" s="3">
        <v>130.53</v>
      </c>
      <c r="G708" s="3">
        <v>73.7</v>
      </c>
      <c r="H708" s="3">
        <f t="shared" si="81"/>
        <v>1.7710990502035278</v>
      </c>
      <c r="I708" s="3">
        <v>23</v>
      </c>
      <c r="J708" s="3">
        <v>51.62</v>
      </c>
      <c r="K708" s="3">
        <v>71.22</v>
      </c>
      <c r="L708" s="22">
        <f t="shared" si="82"/>
        <v>1</v>
      </c>
      <c r="M708" s="22">
        <f t="shared" si="83"/>
        <v>0</v>
      </c>
      <c r="N708" s="22">
        <f t="shared" si="84"/>
        <v>0</v>
      </c>
    </row>
    <row r="709" spans="1:14" x14ac:dyDescent="0.35">
      <c r="A709" s="21" t="s">
        <v>869</v>
      </c>
      <c r="B709" s="21" t="s">
        <v>852</v>
      </c>
      <c r="C709" s="21" t="s">
        <v>78</v>
      </c>
      <c r="D709" s="21" t="s">
        <v>1033</v>
      </c>
      <c r="E709" s="3">
        <v>24.5</v>
      </c>
      <c r="F709" s="3">
        <v>86.82</v>
      </c>
      <c r="G709" s="3">
        <v>74.930000000000007</v>
      </c>
      <c r="H709" s="3">
        <f t="shared" si="81"/>
        <v>1.1586814360069395</v>
      </c>
      <c r="I709" s="3">
        <v>24</v>
      </c>
      <c r="J709" s="3">
        <v>67.900000000000006</v>
      </c>
      <c r="K709" s="3">
        <v>73.7</v>
      </c>
      <c r="L709" s="22">
        <f t="shared" si="82"/>
        <v>0</v>
      </c>
      <c r="M709" s="22">
        <f t="shared" si="83"/>
        <v>1</v>
      </c>
      <c r="N709" s="22">
        <f t="shared" si="84"/>
        <v>0</v>
      </c>
    </row>
    <row r="710" spans="1:14" x14ac:dyDescent="0.35">
      <c r="A710" s="21" t="s">
        <v>870</v>
      </c>
      <c r="B710" s="21" t="s">
        <v>852</v>
      </c>
      <c r="C710" s="21" t="s">
        <v>78</v>
      </c>
      <c r="D710" s="21" t="s">
        <v>1033</v>
      </c>
      <c r="E710" s="3">
        <v>24</v>
      </c>
      <c r="F710" s="3">
        <v>163.86</v>
      </c>
      <c r="G710" s="3">
        <v>73.7</v>
      </c>
      <c r="H710" s="3">
        <f t="shared" si="81"/>
        <v>2.2233378561736772</v>
      </c>
      <c r="I710" s="3">
        <v>23</v>
      </c>
      <c r="J710" s="3">
        <v>69.23</v>
      </c>
      <c r="K710" s="3">
        <v>71.22</v>
      </c>
      <c r="L710" s="22">
        <f t="shared" si="82"/>
        <v>1</v>
      </c>
      <c r="M710" s="22">
        <f t="shared" si="83"/>
        <v>0</v>
      </c>
      <c r="N710" s="22">
        <f t="shared" si="84"/>
        <v>0</v>
      </c>
    </row>
    <row r="711" spans="1:14" x14ac:dyDescent="0.35">
      <c r="A711" s="21" t="s">
        <v>871</v>
      </c>
      <c r="B711" s="21" t="s">
        <v>852</v>
      </c>
      <c r="C711" s="21" t="s">
        <v>78</v>
      </c>
      <c r="D711" s="21" t="s">
        <v>1033</v>
      </c>
      <c r="E711" s="3">
        <v>24</v>
      </c>
      <c r="F711" s="3">
        <v>177.42</v>
      </c>
      <c r="G711" s="3">
        <v>73.7</v>
      </c>
      <c r="H711" s="3">
        <f t="shared" si="81"/>
        <v>2.407327001356852</v>
      </c>
      <c r="I711" s="3">
        <v>22.5</v>
      </c>
      <c r="J711" s="3">
        <v>57.94</v>
      </c>
      <c r="K711" s="3">
        <v>69.97</v>
      </c>
      <c r="L711" s="22">
        <f t="shared" si="82"/>
        <v>1</v>
      </c>
      <c r="M711" s="22">
        <f t="shared" si="83"/>
        <v>0</v>
      </c>
      <c r="N711" s="22">
        <f t="shared" si="84"/>
        <v>0</v>
      </c>
    </row>
    <row r="712" spans="1:14" x14ac:dyDescent="0.35">
      <c r="A712" s="21" t="s">
        <v>872</v>
      </c>
      <c r="B712" s="21" t="s">
        <v>852</v>
      </c>
      <c r="C712" s="21" t="s">
        <v>78</v>
      </c>
      <c r="D712" s="21" t="s">
        <v>1033</v>
      </c>
      <c r="E712" s="3">
        <v>24</v>
      </c>
      <c r="F712" s="3">
        <v>171.68</v>
      </c>
      <c r="G712" s="3">
        <v>73.7</v>
      </c>
      <c r="H712" s="3">
        <f t="shared" si="81"/>
        <v>2.3294436906377203</v>
      </c>
      <c r="I712" s="3">
        <v>16</v>
      </c>
      <c r="J712" s="3">
        <v>56.55</v>
      </c>
      <c r="K712" s="3">
        <v>53.5</v>
      </c>
      <c r="L712" s="22">
        <f t="shared" si="82"/>
        <v>1</v>
      </c>
      <c r="M712" s="22">
        <f t="shared" si="83"/>
        <v>0</v>
      </c>
      <c r="N712" s="22">
        <f t="shared" si="84"/>
        <v>0</v>
      </c>
    </row>
    <row r="713" spans="1:14" x14ac:dyDescent="0.35">
      <c r="A713" s="21" t="s">
        <v>873</v>
      </c>
      <c r="B713" s="21" t="s">
        <v>852</v>
      </c>
      <c r="C713" s="21" t="s">
        <v>78</v>
      </c>
      <c r="D713" s="21" t="s">
        <v>1033</v>
      </c>
      <c r="E713" s="3">
        <v>24</v>
      </c>
      <c r="F713" s="3">
        <v>135.91</v>
      </c>
      <c r="G713" s="3">
        <v>73.7</v>
      </c>
      <c r="H713" s="3">
        <f t="shared" si="81"/>
        <v>1.8440976933514246</v>
      </c>
      <c r="I713" s="3">
        <v>16</v>
      </c>
      <c r="J713" s="3">
        <v>61.44</v>
      </c>
      <c r="K713" s="3">
        <v>53.5</v>
      </c>
      <c r="L713" s="22">
        <f t="shared" si="82"/>
        <v>1</v>
      </c>
      <c r="M713" s="22">
        <f t="shared" si="83"/>
        <v>0</v>
      </c>
      <c r="N713" s="22">
        <f t="shared" si="84"/>
        <v>0</v>
      </c>
    </row>
    <row r="714" spans="1:14" x14ac:dyDescent="0.35">
      <c r="A714" s="21" t="s">
        <v>874</v>
      </c>
      <c r="B714" s="21" t="s">
        <v>852</v>
      </c>
      <c r="C714" s="21" t="s">
        <v>78</v>
      </c>
      <c r="D714" s="21" t="s">
        <v>1033</v>
      </c>
      <c r="E714" s="3">
        <v>24</v>
      </c>
      <c r="F714" s="3">
        <v>188.59</v>
      </c>
      <c r="G714" s="3">
        <v>73.7</v>
      </c>
      <c r="H714" s="3">
        <f t="shared" si="81"/>
        <v>2.5588873812754409</v>
      </c>
      <c r="I714" s="3">
        <v>16</v>
      </c>
      <c r="J714" s="3">
        <v>56.81</v>
      </c>
      <c r="K714" s="3">
        <v>53.5</v>
      </c>
      <c r="L714" s="22">
        <f t="shared" si="82"/>
        <v>1</v>
      </c>
      <c r="M714" s="22">
        <f t="shared" si="83"/>
        <v>0</v>
      </c>
      <c r="N714" s="22">
        <f t="shared" si="84"/>
        <v>0</v>
      </c>
    </row>
    <row r="715" spans="1:14" x14ac:dyDescent="0.35">
      <c r="A715" s="21" t="s">
        <v>875</v>
      </c>
      <c r="B715" s="21" t="s">
        <v>852</v>
      </c>
      <c r="C715" s="21" t="s">
        <v>78</v>
      </c>
      <c r="D715" s="21" t="s">
        <v>1033</v>
      </c>
      <c r="E715" s="3">
        <v>24</v>
      </c>
      <c r="F715" s="3">
        <v>199.1</v>
      </c>
      <c r="G715" s="3">
        <v>73.7</v>
      </c>
      <c r="H715" s="3">
        <f t="shared" si="81"/>
        <v>2.7014925373134329</v>
      </c>
      <c r="I715" s="3">
        <v>22.5</v>
      </c>
      <c r="J715" s="3">
        <v>66.77</v>
      </c>
      <c r="K715" s="3">
        <v>69.97</v>
      </c>
      <c r="L715" s="22">
        <f t="shared" si="82"/>
        <v>1</v>
      </c>
      <c r="M715" s="22">
        <f t="shared" si="83"/>
        <v>0</v>
      </c>
      <c r="N715" s="22">
        <f t="shared" si="84"/>
        <v>0</v>
      </c>
    </row>
    <row r="716" spans="1:14" x14ac:dyDescent="0.35">
      <c r="A716" s="21" t="s">
        <v>876</v>
      </c>
      <c r="B716" s="21" t="s">
        <v>852</v>
      </c>
      <c r="C716" s="21" t="s">
        <v>78</v>
      </c>
      <c r="D716" s="21" t="s">
        <v>1033</v>
      </c>
      <c r="E716" s="3">
        <v>24</v>
      </c>
      <c r="F716" s="3">
        <v>141.69999999999999</v>
      </c>
      <c r="G716" s="3">
        <v>73.7</v>
      </c>
      <c r="H716" s="3">
        <f t="shared" si="81"/>
        <v>1.9226594301221165</v>
      </c>
      <c r="I716" s="3">
        <v>22.5</v>
      </c>
      <c r="J716" s="3">
        <v>48.45</v>
      </c>
      <c r="K716" s="3">
        <v>69.97</v>
      </c>
      <c r="L716" s="22">
        <f t="shared" si="82"/>
        <v>1</v>
      </c>
      <c r="M716" s="22">
        <f t="shared" si="83"/>
        <v>0</v>
      </c>
      <c r="N716" s="22">
        <f t="shared" si="84"/>
        <v>0</v>
      </c>
    </row>
    <row r="717" spans="1:14" x14ac:dyDescent="0.35">
      <c r="A717" s="21" t="s">
        <v>877</v>
      </c>
      <c r="B717" s="21" t="s">
        <v>852</v>
      </c>
      <c r="C717" s="21" t="s">
        <v>78</v>
      </c>
      <c r="D717" s="21" t="s">
        <v>1033</v>
      </c>
      <c r="E717" s="3">
        <v>24</v>
      </c>
      <c r="F717" s="3">
        <v>95.4</v>
      </c>
      <c r="G717" s="3">
        <v>73.7</v>
      </c>
      <c r="H717" s="3">
        <f t="shared" si="81"/>
        <v>1.294436906377205</v>
      </c>
      <c r="I717" s="3">
        <v>23</v>
      </c>
      <c r="J717" s="3">
        <v>61.54</v>
      </c>
      <c r="K717" s="3">
        <v>71.22</v>
      </c>
      <c r="L717" s="22">
        <f t="shared" si="82"/>
        <v>0</v>
      </c>
      <c r="M717" s="22">
        <f t="shared" si="83"/>
        <v>1</v>
      </c>
      <c r="N717" s="22">
        <f t="shared" si="84"/>
        <v>0</v>
      </c>
    </row>
    <row r="718" spans="1:14" x14ac:dyDescent="0.35">
      <c r="A718" s="21" t="s">
        <v>878</v>
      </c>
      <c r="B718" s="21" t="s">
        <v>852</v>
      </c>
      <c r="C718" s="21" t="s">
        <v>78</v>
      </c>
      <c r="D718" s="21" t="s">
        <v>1033</v>
      </c>
      <c r="E718" s="3">
        <v>24</v>
      </c>
      <c r="F718" s="3">
        <v>280.07</v>
      </c>
      <c r="G718" s="3">
        <v>73.7</v>
      </c>
      <c r="H718" s="3">
        <f t="shared" si="81"/>
        <v>3.8001356852103116</v>
      </c>
      <c r="I718" s="3">
        <v>22</v>
      </c>
      <c r="J718" s="3">
        <v>47.9</v>
      </c>
      <c r="K718" s="3">
        <v>68.72</v>
      </c>
      <c r="L718" s="22">
        <f t="shared" si="82"/>
        <v>1</v>
      </c>
      <c r="M718" s="22">
        <f t="shared" si="83"/>
        <v>0</v>
      </c>
      <c r="N718" s="22">
        <f t="shared" si="84"/>
        <v>0</v>
      </c>
    </row>
    <row r="719" spans="1:14" x14ac:dyDescent="0.35">
      <c r="A719" s="21" t="s">
        <v>879</v>
      </c>
      <c r="B719" s="21" t="s">
        <v>852</v>
      </c>
      <c r="C719" s="23" t="s">
        <v>78</v>
      </c>
      <c r="D719" s="23" t="s">
        <v>1033</v>
      </c>
      <c r="E719" s="24">
        <v>25</v>
      </c>
      <c r="F719" s="24">
        <v>75.73</v>
      </c>
      <c r="G719" s="24">
        <v>76.17</v>
      </c>
      <c r="H719" s="24">
        <f t="shared" si="81"/>
        <v>0.99422344755152947</v>
      </c>
      <c r="I719" s="24">
        <v>24.5</v>
      </c>
      <c r="J719" s="24">
        <v>47.43</v>
      </c>
      <c r="K719" s="24">
        <v>74.930000000000007</v>
      </c>
      <c r="L719" s="24">
        <f t="shared" si="82"/>
        <v>0</v>
      </c>
      <c r="M719" s="24">
        <f t="shared" si="83"/>
        <v>0</v>
      </c>
      <c r="N719" s="24">
        <f t="shared" si="84"/>
        <v>1</v>
      </c>
    </row>
    <row r="720" spans="1:14" x14ac:dyDescent="0.35">
      <c r="A720" s="21" t="s">
        <v>880</v>
      </c>
      <c r="B720" s="21" t="s">
        <v>852</v>
      </c>
      <c r="C720" s="21" t="s">
        <v>78</v>
      </c>
      <c r="D720" s="21" t="s">
        <v>1033</v>
      </c>
      <c r="E720" s="3">
        <v>24</v>
      </c>
      <c r="F720" s="3">
        <v>138.33000000000001</v>
      </c>
      <c r="G720" s="3">
        <v>73.7</v>
      </c>
      <c r="H720" s="3">
        <f t="shared" si="81"/>
        <v>1.8769335142469472</v>
      </c>
      <c r="I720" s="3">
        <v>22.5</v>
      </c>
      <c r="J720" s="3">
        <v>50.22</v>
      </c>
      <c r="K720" s="3">
        <v>69.97</v>
      </c>
      <c r="L720" s="22">
        <f t="shared" si="82"/>
        <v>1</v>
      </c>
      <c r="M720" s="22">
        <f t="shared" si="83"/>
        <v>0</v>
      </c>
      <c r="N720" s="22">
        <f t="shared" si="84"/>
        <v>0</v>
      </c>
    </row>
    <row r="721" spans="1:14" x14ac:dyDescent="0.35">
      <c r="A721" s="21" t="s">
        <v>881</v>
      </c>
      <c r="B721" s="21" t="s">
        <v>852</v>
      </c>
      <c r="C721" s="21" t="s">
        <v>78</v>
      </c>
      <c r="D721" s="21" t="s">
        <v>1033</v>
      </c>
      <c r="E721" s="3">
        <v>24</v>
      </c>
      <c r="F721" s="3">
        <v>148.87</v>
      </c>
      <c r="G721" s="3">
        <v>73.7</v>
      </c>
      <c r="H721" s="3">
        <f t="shared" si="81"/>
        <v>2.0199457259158753</v>
      </c>
      <c r="I721" s="3">
        <v>16</v>
      </c>
      <c r="J721" s="3">
        <v>62.72</v>
      </c>
      <c r="K721" s="3">
        <v>53.5</v>
      </c>
      <c r="L721" s="22">
        <f t="shared" si="82"/>
        <v>1</v>
      </c>
      <c r="M721" s="22">
        <f t="shared" si="83"/>
        <v>0</v>
      </c>
      <c r="N721" s="22">
        <f t="shared" si="84"/>
        <v>0</v>
      </c>
    </row>
    <row r="722" spans="1:14" x14ac:dyDescent="0.35">
      <c r="A722" s="21" t="s">
        <v>882</v>
      </c>
      <c r="B722" s="21" t="s">
        <v>852</v>
      </c>
      <c r="C722" s="21" t="s">
        <v>78</v>
      </c>
      <c r="D722" s="21" t="s">
        <v>1033</v>
      </c>
      <c r="E722" s="3">
        <v>24</v>
      </c>
      <c r="F722" s="3">
        <v>87.41</v>
      </c>
      <c r="G722" s="3">
        <v>73.7</v>
      </c>
      <c r="H722" s="3">
        <f t="shared" si="81"/>
        <v>1.1860244233378561</v>
      </c>
      <c r="I722" s="3">
        <v>23.5</v>
      </c>
      <c r="J722" s="3">
        <v>66.709999999999994</v>
      </c>
      <c r="K722" s="3">
        <v>72.459999999999994</v>
      </c>
      <c r="L722" s="22">
        <f t="shared" si="82"/>
        <v>0</v>
      </c>
      <c r="M722" s="22">
        <f t="shared" si="83"/>
        <v>1</v>
      </c>
      <c r="N722" s="22">
        <f t="shared" si="84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X63"/>
  <sheetViews>
    <sheetView zoomScale="85" zoomScaleNormal="85" workbookViewId="0">
      <pane ySplit="1" topLeftCell="A2" activePane="bottomLeft" state="frozen"/>
      <selection pane="bottomLeft" activeCell="X28" sqref="X28"/>
    </sheetView>
  </sheetViews>
  <sheetFormatPr defaultRowHeight="14.5" x14ac:dyDescent="0.35"/>
  <cols>
    <col min="2" max="2" width="12.453125" bestFit="1" customWidth="1"/>
    <col min="4" max="4" width="12.7265625" bestFit="1" customWidth="1"/>
  </cols>
  <sheetData>
    <row r="1" spans="2:24" x14ac:dyDescent="0.35">
      <c r="B1" t="s">
        <v>1</v>
      </c>
      <c r="C1" t="s">
        <v>2</v>
      </c>
      <c r="D1" t="s">
        <v>672</v>
      </c>
      <c r="E1" t="s">
        <v>673</v>
      </c>
      <c r="F1" t="s">
        <v>661</v>
      </c>
      <c r="G1" t="s">
        <v>662</v>
      </c>
      <c r="H1" t="s">
        <v>663</v>
      </c>
      <c r="I1" t="s">
        <v>674</v>
      </c>
      <c r="K1" t="s">
        <v>675</v>
      </c>
      <c r="L1" t="s">
        <v>676</v>
      </c>
      <c r="M1" t="s">
        <v>677</v>
      </c>
      <c r="N1" t="s">
        <v>678</v>
      </c>
      <c r="P1" t="s">
        <v>7</v>
      </c>
      <c r="Q1" t="s">
        <v>678</v>
      </c>
      <c r="R1" t="s">
        <v>668</v>
      </c>
      <c r="S1" t="s">
        <v>671</v>
      </c>
      <c r="T1" t="s">
        <v>679</v>
      </c>
      <c r="U1" t="s">
        <v>663</v>
      </c>
      <c r="V1" t="s">
        <v>680</v>
      </c>
      <c r="W1" t="s">
        <v>681</v>
      </c>
      <c r="X1" t="s">
        <v>676</v>
      </c>
    </row>
    <row r="2" spans="2:24" x14ac:dyDescent="0.35">
      <c r="B2" t="s">
        <v>664</v>
      </c>
      <c r="C2" t="s">
        <v>43</v>
      </c>
      <c r="D2" t="s">
        <v>529</v>
      </c>
      <c r="E2">
        <v>24</v>
      </c>
      <c r="F2">
        <v>6</v>
      </c>
      <c r="G2">
        <v>11</v>
      </c>
      <c r="H2">
        <v>7</v>
      </c>
      <c r="I2">
        <v>25</v>
      </c>
      <c r="K2">
        <v>45.833333333333329</v>
      </c>
      <c r="L2">
        <v>29.166666666666668</v>
      </c>
      <c r="M2">
        <v>17.441176470588236</v>
      </c>
      <c r="N2">
        <v>0.45920488100149742</v>
      </c>
      <c r="P2">
        <v>1.2674298634344521</v>
      </c>
      <c r="Q2">
        <v>7.7205175305625304E-2</v>
      </c>
      <c r="R2">
        <v>16</v>
      </c>
      <c r="S2">
        <v>1</v>
      </c>
      <c r="T2">
        <v>0</v>
      </c>
      <c r="U2">
        <v>7</v>
      </c>
      <c r="V2">
        <f>(R2+S2)/SUM(R2:U2)*100</f>
        <v>70.833333333333343</v>
      </c>
      <c r="W2">
        <f>(T2)/SUM(R2:U2)*100</f>
        <v>0</v>
      </c>
      <c r="X2">
        <f>(U2)/SUM(R2:U2)*100</f>
        <v>29.166666666666668</v>
      </c>
    </row>
    <row r="3" spans="2:24" x14ac:dyDescent="0.35">
      <c r="B3" t="s">
        <v>665</v>
      </c>
      <c r="C3" t="s">
        <v>43</v>
      </c>
      <c r="D3" t="s">
        <v>529</v>
      </c>
      <c r="E3">
        <v>27</v>
      </c>
      <c r="F3">
        <v>24</v>
      </c>
      <c r="G3">
        <v>2</v>
      </c>
      <c r="H3">
        <v>1</v>
      </c>
      <c r="I3">
        <v>88.888888888888886</v>
      </c>
      <c r="K3">
        <v>7.4074074074074066</v>
      </c>
      <c r="L3">
        <v>3.7037037037037033</v>
      </c>
      <c r="M3">
        <v>16.942307692307693</v>
      </c>
      <c r="N3">
        <v>3.1948553318915676E-2</v>
      </c>
      <c r="P3">
        <v>2.7727651071228965</v>
      </c>
      <c r="Q3">
        <v>0.17088127472980827</v>
      </c>
      <c r="R3">
        <v>26</v>
      </c>
      <c r="S3">
        <v>0</v>
      </c>
      <c r="T3">
        <v>0</v>
      </c>
      <c r="U3">
        <v>1</v>
      </c>
      <c r="V3">
        <f t="shared" ref="V3:V36" si="0">(R3+S3)/SUM(R3:U3)*100</f>
        <v>96.296296296296291</v>
      </c>
      <c r="W3">
        <f t="shared" ref="W3:W37" si="1">(T3)/SUM(R3:U3)*100</f>
        <v>0</v>
      </c>
      <c r="X3">
        <f t="shared" ref="X3:X37" si="2">(U3)/SUM(R3:U3)*100</f>
        <v>3.7037037037037033</v>
      </c>
    </row>
    <row r="4" spans="2:24" x14ac:dyDescent="0.35">
      <c r="B4" t="s">
        <v>664</v>
      </c>
      <c r="C4" t="s">
        <v>43</v>
      </c>
      <c r="D4" t="s">
        <v>495</v>
      </c>
      <c r="E4">
        <v>37</v>
      </c>
      <c r="F4">
        <v>0</v>
      </c>
      <c r="G4">
        <v>16</v>
      </c>
      <c r="H4">
        <v>21</v>
      </c>
      <c r="I4">
        <v>0</v>
      </c>
      <c r="K4">
        <v>43.243243243243242</v>
      </c>
      <c r="L4">
        <v>56.756756756756758</v>
      </c>
      <c r="M4">
        <v>20.78125</v>
      </c>
      <c r="N4">
        <v>0.87911976573160955</v>
      </c>
      <c r="P4">
        <v>1.0204542010937978</v>
      </c>
      <c r="Q4">
        <v>2.9134233829279221E-2</v>
      </c>
      <c r="R4">
        <v>7</v>
      </c>
      <c r="S4">
        <v>2</v>
      </c>
      <c r="T4">
        <v>7</v>
      </c>
      <c r="U4">
        <v>21</v>
      </c>
      <c r="V4">
        <f t="shared" si="0"/>
        <v>24.324324324324326</v>
      </c>
      <c r="W4">
        <f t="shared" si="1"/>
        <v>18.918918918918919</v>
      </c>
      <c r="X4">
        <f t="shared" si="2"/>
        <v>56.756756756756758</v>
      </c>
    </row>
    <row r="5" spans="2:24" x14ac:dyDescent="0.35">
      <c r="B5" t="s">
        <v>665</v>
      </c>
      <c r="C5" t="s">
        <v>43</v>
      </c>
      <c r="D5" t="s">
        <v>495</v>
      </c>
      <c r="E5">
        <v>37</v>
      </c>
      <c r="F5">
        <v>4</v>
      </c>
      <c r="G5">
        <v>28</v>
      </c>
      <c r="H5">
        <v>5</v>
      </c>
      <c r="I5">
        <v>10.810810810810811</v>
      </c>
      <c r="K5">
        <v>75.675675675675677</v>
      </c>
      <c r="L5">
        <v>13.513513513513514</v>
      </c>
      <c r="M5">
        <v>20.53125</v>
      </c>
      <c r="N5">
        <v>0.5594394786229655</v>
      </c>
      <c r="P5">
        <v>1.2304996619498649</v>
      </c>
      <c r="Q5">
        <v>4.6532184920835599E-2</v>
      </c>
      <c r="R5">
        <v>12</v>
      </c>
      <c r="S5">
        <v>0</v>
      </c>
      <c r="T5">
        <v>20</v>
      </c>
      <c r="U5">
        <v>5</v>
      </c>
      <c r="V5">
        <f t="shared" si="0"/>
        <v>32.432432432432435</v>
      </c>
      <c r="W5">
        <f t="shared" si="1"/>
        <v>54.054054054054056</v>
      </c>
      <c r="X5">
        <f t="shared" si="2"/>
        <v>13.513513513513514</v>
      </c>
    </row>
    <row r="6" spans="2:24" x14ac:dyDescent="0.35">
      <c r="B6" t="s">
        <v>770</v>
      </c>
      <c r="C6" t="s">
        <v>43</v>
      </c>
      <c r="D6" t="s">
        <v>973</v>
      </c>
      <c r="E6">
        <v>14</v>
      </c>
      <c r="F6">
        <v>1</v>
      </c>
      <c r="G6">
        <v>6</v>
      </c>
      <c r="H6">
        <v>7</v>
      </c>
      <c r="I6">
        <v>7.1428571428571423</v>
      </c>
      <c r="K6">
        <v>42.857142857142854</v>
      </c>
      <c r="L6">
        <v>50</v>
      </c>
      <c r="M6">
        <v>20.428571428571427</v>
      </c>
      <c r="N6">
        <v>1.5532341881212532</v>
      </c>
      <c r="P6">
        <v>1.1055907977166666</v>
      </c>
      <c r="Q6">
        <v>6.3222707564945746E-2</v>
      </c>
      <c r="R6">
        <v>4</v>
      </c>
      <c r="S6">
        <v>3</v>
      </c>
      <c r="T6">
        <v>0</v>
      </c>
      <c r="U6">
        <v>7</v>
      </c>
      <c r="V6">
        <f t="shared" si="0"/>
        <v>50</v>
      </c>
      <c r="W6">
        <f>(T6)/SUM(R6:U6)*100</f>
        <v>0</v>
      </c>
      <c r="X6">
        <f t="shared" si="2"/>
        <v>50</v>
      </c>
    </row>
    <row r="7" spans="2:24" x14ac:dyDescent="0.35">
      <c r="B7" t="s">
        <v>770</v>
      </c>
      <c r="C7" t="s">
        <v>43</v>
      </c>
      <c r="D7" t="s">
        <v>941</v>
      </c>
      <c r="E7">
        <v>16</v>
      </c>
      <c r="F7">
        <v>9</v>
      </c>
      <c r="G7">
        <v>7</v>
      </c>
      <c r="H7">
        <v>0</v>
      </c>
      <c r="I7">
        <v>56.25</v>
      </c>
      <c r="K7">
        <v>43.75</v>
      </c>
      <c r="L7">
        <v>0</v>
      </c>
      <c r="M7">
        <v>23.4375</v>
      </c>
      <c r="N7">
        <v>6.0515364784490891E-2</v>
      </c>
      <c r="P7">
        <v>1.7114164573869104</v>
      </c>
      <c r="Q7">
        <v>0.12445714146478036</v>
      </c>
      <c r="R7">
        <v>0</v>
      </c>
      <c r="S7">
        <v>0</v>
      </c>
      <c r="T7">
        <v>16</v>
      </c>
      <c r="U7">
        <v>0</v>
      </c>
      <c r="V7">
        <f t="shared" si="0"/>
        <v>0</v>
      </c>
      <c r="W7">
        <f t="shared" si="1"/>
        <v>100</v>
      </c>
      <c r="X7">
        <f t="shared" si="2"/>
        <v>0</v>
      </c>
    </row>
    <row r="8" spans="2:24" x14ac:dyDescent="0.35">
      <c r="B8" t="s">
        <v>664</v>
      </c>
      <c r="C8" t="s">
        <v>78</v>
      </c>
      <c r="D8" t="s">
        <v>529</v>
      </c>
      <c r="E8">
        <v>30</v>
      </c>
      <c r="F8">
        <v>15</v>
      </c>
      <c r="G8">
        <v>11</v>
      </c>
      <c r="H8">
        <v>4</v>
      </c>
      <c r="I8">
        <v>50</v>
      </c>
      <c r="K8">
        <v>36.666666666666664</v>
      </c>
      <c r="L8">
        <v>13.333333333333334</v>
      </c>
      <c r="M8">
        <v>16.903846153846153</v>
      </c>
      <c r="N8">
        <v>4.8192169562083345E-2</v>
      </c>
      <c r="P8">
        <v>1.6130528838280331</v>
      </c>
      <c r="Q8">
        <v>0.12037530175982114</v>
      </c>
      <c r="R8">
        <v>26</v>
      </c>
      <c r="S8">
        <v>0</v>
      </c>
      <c r="T8">
        <v>0</v>
      </c>
      <c r="U8">
        <v>4</v>
      </c>
      <c r="V8">
        <f t="shared" si="0"/>
        <v>86.666666666666671</v>
      </c>
      <c r="W8">
        <f t="shared" si="1"/>
        <v>0</v>
      </c>
      <c r="X8">
        <f t="shared" si="2"/>
        <v>13.333333333333334</v>
      </c>
    </row>
    <row r="9" spans="2:24" x14ac:dyDescent="0.35">
      <c r="B9" t="s">
        <v>665</v>
      </c>
      <c r="C9" t="s">
        <v>78</v>
      </c>
      <c r="D9" t="s">
        <v>529</v>
      </c>
      <c r="E9">
        <v>28</v>
      </c>
      <c r="F9">
        <v>7</v>
      </c>
      <c r="G9">
        <v>12</v>
      </c>
      <c r="H9">
        <v>9</v>
      </c>
      <c r="I9">
        <v>25</v>
      </c>
      <c r="K9">
        <v>42.857142857142854</v>
      </c>
      <c r="L9">
        <v>32.142857142857146</v>
      </c>
      <c r="M9">
        <v>16.868421052631579</v>
      </c>
      <c r="N9">
        <v>6.4460256389030982E-2</v>
      </c>
      <c r="P9">
        <v>1.2800363738713085</v>
      </c>
      <c r="Q9">
        <v>8.3921407968079897E-2</v>
      </c>
      <c r="R9">
        <v>18</v>
      </c>
      <c r="S9">
        <v>0</v>
      </c>
      <c r="T9">
        <v>1</v>
      </c>
      <c r="U9">
        <v>9</v>
      </c>
      <c r="V9">
        <f t="shared" si="0"/>
        <v>64.285714285714292</v>
      </c>
      <c r="W9">
        <f t="shared" si="1"/>
        <v>3.5714285714285712</v>
      </c>
      <c r="X9">
        <f t="shared" si="2"/>
        <v>32.142857142857146</v>
      </c>
    </row>
    <row r="10" spans="2:24" x14ac:dyDescent="0.35">
      <c r="B10" t="s">
        <v>664</v>
      </c>
      <c r="C10" t="s">
        <v>78</v>
      </c>
      <c r="D10" t="s">
        <v>495</v>
      </c>
      <c r="E10">
        <v>15</v>
      </c>
      <c r="F10">
        <v>2</v>
      </c>
      <c r="G10">
        <v>10</v>
      </c>
      <c r="H10">
        <v>3</v>
      </c>
      <c r="I10">
        <v>13.333333333333334</v>
      </c>
      <c r="K10">
        <v>66.666666666666657</v>
      </c>
      <c r="L10">
        <v>20</v>
      </c>
      <c r="M10">
        <v>18.416666666666668</v>
      </c>
      <c r="N10">
        <v>0.91666666666666607</v>
      </c>
      <c r="P10">
        <v>1.216080584870614</v>
      </c>
      <c r="Q10">
        <v>7.498369925279931E-2</v>
      </c>
      <c r="R10">
        <v>9</v>
      </c>
      <c r="S10">
        <v>0</v>
      </c>
      <c r="T10">
        <v>3</v>
      </c>
      <c r="U10">
        <v>3</v>
      </c>
      <c r="V10">
        <f t="shared" si="0"/>
        <v>60</v>
      </c>
      <c r="W10">
        <f>(T10)/SUM(R10:U10)*100</f>
        <v>20</v>
      </c>
      <c r="X10">
        <f t="shared" si="2"/>
        <v>20</v>
      </c>
    </row>
    <row r="11" spans="2:24" x14ac:dyDescent="0.35">
      <c r="B11" t="s">
        <v>665</v>
      </c>
      <c r="C11" t="s">
        <v>78</v>
      </c>
      <c r="D11" t="s">
        <v>495</v>
      </c>
      <c r="E11">
        <v>15</v>
      </c>
      <c r="F11">
        <v>7</v>
      </c>
      <c r="G11">
        <v>6</v>
      </c>
      <c r="H11">
        <v>2</v>
      </c>
      <c r="I11">
        <v>46.666666666666664</v>
      </c>
      <c r="K11">
        <v>40</v>
      </c>
      <c r="L11">
        <v>13.333333333333334</v>
      </c>
      <c r="M11">
        <v>17.384615384615383</v>
      </c>
      <c r="N11">
        <v>0.4317296984739164</v>
      </c>
      <c r="P11">
        <v>1.4314638181818276</v>
      </c>
      <c r="Q11">
        <v>0.11103740880024281</v>
      </c>
      <c r="R11">
        <v>12</v>
      </c>
      <c r="S11">
        <v>0</v>
      </c>
      <c r="T11">
        <v>1</v>
      </c>
      <c r="U11">
        <v>2</v>
      </c>
      <c r="V11">
        <f>(R11+S11)/SUM(R11:U11)*100</f>
        <v>80</v>
      </c>
      <c r="W11">
        <f t="shared" si="1"/>
        <v>6.666666666666667</v>
      </c>
      <c r="X11">
        <f t="shared" si="2"/>
        <v>13.333333333333334</v>
      </c>
    </row>
    <row r="12" spans="2:24" x14ac:dyDescent="0.35">
      <c r="B12" t="s">
        <v>770</v>
      </c>
      <c r="C12" t="s">
        <v>78</v>
      </c>
      <c r="D12" t="s">
        <v>973</v>
      </c>
      <c r="E12">
        <v>15</v>
      </c>
      <c r="F12">
        <v>2</v>
      </c>
      <c r="G12">
        <v>10</v>
      </c>
      <c r="H12">
        <v>3</v>
      </c>
      <c r="I12">
        <v>13.333333333333334</v>
      </c>
      <c r="K12">
        <v>66.666666666666657</v>
      </c>
      <c r="L12">
        <v>20</v>
      </c>
      <c r="M12">
        <v>23.5</v>
      </c>
      <c r="N12">
        <v>1.1843892002959915</v>
      </c>
      <c r="P12">
        <v>1.1807966508106991</v>
      </c>
      <c r="Q12">
        <v>6.5275839591264595E-2</v>
      </c>
      <c r="R12">
        <v>0</v>
      </c>
      <c r="S12">
        <v>7</v>
      </c>
      <c r="T12">
        <v>5</v>
      </c>
      <c r="U12">
        <v>3</v>
      </c>
      <c r="V12">
        <f t="shared" si="0"/>
        <v>46.666666666666664</v>
      </c>
      <c r="W12">
        <f t="shared" si="1"/>
        <v>33.333333333333329</v>
      </c>
      <c r="X12">
        <f t="shared" si="2"/>
        <v>20</v>
      </c>
    </row>
    <row r="13" spans="2:24" x14ac:dyDescent="0.35">
      <c r="B13" t="s">
        <v>770</v>
      </c>
      <c r="C13" t="s">
        <v>78</v>
      </c>
      <c r="D13" t="s">
        <v>941</v>
      </c>
      <c r="E13">
        <v>16</v>
      </c>
      <c r="F13">
        <v>13</v>
      </c>
      <c r="G13">
        <v>3</v>
      </c>
      <c r="H13">
        <v>0</v>
      </c>
      <c r="I13">
        <v>81.25</v>
      </c>
      <c r="K13">
        <v>18.75</v>
      </c>
      <c r="L13">
        <v>0</v>
      </c>
      <c r="M13">
        <v>23.59375</v>
      </c>
      <c r="N13">
        <v>6.5829295102940305E-2</v>
      </c>
      <c r="P13">
        <v>1.9976986388077431</v>
      </c>
      <c r="Q13">
        <v>0.12053752493746683</v>
      </c>
      <c r="R13">
        <v>0</v>
      </c>
      <c r="S13">
        <v>0</v>
      </c>
      <c r="T13">
        <v>16</v>
      </c>
      <c r="U13">
        <v>0</v>
      </c>
      <c r="V13">
        <f t="shared" si="0"/>
        <v>0</v>
      </c>
      <c r="W13">
        <f t="shared" si="1"/>
        <v>100</v>
      </c>
      <c r="X13">
        <f t="shared" si="2"/>
        <v>0</v>
      </c>
    </row>
    <row r="14" spans="2:24" x14ac:dyDescent="0.35">
      <c r="B14" t="s">
        <v>664</v>
      </c>
      <c r="C14" t="s">
        <v>43</v>
      </c>
      <c r="D14" t="s">
        <v>528</v>
      </c>
      <c r="E14">
        <v>14</v>
      </c>
      <c r="F14">
        <v>8</v>
      </c>
      <c r="G14">
        <v>5</v>
      </c>
      <c r="H14">
        <v>1</v>
      </c>
      <c r="I14">
        <v>57.142857142857139</v>
      </c>
      <c r="K14">
        <v>35.714285714285715</v>
      </c>
      <c r="L14">
        <v>7.1428571428571423</v>
      </c>
      <c r="M14">
        <v>33.653846153846153</v>
      </c>
      <c r="N14">
        <v>6.6617338752649122E-2</v>
      </c>
      <c r="P14">
        <v>1.6921020929513779</v>
      </c>
      <c r="Q14">
        <v>0.16961118852993878</v>
      </c>
      <c r="R14">
        <v>13</v>
      </c>
      <c r="S14">
        <v>0</v>
      </c>
      <c r="T14">
        <v>0</v>
      </c>
      <c r="U14">
        <v>1</v>
      </c>
      <c r="V14">
        <f t="shared" si="0"/>
        <v>92.857142857142861</v>
      </c>
      <c r="W14">
        <f>(T14)/SUM(R14:U14)*100</f>
        <v>0</v>
      </c>
      <c r="X14">
        <f t="shared" si="2"/>
        <v>7.1428571428571423</v>
      </c>
    </row>
    <row r="15" spans="2:24" x14ac:dyDescent="0.35">
      <c r="B15" t="s">
        <v>665</v>
      </c>
      <c r="C15" t="s">
        <v>43</v>
      </c>
      <c r="D15" t="s">
        <v>528</v>
      </c>
      <c r="E15">
        <v>18</v>
      </c>
      <c r="F15">
        <v>13</v>
      </c>
      <c r="G15">
        <v>5</v>
      </c>
      <c r="H15">
        <v>0</v>
      </c>
      <c r="I15">
        <v>72.222222222222214</v>
      </c>
      <c r="K15">
        <v>27.777777777777779</v>
      </c>
      <c r="L15">
        <v>0</v>
      </c>
      <c r="M15">
        <v>33.527777777777779</v>
      </c>
      <c r="N15">
        <v>4.9046833398051097E-2</v>
      </c>
      <c r="P15">
        <v>1.8726056520029752</v>
      </c>
      <c r="Q15">
        <v>0.11923834816988436</v>
      </c>
      <c r="R15">
        <v>18</v>
      </c>
      <c r="S15">
        <v>0</v>
      </c>
      <c r="T15">
        <v>0</v>
      </c>
      <c r="U15">
        <v>0</v>
      </c>
      <c r="V15">
        <f t="shared" si="0"/>
        <v>100</v>
      </c>
      <c r="W15">
        <f t="shared" si="1"/>
        <v>0</v>
      </c>
      <c r="X15">
        <f t="shared" si="2"/>
        <v>0</v>
      </c>
    </row>
    <row r="16" spans="2:24" x14ac:dyDescent="0.35">
      <c r="B16" t="s">
        <v>664</v>
      </c>
      <c r="C16" t="s">
        <v>43</v>
      </c>
      <c r="D16" t="s">
        <v>530</v>
      </c>
      <c r="E16">
        <v>21</v>
      </c>
      <c r="F16">
        <v>0</v>
      </c>
      <c r="G16">
        <v>11</v>
      </c>
      <c r="H16">
        <v>10</v>
      </c>
      <c r="I16">
        <v>0</v>
      </c>
      <c r="K16">
        <v>52.380952380952387</v>
      </c>
      <c r="L16">
        <v>47.619047619047613</v>
      </c>
      <c r="M16">
        <v>26.227272727272727</v>
      </c>
      <c r="N16">
        <v>1.1991732689339012</v>
      </c>
      <c r="P16">
        <v>0.99765598409729384</v>
      </c>
      <c r="Q16">
        <v>2.1658713932755189E-2</v>
      </c>
      <c r="R16">
        <v>2</v>
      </c>
      <c r="S16">
        <v>0</v>
      </c>
      <c r="T16">
        <v>9</v>
      </c>
      <c r="U16">
        <v>10</v>
      </c>
      <c r="V16">
        <f t="shared" si="0"/>
        <v>9.5238095238095237</v>
      </c>
      <c r="W16">
        <f t="shared" si="1"/>
        <v>42.857142857142854</v>
      </c>
      <c r="X16">
        <f t="shared" si="2"/>
        <v>47.619047619047613</v>
      </c>
    </row>
    <row r="17" spans="2:24" x14ac:dyDescent="0.35">
      <c r="B17" t="s">
        <v>665</v>
      </c>
      <c r="C17" t="s">
        <v>43</v>
      </c>
      <c r="D17" t="s">
        <v>530</v>
      </c>
      <c r="E17">
        <v>23</v>
      </c>
      <c r="F17">
        <v>0</v>
      </c>
      <c r="G17">
        <v>11</v>
      </c>
      <c r="H17">
        <v>12</v>
      </c>
      <c r="I17">
        <v>0</v>
      </c>
      <c r="K17">
        <v>47.826086956521742</v>
      </c>
      <c r="L17">
        <v>52.173913043478258</v>
      </c>
      <c r="M17">
        <v>28.318181818181817</v>
      </c>
      <c r="N17">
        <v>1.4867180561600777</v>
      </c>
      <c r="P17">
        <v>1.032030374503649</v>
      </c>
      <c r="Q17">
        <v>3.5021441155356936E-2</v>
      </c>
      <c r="R17">
        <v>4</v>
      </c>
      <c r="S17">
        <v>0</v>
      </c>
      <c r="T17">
        <v>7</v>
      </c>
      <c r="U17">
        <v>12</v>
      </c>
      <c r="V17">
        <f t="shared" si="0"/>
        <v>17.391304347826086</v>
      </c>
      <c r="W17">
        <f>(T17)/SUM(R17:U17)*100</f>
        <v>30.434782608695656</v>
      </c>
      <c r="X17">
        <f t="shared" si="2"/>
        <v>52.173913043478258</v>
      </c>
    </row>
    <row r="18" spans="2:24" x14ac:dyDescent="0.35">
      <c r="B18" t="s">
        <v>770</v>
      </c>
      <c r="C18" t="s">
        <v>43</v>
      </c>
      <c r="D18" t="s">
        <v>1031</v>
      </c>
      <c r="E18">
        <v>15</v>
      </c>
      <c r="F18">
        <v>0</v>
      </c>
      <c r="G18">
        <v>9</v>
      </c>
      <c r="H18">
        <v>6</v>
      </c>
      <c r="I18">
        <v>0</v>
      </c>
      <c r="K18">
        <v>60</v>
      </c>
      <c r="L18">
        <v>40</v>
      </c>
      <c r="M18">
        <v>33.111111111111114</v>
      </c>
      <c r="N18">
        <v>0.35813110381136509</v>
      </c>
      <c r="P18">
        <v>1.0578142322641944</v>
      </c>
      <c r="Q18">
        <v>4.7309670710228235E-2</v>
      </c>
      <c r="R18">
        <v>5</v>
      </c>
      <c r="S18">
        <v>0</v>
      </c>
      <c r="T18">
        <v>4</v>
      </c>
      <c r="U18">
        <v>6</v>
      </c>
      <c r="V18">
        <f t="shared" si="0"/>
        <v>33.333333333333329</v>
      </c>
      <c r="W18">
        <f t="shared" si="1"/>
        <v>26.666666666666668</v>
      </c>
      <c r="X18">
        <f t="shared" si="2"/>
        <v>40</v>
      </c>
    </row>
    <row r="19" spans="2:24" x14ac:dyDescent="0.35">
      <c r="B19" t="s">
        <v>770</v>
      </c>
      <c r="C19" t="s">
        <v>43</v>
      </c>
      <c r="D19" t="s">
        <v>1032</v>
      </c>
      <c r="E19">
        <v>16</v>
      </c>
      <c r="F19">
        <v>14</v>
      </c>
      <c r="G19">
        <v>2</v>
      </c>
      <c r="H19">
        <v>0</v>
      </c>
      <c r="I19">
        <v>87.5</v>
      </c>
      <c r="K19">
        <v>12.5</v>
      </c>
      <c r="L19">
        <v>0</v>
      </c>
      <c r="M19">
        <v>23.46875</v>
      </c>
      <c r="N19">
        <v>0.10334966058846057</v>
      </c>
      <c r="P19">
        <v>2.1014291442613375</v>
      </c>
      <c r="Q19">
        <v>0.11369536141680192</v>
      </c>
      <c r="R19">
        <v>0</v>
      </c>
      <c r="S19">
        <v>0</v>
      </c>
      <c r="T19">
        <v>16</v>
      </c>
      <c r="U19">
        <v>0</v>
      </c>
      <c r="V19">
        <f t="shared" si="0"/>
        <v>0</v>
      </c>
      <c r="W19">
        <f t="shared" si="1"/>
        <v>100</v>
      </c>
      <c r="X19">
        <f>(U19)/SUM(R19:U19)*100</f>
        <v>0</v>
      </c>
    </row>
    <row r="20" spans="2:24" x14ac:dyDescent="0.35">
      <c r="B20" t="s">
        <v>664</v>
      </c>
      <c r="C20" t="s">
        <v>78</v>
      </c>
      <c r="D20" t="s">
        <v>528</v>
      </c>
      <c r="E20">
        <v>15</v>
      </c>
      <c r="F20">
        <v>12</v>
      </c>
      <c r="G20">
        <v>3</v>
      </c>
      <c r="H20">
        <v>0</v>
      </c>
      <c r="I20">
        <v>80</v>
      </c>
      <c r="K20">
        <v>20</v>
      </c>
      <c r="L20">
        <v>0</v>
      </c>
      <c r="M20">
        <v>33.700000000000003</v>
      </c>
      <c r="N20">
        <v>6.5465367070797711E-2</v>
      </c>
      <c r="P20">
        <v>1.798702204682239</v>
      </c>
      <c r="Q20">
        <v>8.8783242793300007E-2</v>
      </c>
      <c r="R20">
        <v>15</v>
      </c>
      <c r="S20">
        <v>0</v>
      </c>
      <c r="T20">
        <v>0</v>
      </c>
      <c r="U20">
        <v>0</v>
      </c>
      <c r="V20">
        <f>(R20+S20)/SUM(R20:U20)*100</f>
        <v>100</v>
      </c>
      <c r="W20">
        <f t="shared" si="1"/>
        <v>0</v>
      </c>
      <c r="X20">
        <f t="shared" si="2"/>
        <v>0</v>
      </c>
    </row>
    <row r="21" spans="2:24" x14ac:dyDescent="0.35">
      <c r="B21" t="s">
        <v>665</v>
      </c>
      <c r="C21" t="s">
        <v>78</v>
      </c>
      <c r="D21" t="s">
        <v>528</v>
      </c>
      <c r="E21">
        <v>15</v>
      </c>
      <c r="F21">
        <v>14</v>
      </c>
      <c r="G21">
        <v>1</v>
      </c>
      <c r="H21">
        <v>0</v>
      </c>
      <c r="I21">
        <v>93.333333333333329</v>
      </c>
      <c r="K21">
        <v>6.666666666666667</v>
      </c>
      <c r="L21">
        <v>0</v>
      </c>
      <c r="M21">
        <v>33.733333333333334</v>
      </c>
      <c r="N21">
        <v>0.1076443290995935</v>
      </c>
      <c r="P21">
        <v>2.1428090555354298</v>
      </c>
      <c r="Q21">
        <v>0.14494692222616362</v>
      </c>
      <c r="R21">
        <v>15</v>
      </c>
      <c r="S21">
        <v>0</v>
      </c>
      <c r="T21">
        <v>0</v>
      </c>
      <c r="U21">
        <v>0</v>
      </c>
      <c r="V21">
        <f t="shared" si="0"/>
        <v>100</v>
      </c>
      <c r="W21">
        <f>(T21)/SUM(R21:U21)*100</f>
        <v>0</v>
      </c>
      <c r="X21">
        <f t="shared" si="2"/>
        <v>0</v>
      </c>
    </row>
    <row r="22" spans="2:24" x14ac:dyDescent="0.35">
      <c r="B22" t="s">
        <v>664</v>
      </c>
      <c r="C22" t="s">
        <v>78</v>
      </c>
      <c r="D22" t="s">
        <v>530</v>
      </c>
      <c r="E22">
        <v>26</v>
      </c>
      <c r="F22">
        <v>5</v>
      </c>
      <c r="G22">
        <v>16</v>
      </c>
      <c r="H22">
        <v>5</v>
      </c>
      <c r="I22">
        <v>19.230769230769234</v>
      </c>
      <c r="K22">
        <v>61.53846153846154</v>
      </c>
      <c r="L22">
        <v>19.230769230769234</v>
      </c>
      <c r="M22">
        <v>32.738095238095241</v>
      </c>
      <c r="N22">
        <v>0.38206682228288608</v>
      </c>
      <c r="P22">
        <v>1.2568119321598277</v>
      </c>
      <c r="Q22">
        <v>6.1774890662763898E-2</v>
      </c>
      <c r="R22">
        <v>18</v>
      </c>
      <c r="S22">
        <v>0</v>
      </c>
      <c r="T22">
        <v>3</v>
      </c>
      <c r="U22">
        <v>5</v>
      </c>
      <c r="V22">
        <f t="shared" si="0"/>
        <v>69.230769230769226</v>
      </c>
      <c r="W22">
        <f t="shared" si="1"/>
        <v>11.538461538461538</v>
      </c>
      <c r="X22">
        <f t="shared" si="2"/>
        <v>19.230769230769234</v>
      </c>
    </row>
    <row r="23" spans="2:24" x14ac:dyDescent="0.35">
      <c r="B23" t="s">
        <v>665</v>
      </c>
      <c r="C23" t="s">
        <v>78</v>
      </c>
      <c r="D23" t="s">
        <v>530</v>
      </c>
      <c r="E23">
        <v>30</v>
      </c>
      <c r="F23">
        <v>6</v>
      </c>
      <c r="G23">
        <v>19</v>
      </c>
      <c r="H23">
        <v>5</v>
      </c>
      <c r="I23">
        <v>20</v>
      </c>
      <c r="K23">
        <v>63.333333333333329</v>
      </c>
      <c r="L23">
        <v>16.666666666666664</v>
      </c>
      <c r="M23">
        <v>32.840000000000003</v>
      </c>
      <c r="N23">
        <v>0.70928835368619503</v>
      </c>
      <c r="P23">
        <v>1.24578805281258</v>
      </c>
      <c r="Q23">
        <v>6.5318832682130748E-2</v>
      </c>
      <c r="R23">
        <v>22</v>
      </c>
      <c r="S23">
        <v>0</v>
      </c>
      <c r="T23">
        <v>3</v>
      </c>
      <c r="U23">
        <v>5</v>
      </c>
      <c r="V23">
        <f t="shared" si="0"/>
        <v>73.333333333333329</v>
      </c>
      <c r="W23">
        <f>(T23)/SUM(R23:U23)*100</f>
        <v>10</v>
      </c>
      <c r="X23">
        <f t="shared" si="2"/>
        <v>16.666666666666664</v>
      </c>
    </row>
    <row r="24" spans="2:24" x14ac:dyDescent="0.35">
      <c r="B24" t="s">
        <v>770</v>
      </c>
      <c r="C24" t="s">
        <v>78</v>
      </c>
      <c r="D24" t="s">
        <v>1031</v>
      </c>
      <c r="E24">
        <v>16</v>
      </c>
      <c r="F24">
        <v>0</v>
      </c>
      <c r="G24">
        <v>7</v>
      </c>
      <c r="H24">
        <v>9</v>
      </c>
      <c r="I24">
        <v>0</v>
      </c>
      <c r="K24">
        <v>43.75</v>
      </c>
      <c r="L24">
        <v>56.25</v>
      </c>
      <c r="M24">
        <v>32.571428571428569</v>
      </c>
      <c r="N24">
        <v>0.29326750741224311</v>
      </c>
      <c r="P24">
        <v>1.0094728133502324</v>
      </c>
      <c r="Q24">
        <v>4.4396403925190904E-2</v>
      </c>
      <c r="R24">
        <v>4</v>
      </c>
      <c r="S24">
        <v>0</v>
      </c>
      <c r="T24">
        <v>3</v>
      </c>
      <c r="U24">
        <v>9</v>
      </c>
      <c r="V24">
        <f t="shared" si="0"/>
        <v>25</v>
      </c>
      <c r="W24">
        <f t="shared" si="1"/>
        <v>18.75</v>
      </c>
      <c r="X24">
        <f t="shared" si="2"/>
        <v>56.25</v>
      </c>
    </row>
    <row r="25" spans="2:24" x14ac:dyDescent="0.35">
      <c r="B25" t="s">
        <v>770</v>
      </c>
      <c r="C25" t="s">
        <v>78</v>
      </c>
      <c r="D25" t="s">
        <v>1032</v>
      </c>
      <c r="E25">
        <v>10</v>
      </c>
      <c r="F25">
        <v>6</v>
      </c>
      <c r="G25">
        <v>3</v>
      </c>
      <c r="H25">
        <v>1</v>
      </c>
      <c r="I25">
        <v>60</v>
      </c>
      <c r="K25">
        <v>30</v>
      </c>
      <c r="L25">
        <v>10</v>
      </c>
      <c r="M25">
        <v>23.555555555555557</v>
      </c>
      <c r="N25">
        <v>0.14581496062984836</v>
      </c>
      <c r="P25">
        <v>1.5374588111263148</v>
      </c>
      <c r="Q25">
        <v>9.4926348791785825E-2</v>
      </c>
      <c r="R25">
        <v>0</v>
      </c>
      <c r="S25">
        <v>0</v>
      </c>
      <c r="T25">
        <v>9</v>
      </c>
      <c r="U25">
        <v>1</v>
      </c>
      <c r="V25">
        <f t="shared" si="0"/>
        <v>0</v>
      </c>
      <c r="W25">
        <f t="shared" si="1"/>
        <v>90</v>
      </c>
      <c r="X25">
        <f t="shared" si="2"/>
        <v>10</v>
      </c>
    </row>
    <row r="26" spans="2:24" x14ac:dyDescent="0.35">
      <c r="B26" t="s">
        <v>664</v>
      </c>
      <c r="C26" t="s">
        <v>43</v>
      </c>
      <c r="D26" t="s">
        <v>659</v>
      </c>
      <c r="E26">
        <v>8</v>
      </c>
      <c r="F26">
        <v>3</v>
      </c>
      <c r="G26">
        <v>4</v>
      </c>
      <c r="H26">
        <v>1</v>
      </c>
      <c r="I26">
        <v>37.5</v>
      </c>
      <c r="K26">
        <v>50</v>
      </c>
      <c r="L26">
        <v>12.5</v>
      </c>
      <c r="M26">
        <v>24</v>
      </c>
      <c r="N26">
        <v>0</v>
      </c>
      <c r="P26">
        <v>1.4497578910754969</v>
      </c>
      <c r="Q26">
        <v>9.549173757640432E-2</v>
      </c>
      <c r="R26">
        <v>7</v>
      </c>
      <c r="S26">
        <v>0</v>
      </c>
      <c r="T26">
        <v>1</v>
      </c>
      <c r="U26">
        <v>1</v>
      </c>
      <c r="V26" s="6">
        <f t="shared" si="0"/>
        <v>77.777777777777786</v>
      </c>
      <c r="W26" s="6">
        <f t="shared" si="1"/>
        <v>11.111111111111111</v>
      </c>
      <c r="X26">
        <f t="shared" si="2"/>
        <v>11.111111111111111</v>
      </c>
    </row>
    <row r="27" spans="2:24" x14ac:dyDescent="0.35">
      <c r="B27" t="s">
        <v>665</v>
      </c>
      <c r="C27" t="s">
        <v>43</v>
      </c>
      <c r="D27" t="s">
        <v>659</v>
      </c>
      <c r="E27">
        <v>31</v>
      </c>
      <c r="F27">
        <v>31</v>
      </c>
      <c r="G27">
        <v>0</v>
      </c>
      <c r="H27">
        <v>0</v>
      </c>
      <c r="I27">
        <v>100</v>
      </c>
      <c r="K27">
        <v>0</v>
      </c>
      <c r="L27">
        <v>0</v>
      </c>
      <c r="M27">
        <v>24</v>
      </c>
      <c r="N27">
        <v>0</v>
      </c>
      <c r="P27">
        <v>3.2094366875300913</v>
      </c>
      <c r="Q27">
        <v>0.12727594631797309</v>
      </c>
      <c r="R27">
        <v>31</v>
      </c>
      <c r="S27">
        <v>0</v>
      </c>
      <c r="T27">
        <v>0</v>
      </c>
      <c r="U27">
        <v>0</v>
      </c>
      <c r="V27">
        <f t="shared" si="0"/>
        <v>100</v>
      </c>
      <c r="W27">
        <f t="shared" si="1"/>
        <v>0</v>
      </c>
      <c r="X27">
        <f t="shared" si="2"/>
        <v>0</v>
      </c>
    </row>
    <row r="28" spans="2:24" x14ac:dyDescent="0.35">
      <c r="B28" t="s">
        <v>664</v>
      </c>
      <c r="C28" t="s">
        <v>43</v>
      </c>
      <c r="D28" t="s">
        <v>660</v>
      </c>
      <c r="E28">
        <v>13</v>
      </c>
      <c r="F28">
        <v>7</v>
      </c>
      <c r="G28">
        <v>6</v>
      </c>
      <c r="H28">
        <v>0</v>
      </c>
      <c r="I28">
        <v>53.846153846153847</v>
      </c>
      <c r="K28">
        <v>46.153846153846153</v>
      </c>
      <c r="L28">
        <v>0</v>
      </c>
      <c r="M28">
        <v>24.23076923076923</v>
      </c>
      <c r="N28">
        <v>0.23076923076923081</v>
      </c>
      <c r="P28">
        <v>1.7685128260395733</v>
      </c>
      <c r="Q28">
        <v>0.14401859730470681</v>
      </c>
      <c r="R28">
        <v>12</v>
      </c>
      <c r="S28">
        <v>0</v>
      </c>
      <c r="T28">
        <v>1</v>
      </c>
      <c r="U28">
        <v>0</v>
      </c>
      <c r="V28" s="6">
        <f>(R28+S28)/SUM(R28:U28)*100</f>
        <v>92.307692307692307</v>
      </c>
      <c r="W28" s="6">
        <f t="shared" si="1"/>
        <v>7.6923076923076925</v>
      </c>
      <c r="X28">
        <f t="shared" si="2"/>
        <v>0</v>
      </c>
    </row>
    <row r="29" spans="2:24" x14ac:dyDescent="0.35">
      <c r="B29" t="s">
        <v>665</v>
      </c>
      <c r="C29" t="s">
        <v>43</v>
      </c>
      <c r="D29" t="s">
        <v>660</v>
      </c>
      <c r="E29">
        <v>28</v>
      </c>
      <c r="F29">
        <v>28</v>
      </c>
      <c r="G29">
        <v>0</v>
      </c>
      <c r="H29">
        <v>0</v>
      </c>
      <c r="I29">
        <v>100</v>
      </c>
      <c r="K29">
        <v>0</v>
      </c>
      <c r="L29">
        <v>0</v>
      </c>
      <c r="M29">
        <v>24</v>
      </c>
      <c r="N29">
        <v>0</v>
      </c>
      <c r="P29">
        <v>2.6386702849389407</v>
      </c>
      <c r="Q29">
        <v>9.2066143286317695E-2</v>
      </c>
      <c r="R29">
        <v>28</v>
      </c>
      <c r="S29">
        <v>0</v>
      </c>
      <c r="T29">
        <v>0</v>
      </c>
      <c r="U29">
        <v>0</v>
      </c>
      <c r="V29">
        <f t="shared" si="0"/>
        <v>100</v>
      </c>
      <c r="W29">
        <f t="shared" si="1"/>
        <v>0</v>
      </c>
      <c r="X29">
        <f t="shared" si="2"/>
        <v>0</v>
      </c>
    </row>
    <row r="30" spans="2:24" x14ac:dyDescent="0.35">
      <c r="B30" t="s">
        <v>770</v>
      </c>
      <c r="C30" t="s">
        <v>43</v>
      </c>
      <c r="D30" t="s">
        <v>1033</v>
      </c>
      <c r="E30">
        <v>16</v>
      </c>
      <c r="F30">
        <v>14</v>
      </c>
      <c r="G30">
        <v>0</v>
      </c>
      <c r="H30">
        <v>2</v>
      </c>
      <c r="I30">
        <v>87.5</v>
      </c>
      <c r="K30">
        <v>0</v>
      </c>
      <c r="L30">
        <v>12.5</v>
      </c>
      <c r="M30">
        <v>24</v>
      </c>
      <c r="N30">
        <v>0</v>
      </c>
      <c r="P30">
        <v>2.2377788465662247</v>
      </c>
      <c r="Q30">
        <v>0.21861386004106176</v>
      </c>
      <c r="R30">
        <v>14</v>
      </c>
      <c r="S30">
        <v>0</v>
      </c>
      <c r="T30">
        <v>0</v>
      </c>
      <c r="U30">
        <v>2</v>
      </c>
      <c r="V30">
        <f t="shared" si="0"/>
        <v>87.5</v>
      </c>
      <c r="W30">
        <f t="shared" si="1"/>
        <v>0</v>
      </c>
      <c r="X30">
        <f t="shared" si="2"/>
        <v>12.5</v>
      </c>
    </row>
    <row r="31" spans="2:24" x14ac:dyDescent="0.35">
      <c r="B31" t="s">
        <v>770</v>
      </c>
      <c r="C31" t="s">
        <v>43</v>
      </c>
      <c r="D31" t="s">
        <v>1034</v>
      </c>
      <c r="E31">
        <v>15</v>
      </c>
      <c r="F31">
        <v>11</v>
      </c>
      <c r="G31">
        <v>3</v>
      </c>
      <c r="H31">
        <v>1</v>
      </c>
      <c r="I31">
        <v>73.333333333333329</v>
      </c>
      <c r="K31">
        <v>20</v>
      </c>
      <c r="L31">
        <v>6.666666666666667</v>
      </c>
      <c r="M31">
        <v>24.678571428571427</v>
      </c>
      <c r="N31">
        <v>0.72949371396688611</v>
      </c>
      <c r="P31">
        <v>1.706445802262379</v>
      </c>
      <c r="Q31">
        <v>0.11476303386780431</v>
      </c>
      <c r="R31">
        <v>13</v>
      </c>
      <c r="S31">
        <v>0</v>
      </c>
      <c r="T31">
        <v>1</v>
      </c>
      <c r="U31">
        <v>1</v>
      </c>
      <c r="V31">
        <f t="shared" si="0"/>
        <v>86.666666666666671</v>
      </c>
      <c r="W31">
        <f t="shared" si="1"/>
        <v>6.666666666666667</v>
      </c>
      <c r="X31">
        <f>(U31)/SUM(R31:U31)*100</f>
        <v>6.666666666666667</v>
      </c>
    </row>
    <row r="32" spans="2:24" x14ac:dyDescent="0.35">
      <c r="B32" t="s">
        <v>664</v>
      </c>
      <c r="C32" t="s">
        <v>78</v>
      </c>
      <c r="D32" t="s">
        <v>659</v>
      </c>
      <c r="E32">
        <v>15</v>
      </c>
      <c r="F32">
        <v>11</v>
      </c>
      <c r="G32">
        <v>4</v>
      </c>
      <c r="H32">
        <v>0</v>
      </c>
      <c r="I32">
        <v>73.333333333333329</v>
      </c>
      <c r="K32">
        <v>26.666666666666668</v>
      </c>
      <c r="L32">
        <v>0</v>
      </c>
      <c r="M32">
        <v>24.066666666666666</v>
      </c>
      <c r="N32">
        <v>6.6666666666666652E-2</v>
      </c>
      <c r="P32">
        <v>2.0392687463181782</v>
      </c>
      <c r="Q32">
        <v>0.18705297654420142</v>
      </c>
      <c r="R32">
        <v>15</v>
      </c>
      <c r="S32">
        <v>0</v>
      </c>
      <c r="T32">
        <v>0</v>
      </c>
      <c r="U32">
        <v>0</v>
      </c>
      <c r="V32">
        <f t="shared" si="0"/>
        <v>100</v>
      </c>
      <c r="W32">
        <f t="shared" si="1"/>
        <v>0</v>
      </c>
      <c r="X32">
        <f t="shared" si="2"/>
        <v>0</v>
      </c>
    </row>
    <row r="33" spans="2:24" x14ac:dyDescent="0.35">
      <c r="B33" t="s">
        <v>665</v>
      </c>
      <c r="C33" t="s">
        <v>78</v>
      </c>
      <c r="D33" t="s">
        <v>659</v>
      </c>
      <c r="E33">
        <v>29</v>
      </c>
      <c r="F33">
        <v>24</v>
      </c>
      <c r="G33">
        <v>4</v>
      </c>
      <c r="H33">
        <v>1</v>
      </c>
      <c r="I33">
        <v>82.758620689655174</v>
      </c>
      <c r="K33">
        <v>13.793103448275861</v>
      </c>
      <c r="L33">
        <v>3.4482758620689653</v>
      </c>
      <c r="M33">
        <v>23.928571428571427</v>
      </c>
      <c r="N33">
        <v>7.1428571428571425E-2</v>
      </c>
      <c r="P33">
        <v>2.2133002467086711</v>
      </c>
      <c r="Q33">
        <v>0.14145572821452879</v>
      </c>
      <c r="R33">
        <v>27</v>
      </c>
      <c r="S33">
        <v>0</v>
      </c>
      <c r="T33">
        <v>1</v>
      </c>
      <c r="U33">
        <v>1</v>
      </c>
      <c r="V33">
        <f t="shared" si="0"/>
        <v>93.103448275862064</v>
      </c>
      <c r="W33">
        <f t="shared" si="1"/>
        <v>3.4482758620689653</v>
      </c>
      <c r="X33">
        <f t="shared" si="2"/>
        <v>3.4482758620689653</v>
      </c>
    </row>
    <row r="34" spans="2:24" x14ac:dyDescent="0.35">
      <c r="B34" t="s">
        <v>664</v>
      </c>
      <c r="C34" t="s">
        <v>78</v>
      </c>
      <c r="D34" t="s">
        <v>660</v>
      </c>
      <c r="E34">
        <v>15</v>
      </c>
      <c r="F34">
        <v>12</v>
      </c>
      <c r="G34">
        <v>1</v>
      </c>
      <c r="H34">
        <v>2</v>
      </c>
      <c r="I34">
        <v>80</v>
      </c>
      <c r="K34">
        <v>6.666666666666667</v>
      </c>
      <c r="L34">
        <v>13.333333333333334</v>
      </c>
      <c r="M34">
        <v>24</v>
      </c>
      <c r="N34">
        <v>0</v>
      </c>
      <c r="P34">
        <v>2.246739841357654</v>
      </c>
      <c r="Q34">
        <v>0.24023048656920026</v>
      </c>
      <c r="R34">
        <v>13</v>
      </c>
      <c r="S34">
        <v>0</v>
      </c>
      <c r="T34">
        <v>0</v>
      </c>
      <c r="U34">
        <v>2</v>
      </c>
      <c r="V34">
        <f t="shared" si="0"/>
        <v>86.666666666666671</v>
      </c>
      <c r="W34">
        <f t="shared" si="1"/>
        <v>0</v>
      </c>
      <c r="X34">
        <f t="shared" si="2"/>
        <v>13.333333333333334</v>
      </c>
    </row>
    <row r="35" spans="2:24" x14ac:dyDescent="0.35">
      <c r="B35" t="s">
        <v>665</v>
      </c>
      <c r="C35" t="s">
        <v>78</v>
      </c>
      <c r="D35" t="s">
        <v>660</v>
      </c>
      <c r="E35">
        <v>31</v>
      </c>
      <c r="F35">
        <v>27</v>
      </c>
      <c r="G35">
        <v>2</v>
      </c>
      <c r="H35">
        <v>2</v>
      </c>
      <c r="I35">
        <v>87.096774193548384</v>
      </c>
      <c r="K35">
        <v>6.4516129032258061</v>
      </c>
      <c r="L35">
        <v>6.4516129032258061</v>
      </c>
      <c r="M35">
        <v>24.03448275862069</v>
      </c>
      <c r="N35">
        <v>3.4482758620689655E-2</v>
      </c>
      <c r="P35">
        <v>2.4690972195523475</v>
      </c>
      <c r="Q35">
        <v>0.13716510015762962</v>
      </c>
      <c r="R35">
        <v>29</v>
      </c>
      <c r="S35">
        <v>0</v>
      </c>
      <c r="T35">
        <v>0</v>
      </c>
      <c r="U35">
        <v>2</v>
      </c>
      <c r="V35">
        <f t="shared" si="0"/>
        <v>93.548387096774192</v>
      </c>
      <c r="W35">
        <f t="shared" si="1"/>
        <v>0</v>
      </c>
      <c r="X35">
        <f t="shared" si="2"/>
        <v>6.4516129032258061</v>
      </c>
    </row>
    <row r="36" spans="2:24" x14ac:dyDescent="0.35">
      <c r="B36" t="s">
        <v>770</v>
      </c>
      <c r="C36" t="s">
        <v>78</v>
      </c>
      <c r="D36" t="s">
        <v>1033</v>
      </c>
      <c r="E36">
        <v>15</v>
      </c>
      <c r="F36">
        <v>11</v>
      </c>
      <c r="G36">
        <v>3</v>
      </c>
      <c r="H36">
        <v>1</v>
      </c>
      <c r="I36">
        <v>73.333333333333329</v>
      </c>
      <c r="K36">
        <v>20</v>
      </c>
      <c r="L36">
        <v>6.666666666666667</v>
      </c>
      <c r="M36">
        <v>24.035714285714285</v>
      </c>
      <c r="N36">
        <v>3.4415146844979705E-2</v>
      </c>
      <c r="P36">
        <v>2.0059150519387234</v>
      </c>
      <c r="Q36">
        <v>0.1806991807090764</v>
      </c>
      <c r="R36">
        <v>14</v>
      </c>
      <c r="S36">
        <v>0</v>
      </c>
      <c r="T36">
        <v>0</v>
      </c>
      <c r="U36">
        <v>1</v>
      </c>
      <c r="V36">
        <f t="shared" si="0"/>
        <v>93.333333333333329</v>
      </c>
      <c r="W36">
        <f t="shared" si="1"/>
        <v>0</v>
      </c>
      <c r="X36">
        <f t="shared" si="2"/>
        <v>6.666666666666667</v>
      </c>
    </row>
    <row r="37" spans="2:24" x14ac:dyDescent="0.35">
      <c r="B37" t="s">
        <v>770</v>
      </c>
      <c r="C37" t="s">
        <v>78</v>
      </c>
      <c r="D37" t="s">
        <v>1034</v>
      </c>
      <c r="E37">
        <v>12</v>
      </c>
      <c r="F37">
        <v>5</v>
      </c>
      <c r="G37">
        <v>7</v>
      </c>
      <c r="H37">
        <v>0</v>
      </c>
      <c r="I37">
        <v>41.666666666666671</v>
      </c>
      <c r="K37">
        <v>58.333333333333336</v>
      </c>
      <c r="L37">
        <v>0</v>
      </c>
      <c r="M37">
        <v>23.75</v>
      </c>
      <c r="N37">
        <v>0.11023963796102462</v>
      </c>
      <c r="P37">
        <v>1.4108096172541407</v>
      </c>
      <c r="Q37">
        <v>8.9791191093389081E-2</v>
      </c>
      <c r="R37">
        <v>12</v>
      </c>
      <c r="S37">
        <v>0</v>
      </c>
      <c r="T37">
        <v>0</v>
      </c>
      <c r="U37">
        <v>0</v>
      </c>
      <c r="V37">
        <f>(R37+S37)/SUM(R37:U37)*100</f>
        <v>100</v>
      </c>
      <c r="W37">
        <f t="shared" si="1"/>
        <v>0</v>
      </c>
      <c r="X37">
        <f t="shared" si="2"/>
        <v>0</v>
      </c>
    </row>
    <row r="45" spans="2:24" x14ac:dyDescent="0.35">
      <c r="E45" t="s">
        <v>673</v>
      </c>
      <c r="F45" t="s">
        <v>661</v>
      </c>
      <c r="G45" t="s">
        <v>662</v>
      </c>
      <c r="H45" t="s">
        <v>663</v>
      </c>
      <c r="K45" t="s">
        <v>1035</v>
      </c>
      <c r="L45" t="s">
        <v>679</v>
      </c>
      <c r="M45" t="s">
        <v>663</v>
      </c>
    </row>
    <row r="46" spans="2:24" x14ac:dyDescent="0.35">
      <c r="B46" t="s">
        <v>664</v>
      </c>
      <c r="C46" t="s">
        <v>43</v>
      </c>
      <c r="D46" t="s">
        <v>529</v>
      </c>
      <c r="E46">
        <v>24</v>
      </c>
      <c r="F46">
        <v>6</v>
      </c>
      <c r="G46">
        <v>11</v>
      </c>
      <c r="H46">
        <v>7</v>
      </c>
      <c r="I46" t="s">
        <v>1036</v>
      </c>
      <c r="J46" t="s">
        <v>1040</v>
      </c>
      <c r="K46">
        <v>17</v>
      </c>
      <c r="L46">
        <v>0</v>
      </c>
      <c r="M46">
        <v>7</v>
      </c>
      <c r="N46" t="s">
        <v>1036</v>
      </c>
      <c r="O46" t="s">
        <v>767</v>
      </c>
    </row>
    <row r="47" spans="2:24" x14ac:dyDescent="0.35">
      <c r="B47" t="s">
        <v>665</v>
      </c>
      <c r="C47" t="s">
        <v>43</v>
      </c>
      <c r="D47" t="s">
        <v>529</v>
      </c>
      <c r="E47">
        <v>27</v>
      </c>
      <c r="F47">
        <v>24</v>
      </c>
      <c r="G47">
        <v>2</v>
      </c>
      <c r="H47">
        <v>1</v>
      </c>
      <c r="I47" t="s">
        <v>1037</v>
      </c>
      <c r="J47" t="s">
        <v>695</v>
      </c>
      <c r="K47">
        <v>26</v>
      </c>
      <c r="L47">
        <v>0</v>
      </c>
      <c r="M47">
        <v>1</v>
      </c>
      <c r="N47" t="s">
        <v>1037</v>
      </c>
      <c r="O47" t="s">
        <v>695</v>
      </c>
    </row>
    <row r="48" spans="2:24" x14ac:dyDescent="0.35">
      <c r="B48" t="s">
        <v>770</v>
      </c>
      <c r="C48" t="s">
        <v>43</v>
      </c>
      <c r="D48" t="s">
        <v>973</v>
      </c>
      <c r="E48">
        <v>14</v>
      </c>
      <c r="F48">
        <v>1</v>
      </c>
      <c r="G48">
        <v>6</v>
      </c>
      <c r="H48">
        <v>7</v>
      </c>
      <c r="I48" t="s">
        <v>1036</v>
      </c>
      <c r="J48" t="s">
        <v>767</v>
      </c>
      <c r="K48">
        <v>7</v>
      </c>
      <c r="L48">
        <v>0</v>
      </c>
      <c r="M48">
        <v>7</v>
      </c>
      <c r="N48" t="s">
        <v>1036</v>
      </c>
      <c r="O48" t="s">
        <v>695</v>
      </c>
    </row>
    <row r="49" spans="2:15" x14ac:dyDescent="0.35">
      <c r="B49" s="27" t="s">
        <v>664</v>
      </c>
      <c r="C49" s="27" t="s">
        <v>43</v>
      </c>
      <c r="D49" s="27" t="s">
        <v>495</v>
      </c>
      <c r="E49" s="27">
        <v>37</v>
      </c>
      <c r="F49" s="27">
        <v>0</v>
      </c>
      <c r="G49" s="27">
        <v>16</v>
      </c>
      <c r="H49" s="27">
        <v>21</v>
      </c>
      <c r="I49" s="27" t="s">
        <v>1036</v>
      </c>
      <c r="J49" s="27"/>
      <c r="K49" s="27">
        <v>9</v>
      </c>
      <c r="L49" s="27">
        <v>7</v>
      </c>
      <c r="M49" s="27">
        <v>21</v>
      </c>
      <c r="N49" t="s">
        <v>1037</v>
      </c>
    </row>
    <row r="50" spans="2:15" x14ac:dyDescent="0.35">
      <c r="B50" s="27" t="s">
        <v>665</v>
      </c>
      <c r="C50" s="27" t="s">
        <v>43</v>
      </c>
      <c r="D50" s="27" t="s">
        <v>495</v>
      </c>
      <c r="E50" s="27">
        <v>37</v>
      </c>
      <c r="F50" s="27">
        <v>4</v>
      </c>
      <c r="G50" s="27">
        <v>28</v>
      </c>
      <c r="H50" s="27">
        <v>5</v>
      </c>
      <c r="I50" s="27" t="s">
        <v>1037</v>
      </c>
      <c r="J50" s="27"/>
      <c r="K50" s="27">
        <v>12</v>
      </c>
      <c r="L50" s="27">
        <v>20</v>
      </c>
      <c r="M50" s="27">
        <v>5</v>
      </c>
      <c r="N50" t="s">
        <v>1038</v>
      </c>
    </row>
    <row r="51" spans="2:15" x14ac:dyDescent="0.35">
      <c r="B51" s="27" t="s">
        <v>770</v>
      </c>
      <c r="C51" s="27" t="s">
        <v>43</v>
      </c>
      <c r="D51" s="27" t="s">
        <v>941</v>
      </c>
      <c r="E51" s="27">
        <v>16</v>
      </c>
      <c r="F51" s="27">
        <v>9</v>
      </c>
      <c r="G51" s="27">
        <v>7</v>
      </c>
      <c r="H51" s="27">
        <v>0</v>
      </c>
      <c r="I51" s="27" t="s">
        <v>1038</v>
      </c>
      <c r="J51" s="27"/>
      <c r="K51" s="27">
        <v>0</v>
      </c>
      <c r="L51" s="27">
        <v>16</v>
      </c>
      <c r="M51" s="27">
        <v>0</v>
      </c>
      <c r="N51" t="s">
        <v>1036</v>
      </c>
    </row>
    <row r="52" spans="2:15" x14ac:dyDescent="0.35">
      <c r="B52" t="s">
        <v>664</v>
      </c>
      <c r="C52" t="s">
        <v>43</v>
      </c>
      <c r="D52" t="s">
        <v>528</v>
      </c>
      <c r="E52">
        <v>14</v>
      </c>
      <c r="F52">
        <v>8</v>
      </c>
      <c r="G52">
        <v>5</v>
      </c>
      <c r="H52">
        <v>1</v>
      </c>
      <c r="I52" s="27" t="s">
        <v>1037</v>
      </c>
      <c r="J52" s="27" t="s">
        <v>695</v>
      </c>
      <c r="K52">
        <v>13</v>
      </c>
      <c r="L52">
        <v>0</v>
      </c>
      <c r="M52">
        <v>1</v>
      </c>
      <c r="N52" t="s">
        <v>1037</v>
      </c>
      <c r="O52" t="s">
        <v>695</v>
      </c>
    </row>
    <row r="53" spans="2:15" x14ac:dyDescent="0.35">
      <c r="B53" t="s">
        <v>665</v>
      </c>
      <c r="C53" t="s">
        <v>43</v>
      </c>
      <c r="D53" t="s">
        <v>528</v>
      </c>
      <c r="E53">
        <v>18</v>
      </c>
      <c r="F53">
        <v>13</v>
      </c>
      <c r="G53">
        <v>5</v>
      </c>
      <c r="H53">
        <v>0</v>
      </c>
      <c r="I53" s="27" t="s">
        <v>1037</v>
      </c>
      <c r="J53" s="27" t="s">
        <v>695</v>
      </c>
      <c r="K53">
        <v>18</v>
      </c>
      <c r="L53">
        <v>0</v>
      </c>
      <c r="M53">
        <v>0</v>
      </c>
      <c r="N53" t="s">
        <v>1037</v>
      </c>
      <c r="O53" t="s">
        <v>695</v>
      </c>
    </row>
    <row r="54" spans="2:15" x14ac:dyDescent="0.35">
      <c r="B54" t="s">
        <v>770</v>
      </c>
      <c r="C54" t="s">
        <v>43</v>
      </c>
      <c r="D54" t="s">
        <v>1031</v>
      </c>
      <c r="E54">
        <v>15</v>
      </c>
      <c r="F54">
        <v>0</v>
      </c>
      <c r="G54">
        <v>9</v>
      </c>
      <c r="H54">
        <v>6</v>
      </c>
      <c r="I54" s="27" t="s">
        <v>1036</v>
      </c>
      <c r="J54" s="27" t="s">
        <v>695</v>
      </c>
      <c r="K54">
        <v>5</v>
      </c>
      <c r="L54">
        <v>4</v>
      </c>
      <c r="M54">
        <v>6</v>
      </c>
      <c r="N54" t="s">
        <v>1036</v>
      </c>
      <c r="O54" t="s">
        <v>695</v>
      </c>
    </row>
    <row r="55" spans="2:15" x14ac:dyDescent="0.35">
      <c r="B55" s="27" t="s">
        <v>664</v>
      </c>
      <c r="C55" s="27" t="s">
        <v>43</v>
      </c>
      <c r="D55" s="27" t="s">
        <v>530</v>
      </c>
      <c r="E55" s="27">
        <v>21</v>
      </c>
      <c r="F55" s="27">
        <v>0</v>
      </c>
      <c r="G55" s="27">
        <v>11</v>
      </c>
      <c r="H55" s="27">
        <v>10</v>
      </c>
      <c r="I55" s="27" t="s">
        <v>1036</v>
      </c>
      <c r="J55" s="27"/>
      <c r="K55" s="27">
        <v>2</v>
      </c>
      <c r="L55" s="27">
        <v>9</v>
      </c>
      <c r="M55" s="27">
        <v>10</v>
      </c>
      <c r="N55" t="s">
        <v>1037</v>
      </c>
    </row>
    <row r="56" spans="2:15" x14ac:dyDescent="0.35">
      <c r="B56" s="27" t="s">
        <v>665</v>
      </c>
      <c r="C56" s="27" t="s">
        <v>43</v>
      </c>
      <c r="D56" s="27" t="s">
        <v>530</v>
      </c>
      <c r="E56" s="27">
        <v>23</v>
      </c>
      <c r="F56" s="27">
        <v>0</v>
      </c>
      <c r="G56" s="27">
        <v>11</v>
      </c>
      <c r="H56" s="27">
        <v>12</v>
      </c>
      <c r="I56" s="27" t="s">
        <v>1036</v>
      </c>
      <c r="J56" s="27"/>
      <c r="K56" s="27">
        <v>4</v>
      </c>
      <c r="L56" s="27">
        <v>7</v>
      </c>
      <c r="M56" s="27">
        <v>12</v>
      </c>
      <c r="N56" t="s">
        <v>1037</v>
      </c>
    </row>
    <row r="57" spans="2:15" x14ac:dyDescent="0.35">
      <c r="B57" s="27" t="s">
        <v>770</v>
      </c>
      <c r="C57" s="27" t="s">
        <v>43</v>
      </c>
      <c r="D57" s="27" t="s">
        <v>1032</v>
      </c>
      <c r="E57" s="27">
        <v>16</v>
      </c>
      <c r="F57" s="27">
        <v>14</v>
      </c>
      <c r="G57" s="27">
        <v>2</v>
      </c>
      <c r="H57" s="27">
        <v>0</v>
      </c>
      <c r="I57" s="27" t="s">
        <v>1037</v>
      </c>
      <c r="J57" s="27"/>
      <c r="K57" s="27">
        <v>0</v>
      </c>
      <c r="L57" s="27">
        <v>16</v>
      </c>
      <c r="M57" s="27">
        <v>0</v>
      </c>
      <c r="N57" t="s">
        <v>1036</v>
      </c>
    </row>
    <row r="58" spans="2:15" x14ac:dyDescent="0.35">
      <c r="B58" t="s">
        <v>664</v>
      </c>
      <c r="C58" t="s">
        <v>43</v>
      </c>
      <c r="D58" t="s">
        <v>659</v>
      </c>
      <c r="E58">
        <v>8</v>
      </c>
      <c r="F58">
        <v>3</v>
      </c>
      <c r="G58">
        <v>4</v>
      </c>
      <c r="H58">
        <v>1</v>
      </c>
      <c r="I58" s="27" t="s">
        <v>1036</v>
      </c>
      <c r="J58" s="27" t="s">
        <v>697</v>
      </c>
      <c r="K58">
        <v>7</v>
      </c>
      <c r="L58">
        <v>1</v>
      </c>
      <c r="M58">
        <v>1</v>
      </c>
      <c r="N58" t="s">
        <v>1036</v>
      </c>
      <c r="O58" t="s">
        <v>697</v>
      </c>
    </row>
    <row r="59" spans="2:15" x14ac:dyDescent="0.35">
      <c r="B59" t="s">
        <v>665</v>
      </c>
      <c r="C59" t="s">
        <v>43</v>
      </c>
      <c r="D59" t="s">
        <v>659</v>
      </c>
      <c r="E59">
        <v>31</v>
      </c>
      <c r="F59">
        <v>31</v>
      </c>
      <c r="G59">
        <v>0</v>
      </c>
      <c r="H59">
        <v>0</v>
      </c>
      <c r="I59" s="27" t="s">
        <v>1037</v>
      </c>
      <c r="J59" s="27" t="s">
        <v>697</v>
      </c>
      <c r="K59">
        <v>31</v>
      </c>
      <c r="L59">
        <v>0</v>
      </c>
      <c r="M59">
        <v>0</v>
      </c>
      <c r="N59" t="s">
        <v>1037</v>
      </c>
      <c r="O59" t="s">
        <v>697</v>
      </c>
    </row>
    <row r="60" spans="2:15" x14ac:dyDescent="0.35">
      <c r="B60" t="s">
        <v>770</v>
      </c>
      <c r="C60" t="s">
        <v>43</v>
      </c>
      <c r="D60" t="s">
        <v>1033</v>
      </c>
      <c r="E60">
        <v>16</v>
      </c>
      <c r="F60">
        <v>14</v>
      </c>
      <c r="G60">
        <v>0</v>
      </c>
      <c r="H60">
        <v>2</v>
      </c>
      <c r="I60" s="27" t="s">
        <v>1037</v>
      </c>
      <c r="J60" s="27" t="s">
        <v>697</v>
      </c>
      <c r="K60">
        <v>14</v>
      </c>
      <c r="L60">
        <v>0</v>
      </c>
      <c r="M60">
        <v>2</v>
      </c>
      <c r="N60" t="s">
        <v>1039</v>
      </c>
      <c r="O60" t="s">
        <v>697</v>
      </c>
    </row>
    <row r="61" spans="2:15" x14ac:dyDescent="0.35">
      <c r="B61" s="27" t="s">
        <v>664</v>
      </c>
      <c r="C61" s="27" t="s">
        <v>43</v>
      </c>
      <c r="D61" s="27" t="s">
        <v>660</v>
      </c>
      <c r="E61" s="27">
        <v>13</v>
      </c>
      <c r="F61" s="27">
        <v>7</v>
      </c>
      <c r="G61" s="27">
        <v>6</v>
      </c>
      <c r="H61" s="27">
        <v>0</v>
      </c>
      <c r="I61" s="27" t="s">
        <v>1036</v>
      </c>
      <c r="J61" s="27"/>
      <c r="K61" s="27">
        <v>12</v>
      </c>
      <c r="L61" s="27">
        <v>1</v>
      </c>
      <c r="M61" s="27">
        <v>0</v>
      </c>
      <c r="N61" t="s">
        <v>1036</v>
      </c>
    </row>
    <row r="62" spans="2:15" x14ac:dyDescent="0.35">
      <c r="B62" s="27" t="s">
        <v>665</v>
      </c>
      <c r="C62" s="27" t="s">
        <v>43</v>
      </c>
      <c r="D62" s="27" t="s">
        <v>660</v>
      </c>
      <c r="E62" s="27">
        <v>28</v>
      </c>
      <c r="F62" s="27">
        <v>28</v>
      </c>
      <c r="G62" s="27">
        <v>0</v>
      </c>
      <c r="H62" s="27">
        <v>0</v>
      </c>
      <c r="I62" s="27" t="s">
        <v>1037</v>
      </c>
      <c r="J62" s="27"/>
      <c r="K62" s="27">
        <v>28</v>
      </c>
      <c r="L62" s="27">
        <v>0</v>
      </c>
      <c r="M62" s="27">
        <v>0</v>
      </c>
      <c r="N62" t="s">
        <v>1036</v>
      </c>
    </row>
    <row r="63" spans="2:15" x14ac:dyDescent="0.35">
      <c r="B63" s="27" t="s">
        <v>770</v>
      </c>
      <c r="C63" s="27" t="s">
        <v>43</v>
      </c>
      <c r="D63" s="27" t="s">
        <v>1034</v>
      </c>
      <c r="E63" s="27">
        <v>15</v>
      </c>
      <c r="F63" s="27">
        <v>11</v>
      </c>
      <c r="G63" s="27">
        <v>3</v>
      </c>
      <c r="H63" s="27">
        <v>1</v>
      </c>
      <c r="I63" s="27" t="s">
        <v>1036</v>
      </c>
      <c r="J63" s="27"/>
      <c r="K63" s="27">
        <v>13</v>
      </c>
      <c r="L63" s="27">
        <v>1</v>
      </c>
      <c r="M63" s="27">
        <v>1</v>
      </c>
      <c r="N63" t="s">
        <v>1036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722"/>
  <sheetViews>
    <sheetView topLeftCell="I1" zoomScale="55" zoomScaleNormal="55" workbookViewId="0">
      <pane ySplit="1" topLeftCell="A2" activePane="bottomLeft" state="frozen"/>
      <selection pane="bottomLeft" activeCell="AB2" sqref="AB2"/>
    </sheetView>
  </sheetViews>
  <sheetFormatPr defaultRowHeight="14.5" x14ac:dyDescent="0.35"/>
  <cols>
    <col min="1" max="1" width="18.7265625" bestFit="1" customWidth="1"/>
    <col min="2" max="2" width="34.1796875" bestFit="1" customWidth="1"/>
    <col min="3" max="3" width="7.7265625" bestFit="1" customWidth="1"/>
    <col min="4" max="4" width="12.1796875" bestFit="1" customWidth="1"/>
    <col min="16" max="16" width="14" bestFit="1" customWidth="1"/>
    <col min="17" max="17" width="7.54296875" bestFit="1" customWidth="1"/>
    <col min="18" max="18" width="15.26953125" bestFit="1" customWidth="1"/>
    <col min="19" max="19" width="5.453125" customWidth="1"/>
    <col min="20" max="20" width="5.54296875" customWidth="1"/>
    <col min="21" max="22" width="5.453125" customWidth="1"/>
  </cols>
  <sheetData>
    <row r="1" spans="1:3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661</v>
      </c>
      <c r="M1" t="s">
        <v>662</v>
      </c>
      <c r="N1" t="s">
        <v>663</v>
      </c>
      <c r="P1" s="7" t="s">
        <v>1</v>
      </c>
      <c r="Q1" s="7" t="s">
        <v>2</v>
      </c>
      <c r="R1" s="7" t="s">
        <v>672</v>
      </c>
      <c r="S1" s="7" t="s">
        <v>673</v>
      </c>
      <c r="T1" s="7" t="s">
        <v>661</v>
      </c>
      <c r="U1" s="7" t="s">
        <v>662</v>
      </c>
      <c r="V1" s="7" t="s">
        <v>663</v>
      </c>
      <c r="W1" s="7" t="s">
        <v>674</v>
      </c>
      <c r="X1" s="7" t="s">
        <v>675</v>
      </c>
      <c r="Y1" s="7" t="s">
        <v>676</v>
      </c>
      <c r="Z1" s="7" t="s">
        <v>677</v>
      </c>
      <c r="AA1" s="7" t="s">
        <v>678</v>
      </c>
      <c r="AB1" s="7"/>
      <c r="AC1" s="7" t="s">
        <v>7</v>
      </c>
      <c r="AD1" s="7" t="s">
        <v>678</v>
      </c>
      <c r="AE1" s="7" t="s">
        <v>668</v>
      </c>
      <c r="AF1" s="7" t="s">
        <v>671</v>
      </c>
      <c r="AG1" s="7" t="s">
        <v>679</v>
      </c>
      <c r="AH1" s="7" t="s">
        <v>680</v>
      </c>
      <c r="AI1" s="7" t="s">
        <v>681</v>
      </c>
      <c r="AJ1" s="7" t="s">
        <v>676</v>
      </c>
    </row>
    <row r="2" spans="1:36" x14ac:dyDescent="0.35">
      <c r="A2" t="s">
        <v>79</v>
      </c>
      <c r="B2" t="s">
        <v>44</v>
      </c>
      <c r="C2" t="s">
        <v>43</v>
      </c>
      <c r="D2" t="s">
        <v>529</v>
      </c>
      <c r="E2">
        <v>17</v>
      </c>
      <c r="F2">
        <v>56.61</v>
      </c>
      <c r="G2">
        <v>56.08</v>
      </c>
      <c r="H2">
        <f t="shared" ref="H2:H65" si="0">F2/G2</f>
        <v>1.009450784593438</v>
      </c>
      <c r="I2">
        <v>16.5</v>
      </c>
      <c r="J2">
        <v>31.66</v>
      </c>
      <c r="K2">
        <v>54.79</v>
      </c>
      <c r="L2" s="2">
        <f t="shared" ref="L2:L65" si="1">IF(H2&gt;1.5,1,0)</f>
        <v>0</v>
      </c>
      <c r="M2" s="2">
        <f t="shared" ref="M2:M65" si="2">IF((AND(H2&gt;1,H2&lt;1.5)),1,0)</f>
        <v>1</v>
      </c>
      <c r="N2" s="2">
        <f t="shared" ref="N2:N65" si="3">IF(H2&lt;1,1,0)</f>
        <v>0</v>
      </c>
      <c r="P2" t="s">
        <v>664</v>
      </c>
      <c r="Q2" t="s">
        <v>43</v>
      </c>
      <c r="R2" t="s">
        <v>529</v>
      </c>
      <c r="S2">
        <f>SUM(L2:N25)</f>
        <v>24</v>
      </c>
      <c r="T2">
        <f>SUM(L2:L25)</f>
        <v>6</v>
      </c>
      <c r="U2">
        <f>SUM(M2:M25)</f>
        <v>11</v>
      </c>
      <c r="V2">
        <f>SUM(N2:N25)</f>
        <v>7</v>
      </c>
      <c r="W2">
        <f>(T2/$S2)*100</f>
        <v>25</v>
      </c>
      <c r="X2">
        <f t="shared" ref="X2:Y5" si="4">(U2/$S2)*100</f>
        <v>45.833333333333329</v>
      </c>
      <c r="Y2">
        <f t="shared" si="4"/>
        <v>29.166666666666668</v>
      </c>
      <c r="Z2">
        <f>AVERAGE(E2,E5,E7:E9,E10:E12,E15:E19,E21:E22,E24:E25)</f>
        <v>17.441176470588236</v>
      </c>
      <c r="AA2">
        <f>_xlfn.STDEV.P(E2,E5,E7:E9,E10:E12,E15:E19,E21:E22,E24:E25)/SQRT(SUM($T2:$U2))</f>
        <v>0.45920488100149742</v>
      </c>
      <c r="AC2">
        <f>AVERAGE(H2,H5,H7:H9,H10:H12,H15:H19,H21:H22,H24:H25)</f>
        <v>1.4307331453631591</v>
      </c>
      <c r="AD2">
        <f>_xlfn.STDEV.P(H2,H5,H7:H9,H10:H12,H15:H19,H21:H22,H24:H25)/SQRT(SUM($T2:$U2))</f>
        <v>7.9232544129071408E-2</v>
      </c>
      <c r="AE2">
        <v>16</v>
      </c>
      <c r="AF2">
        <v>1</v>
      </c>
      <c r="AG2">
        <v>0</v>
      </c>
      <c r="AH2">
        <f>((AE2+AF2)/S2)*100</f>
        <v>70.833333333333343</v>
      </c>
      <c r="AI2">
        <f>(AG2/S2)*100</f>
        <v>0</v>
      </c>
      <c r="AJ2">
        <f>100-(AH2+AI2)</f>
        <v>29.166666666666657</v>
      </c>
    </row>
    <row r="3" spans="1:36" x14ac:dyDescent="0.35">
      <c r="A3" s="8" t="s">
        <v>80</v>
      </c>
      <c r="B3" s="8" t="s">
        <v>44</v>
      </c>
      <c r="C3" s="8" t="s">
        <v>43</v>
      </c>
      <c r="D3" s="8" t="s">
        <v>529</v>
      </c>
      <c r="E3" s="8">
        <v>21</v>
      </c>
      <c r="F3" s="8">
        <v>60.68</v>
      </c>
      <c r="G3" s="8">
        <v>66.22</v>
      </c>
      <c r="H3" s="8">
        <f t="shared" si="0"/>
        <v>0.91633947447900932</v>
      </c>
      <c r="I3" s="8">
        <v>20.5</v>
      </c>
      <c r="J3" s="8">
        <v>37.950000000000003</v>
      </c>
      <c r="K3" s="8">
        <v>64.97</v>
      </c>
      <c r="L3" s="8">
        <f t="shared" si="1"/>
        <v>0</v>
      </c>
      <c r="M3" s="8">
        <f t="shared" si="2"/>
        <v>0</v>
      </c>
      <c r="N3" s="8">
        <f t="shared" si="3"/>
        <v>1</v>
      </c>
      <c r="P3" t="s">
        <v>665</v>
      </c>
      <c r="Q3" t="s">
        <v>43</v>
      </c>
      <c r="R3" t="s">
        <v>529</v>
      </c>
      <c r="S3">
        <f>SUM(L63:N89)</f>
        <v>27</v>
      </c>
      <c r="T3">
        <f>SUM(L63:L89)</f>
        <v>24</v>
      </c>
      <c r="U3">
        <f>SUM(M63:M89)</f>
        <v>2</v>
      </c>
      <c r="V3">
        <f>SUM(N63:N89)</f>
        <v>1</v>
      </c>
      <c r="W3">
        <f t="shared" ref="W3:W5" si="5">(T3/$S3)*100</f>
        <v>88.888888888888886</v>
      </c>
      <c r="X3">
        <f t="shared" si="4"/>
        <v>7.4074074074074066</v>
      </c>
      <c r="Y3">
        <f t="shared" si="4"/>
        <v>3.7037037037037033</v>
      </c>
      <c r="Z3">
        <f>AVERAGE(E63:E78,E80:E89)</f>
        <v>16.942307692307693</v>
      </c>
      <c r="AA3">
        <f>STDEV(E63:E78,E80:E89)/SQRT(SUM($T3:$U3))</f>
        <v>3.1948553318915676E-2</v>
      </c>
      <c r="AC3">
        <f>AVERAGE(H63:H78,H80:H89)</f>
        <v>2.8439591892085518</v>
      </c>
      <c r="AD3">
        <f>STDEV(H63:H78,H80:H89)/SQRT(SUM($T3:$U3))</f>
        <v>0.16515234741750448</v>
      </c>
      <c r="AE3">
        <v>26</v>
      </c>
      <c r="AF3">
        <v>0</v>
      </c>
      <c r="AG3">
        <v>0</v>
      </c>
      <c r="AH3">
        <f t="shared" ref="AH3:AH5" si="6">((AE3+AF3)/S3)*100</f>
        <v>96.296296296296291</v>
      </c>
      <c r="AI3">
        <f t="shared" ref="AI3:AI5" si="7">(AG3/S3)*100</f>
        <v>0</v>
      </c>
      <c r="AJ3">
        <f t="shared" ref="AJ3:AJ5" si="8">100-(AH3+AI3)</f>
        <v>3.7037037037037095</v>
      </c>
    </row>
    <row r="4" spans="1:36" x14ac:dyDescent="0.35">
      <c r="A4" s="8" t="s">
        <v>81</v>
      </c>
      <c r="B4" s="8" t="s">
        <v>44</v>
      </c>
      <c r="C4" s="8" t="s">
        <v>43</v>
      </c>
      <c r="D4" s="8" t="s">
        <v>529</v>
      </c>
      <c r="E4" s="8">
        <v>20.5</v>
      </c>
      <c r="F4" s="8">
        <v>58.3</v>
      </c>
      <c r="G4" s="8">
        <v>64.97</v>
      </c>
      <c r="H4" s="8">
        <f t="shared" si="0"/>
        <v>0.89733723256887787</v>
      </c>
      <c r="I4" s="8">
        <v>20</v>
      </c>
      <c r="J4" s="8">
        <v>45.94</v>
      </c>
      <c r="K4" s="8">
        <v>63.71</v>
      </c>
      <c r="L4" s="8">
        <f t="shared" si="1"/>
        <v>0</v>
      </c>
      <c r="M4" s="8">
        <f t="shared" si="2"/>
        <v>0</v>
      </c>
      <c r="N4" s="8">
        <f t="shared" si="3"/>
        <v>1</v>
      </c>
      <c r="P4" t="s">
        <v>664</v>
      </c>
      <c r="Q4" t="s">
        <v>43</v>
      </c>
      <c r="R4" t="s">
        <v>495</v>
      </c>
      <c r="S4">
        <f>SUM(L26:N62)</f>
        <v>37</v>
      </c>
      <c r="T4">
        <f>SUM(L26:L62)</f>
        <v>0</v>
      </c>
      <c r="U4">
        <f>SUM(M26:M62)</f>
        <v>16</v>
      </c>
      <c r="V4">
        <f>SUM(N26:N62)</f>
        <v>21</v>
      </c>
      <c r="W4">
        <f t="shared" si="5"/>
        <v>0</v>
      </c>
      <c r="X4">
        <f t="shared" si="4"/>
        <v>43.243243243243242</v>
      </c>
      <c r="Y4">
        <f t="shared" si="4"/>
        <v>56.756756756756758</v>
      </c>
      <c r="Z4">
        <f>AVERAGE(E27:E29,E31,E32,E40:E41,E44,E46:E47,E50:E51,E54:E55,E57,E62)</f>
        <v>20.78125</v>
      </c>
      <c r="AA4">
        <f>STDEV(E27:E29,E31,E32,E40:E41,E44,E46:E47,E50:E51,E54:E55,E57,E62)/SQRT(SUM($T4:$U4))</f>
        <v>0.87911976573160955</v>
      </c>
      <c r="AC4">
        <f>AVERAGE(H27:H29,H31,H32,H40:H41,H44,H46:H47,H50:H51,H54:H55,H57,H62)</f>
        <v>1.1844043919459954</v>
      </c>
      <c r="AD4">
        <f>STDEV(H27:H29,H31,H32,H40:H41,H44,H46:H47,H50:H51,H54:H55,H57,H62)/SQRT(SUM($T4:$U4))</f>
        <v>3.4601983243932356E-2</v>
      </c>
      <c r="AE4">
        <v>7</v>
      </c>
      <c r="AF4">
        <v>2</v>
      </c>
      <c r="AG4">
        <v>7</v>
      </c>
      <c r="AH4">
        <f t="shared" si="6"/>
        <v>24.324324324324326</v>
      </c>
      <c r="AI4">
        <f t="shared" si="7"/>
        <v>18.918918918918919</v>
      </c>
      <c r="AJ4">
        <f t="shared" si="8"/>
        <v>56.756756756756758</v>
      </c>
    </row>
    <row r="5" spans="1:36" x14ac:dyDescent="0.35">
      <c r="A5" t="s">
        <v>83</v>
      </c>
      <c r="B5" t="s">
        <v>44</v>
      </c>
      <c r="C5" t="s">
        <v>43</v>
      </c>
      <c r="D5" t="s">
        <v>529</v>
      </c>
      <c r="E5">
        <v>17</v>
      </c>
      <c r="F5">
        <v>59.8</v>
      </c>
      <c r="G5">
        <v>56.08</v>
      </c>
      <c r="H5">
        <f t="shared" si="0"/>
        <v>1.0663338088445078</v>
      </c>
      <c r="I5">
        <v>16.5</v>
      </c>
      <c r="J5">
        <v>33.090000000000003</v>
      </c>
      <c r="K5">
        <v>54.79</v>
      </c>
      <c r="L5" s="2">
        <f t="shared" si="1"/>
        <v>0</v>
      </c>
      <c r="M5" s="2">
        <f t="shared" si="2"/>
        <v>1</v>
      </c>
      <c r="N5" s="2">
        <f t="shared" si="3"/>
        <v>0</v>
      </c>
      <c r="P5" t="s">
        <v>665</v>
      </c>
      <c r="Q5" t="s">
        <v>43</v>
      </c>
      <c r="R5" t="s">
        <v>495</v>
      </c>
      <c r="S5">
        <f>SUM(L90:N126)</f>
        <v>37</v>
      </c>
      <c r="T5">
        <f>SUM(L90:L126)</f>
        <v>4</v>
      </c>
      <c r="U5">
        <f>SUM(M90:M126)</f>
        <v>28</v>
      </c>
      <c r="V5">
        <f>SUM(N90:N126)</f>
        <v>5</v>
      </c>
      <c r="W5">
        <f t="shared" si="5"/>
        <v>10.810810810810811</v>
      </c>
      <c r="X5">
        <f t="shared" si="4"/>
        <v>75.675675675675677</v>
      </c>
      <c r="Y5">
        <f t="shared" si="4"/>
        <v>13.513513513513514</v>
      </c>
      <c r="Z5">
        <f>AVERAGE(E90:E94,E96:E102,E104,E106:E111,E113:E116,E118:E126)</f>
        <v>20.53125</v>
      </c>
      <c r="AA5">
        <f>STDEV(E90:E94,E96:E102,E104,E106:E111,E113:E116,E118:E126)/SQRT(SUM($T5:$U5))</f>
        <v>0.5594394786229655</v>
      </c>
      <c r="AC5">
        <f>AVERAGE(H90:H94,H96:H102,H104,H106:H111,H113:H116,H118:H126)</f>
        <v>1.2887516020492344</v>
      </c>
      <c r="AD5">
        <f>STDEV(H90:H94,H96:H102,H104,H106:H111,H113:H116,H118:H126)/SQRT(SUM($T5:$U5))</f>
        <v>4.6443046001505048E-2</v>
      </c>
      <c r="AE5">
        <v>12</v>
      </c>
      <c r="AF5">
        <v>0</v>
      </c>
      <c r="AG5">
        <v>20</v>
      </c>
      <c r="AH5">
        <f t="shared" si="6"/>
        <v>32.432432432432435</v>
      </c>
      <c r="AI5">
        <f t="shared" si="7"/>
        <v>54.054054054054056</v>
      </c>
      <c r="AJ5">
        <f t="shared" si="8"/>
        <v>13.513513513513516</v>
      </c>
    </row>
    <row r="6" spans="1:36" x14ac:dyDescent="0.35">
      <c r="A6" s="8" t="s">
        <v>84</v>
      </c>
      <c r="B6" s="8" t="s">
        <v>44</v>
      </c>
      <c r="C6" s="8" t="s">
        <v>43</v>
      </c>
      <c r="D6" s="8" t="s">
        <v>529</v>
      </c>
      <c r="E6" s="8">
        <v>16</v>
      </c>
      <c r="F6" s="8">
        <v>37.36</v>
      </c>
      <c r="G6" s="8">
        <v>53.5</v>
      </c>
      <c r="H6" s="8">
        <f t="shared" si="0"/>
        <v>0.69831775700934573</v>
      </c>
      <c r="I6" s="8">
        <v>15.5</v>
      </c>
      <c r="J6" s="8">
        <v>29.85</v>
      </c>
      <c r="K6" s="8">
        <v>52.21</v>
      </c>
      <c r="L6" s="8">
        <f t="shared" si="1"/>
        <v>0</v>
      </c>
      <c r="M6" s="8">
        <f t="shared" si="2"/>
        <v>0</v>
      </c>
      <c r="N6" s="8">
        <f t="shared" si="3"/>
        <v>1</v>
      </c>
      <c r="P6" s="26" t="s">
        <v>770</v>
      </c>
      <c r="Q6" t="s">
        <v>43</v>
      </c>
      <c r="R6" t="s">
        <v>973</v>
      </c>
      <c r="S6">
        <f>SUM(L563:N576)</f>
        <v>14</v>
      </c>
      <c r="T6">
        <f>SUM(L563:L576)</f>
        <v>1</v>
      </c>
      <c r="U6">
        <f t="shared" ref="U6:V6" si="9">SUM(M563:M576)</f>
        <v>6</v>
      </c>
      <c r="V6">
        <f t="shared" si="9"/>
        <v>7</v>
      </c>
      <c r="W6">
        <f t="shared" ref="W6:W7" si="10">(T6/$S6)*100</f>
        <v>7.1428571428571423</v>
      </c>
      <c r="X6">
        <f t="shared" ref="X6:X7" si="11">(U6/$S6)*100</f>
        <v>42.857142857142854</v>
      </c>
      <c r="Y6">
        <f t="shared" ref="Y6:Y7" si="12">(V6/$S6)*100</f>
        <v>50</v>
      </c>
    </row>
    <row r="7" spans="1:36" x14ac:dyDescent="0.35">
      <c r="A7" t="s">
        <v>85</v>
      </c>
      <c r="B7" t="s">
        <v>44</v>
      </c>
      <c r="C7" t="s">
        <v>43</v>
      </c>
      <c r="D7" t="s">
        <v>529</v>
      </c>
      <c r="E7">
        <v>25</v>
      </c>
      <c r="F7">
        <v>91.34</v>
      </c>
      <c r="G7">
        <v>76.17</v>
      </c>
      <c r="H7">
        <f t="shared" si="0"/>
        <v>1.1991597741893134</v>
      </c>
      <c r="I7">
        <v>17</v>
      </c>
      <c r="J7">
        <v>59.38</v>
      </c>
      <c r="K7">
        <v>56.08</v>
      </c>
      <c r="L7" s="2">
        <f t="shared" si="1"/>
        <v>0</v>
      </c>
      <c r="M7" s="2">
        <f t="shared" si="2"/>
        <v>1</v>
      </c>
      <c r="N7" s="2">
        <f t="shared" si="3"/>
        <v>0</v>
      </c>
      <c r="P7" s="26" t="s">
        <v>770</v>
      </c>
      <c r="Q7" t="s">
        <v>43</v>
      </c>
      <c r="R7" t="s">
        <v>941</v>
      </c>
      <c r="S7">
        <f>SUM(L547:N562)</f>
        <v>16</v>
      </c>
      <c r="T7">
        <f>SUM(L547:L562)</f>
        <v>9</v>
      </c>
      <c r="U7">
        <f t="shared" ref="U7:V7" si="13">SUM(M547:M562)</f>
        <v>7</v>
      </c>
      <c r="V7">
        <f t="shared" si="13"/>
        <v>0</v>
      </c>
      <c r="W7">
        <f t="shared" si="10"/>
        <v>56.25</v>
      </c>
      <c r="X7">
        <f t="shared" si="11"/>
        <v>43.75</v>
      </c>
      <c r="Y7">
        <f t="shared" si="12"/>
        <v>0</v>
      </c>
    </row>
    <row r="8" spans="1:36" x14ac:dyDescent="0.35">
      <c r="A8" t="s">
        <v>86</v>
      </c>
      <c r="B8" t="s">
        <v>44</v>
      </c>
      <c r="C8" t="s">
        <v>43</v>
      </c>
      <c r="D8" t="s">
        <v>529</v>
      </c>
      <c r="E8">
        <v>16.5</v>
      </c>
      <c r="F8">
        <v>57.97</v>
      </c>
      <c r="G8">
        <v>54.79</v>
      </c>
      <c r="H8">
        <f t="shared" si="0"/>
        <v>1.0580397882825332</v>
      </c>
      <c r="I8">
        <v>16</v>
      </c>
      <c r="J8">
        <v>37.32</v>
      </c>
      <c r="K8">
        <v>53.5</v>
      </c>
      <c r="L8" s="2">
        <f t="shared" si="1"/>
        <v>0</v>
      </c>
      <c r="M8" s="2">
        <f t="shared" si="2"/>
        <v>1</v>
      </c>
      <c r="N8" s="2">
        <f t="shared" si="3"/>
        <v>0</v>
      </c>
      <c r="P8" t="s">
        <v>664</v>
      </c>
      <c r="Q8" t="s">
        <v>78</v>
      </c>
      <c r="R8" t="s">
        <v>529</v>
      </c>
      <c r="S8">
        <f>SUM(L127:N156)</f>
        <v>30</v>
      </c>
      <c r="T8">
        <f>SUM(L127:L156)</f>
        <v>15</v>
      </c>
      <c r="U8">
        <f>SUM(M127:M156)</f>
        <v>11</v>
      </c>
      <c r="V8">
        <f>SUM(N127:N156)</f>
        <v>4</v>
      </c>
      <c r="W8">
        <f t="shared" ref="W8:Y11" si="14">(T8/$S8)*100</f>
        <v>50</v>
      </c>
      <c r="X8">
        <f t="shared" si="14"/>
        <v>36.666666666666664</v>
      </c>
      <c r="Y8">
        <f t="shared" si="14"/>
        <v>13.333333333333334</v>
      </c>
      <c r="Z8">
        <f>AVERAGE(E128:E130,E132:E145,E147:E151,E153:E156)</f>
        <v>16.903846153846153</v>
      </c>
      <c r="AA8">
        <f>STDEV(E128:E130,E132:E145,E147:E151,E153:E156)/SQRT(SUM($T8:$U8))</f>
        <v>4.8192169562083345E-2</v>
      </c>
      <c r="AC8">
        <f>AVERAGE(H128:H130,H132:H145,H147:H151,H153:H156)</f>
        <v>1.7234343053055476</v>
      </c>
      <c r="AD8">
        <f>STDEV(H128:H130,H132:H145,H147:H151,H153:H156)/SQRT(SUM($T8:$U8))</f>
        <v>0.12789117524191634</v>
      </c>
      <c r="AE8">
        <v>26</v>
      </c>
      <c r="AF8">
        <v>0</v>
      </c>
      <c r="AG8">
        <v>0</v>
      </c>
      <c r="AH8">
        <f>((AE8+AF8)/S8)*100</f>
        <v>86.666666666666671</v>
      </c>
      <c r="AI8">
        <f>(AG8/S8)*100</f>
        <v>0</v>
      </c>
      <c r="AJ8">
        <f>100-(AH8+AI8)</f>
        <v>13.333333333333329</v>
      </c>
    </row>
    <row r="9" spans="1:36" x14ac:dyDescent="0.35">
      <c r="A9" t="s">
        <v>87</v>
      </c>
      <c r="B9" t="s">
        <v>44</v>
      </c>
      <c r="C9" t="s">
        <v>43</v>
      </c>
      <c r="D9" t="s">
        <v>529</v>
      </c>
      <c r="E9">
        <v>17</v>
      </c>
      <c r="F9">
        <v>71.900000000000006</v>
      </c>
      <c r="G9">
        <v>56.08</v>
      </c>
      <c r="H9">
        <f t="shared" si="0"/>
        <v>1.2820970042796007</v>
      </c>
      <c r="I9">
        <v>25</v>
      </c>
      <c r="J9">
        <v>76.459999999999994</v>
      </c>
      <c r="K9">
        <v>76.17</v>
      </c>
      <c r="L9" s="2">
        <f t="shared" si="1"/>
        <v>0</v>
      </c>
      <c r="M9" s="2">
        <f t="shared" si="2"/>
        <v>1</v>
      </c>
      <c r="N9" s="2">
        <f t="shared" si="3"/>
        <v>0</v>
      </c>
      <c r="P9" t="s">
        <v>665</v>
      </c>
      <c r="Q9" t="s">
        <v>78</v>
      </c>
      <c r="R9" t="s">
        <v>529</v>
      </c>
      <c r="S9">
        <f>SUM(L172:N199)</f>
        <v>28</v>
      </c>
      <c r="T9">
        <f>SUM(L172:L199)</f>
        <v>7</v>
      </c>
      <c r="U9">
        <f>SUM(M172:M199)</f>
        <v>12</v>
      </c>
      <c r="V9">
        <f>SUM(N172:N199)</f>
        <v>9</v>
      </c>
      <c r="W9">
        <f t="shared" si="14"/>
        <v>25</v>
      </c>
      <c r="X9">
        <f t="shared" si="14"/>
        <v>42.857142857142854</v>
      </c>
      <c r="Y9">
        <f t="shared" si="14"/>
        <v>32.142857142857146</v>
      </c>
      <c r="Z9">
        <f>AVERAGE(E172:E177,E179:E181,E183,E186,E188,E190:E193,E195:E196,E198)</f>
        <v>16.868421052631579</v>
      </c>
      <c r="AA9">
        <f>STDEV(E172:E177,E179:E181,E183,E186,E188,E190:E193,E195:E196,E198)/SQRT(SUM($T9:$U9))</f>
        <v>6.4460256389030982E-2</v>
      </c>
      <c r="AC9">
        <f>AVERAGE(H172:H177,H179:H181,H183,H186,H188,H190:H193,H195:H196,H198)</f>
        <v>1.4769228836067865</v>
      </c>
      <c r="AD9">
        <f>STDEV(H172:H177,H179:H181,H183,H186,H188,H190:H193,H195:H196,H198)/SQRT(SUM($T9:$U9))</f>
        <v>9.5817404560840161E-2</v>
      </c>
      <c r="AE9">
        <v>18</v>
      </c>
      <c r="AF9">
        <v>0</v>
      </c>
      <c r="AG9">
        <v>1</v>
      </c>
      <c r="AH9">
        <f>((AE9+AF9)/S9)*100</f>
        <v>64.285714285714292</v>
      </c>
      <c r="AI9">
        <f>(AG9/S9)*100</f>
        <v>3.5714285714285712</v>
      </c>
      <c r="AJ9">
        <f>100-(AH9+AI9)</f>
        <v>32.142857142857139</v>
      </c>
    </row>
    <row r="10" spans="1:36" x14ac:dyDescent="0.35">
      <c r="A10" t="s">
        <v>89</v>
      </c>
      <c r="B10" t="s">
        <v>44</v>
      </c>
      <c r="C10" t="s">
        <v>43</v>
      </c>
      <c r="D10" t="s">
        <v>529</v>
      </c>
      <c r="E10">
        <v>17</v>
      </c>
      <c r="F10">
        <v>85.63</v>
      </c>
      <c r="G10">
        <v>56.08</v>
      </c>
      <c r="H10">
        <f t="shared" si="0"/>
        <v>1.5269258202567759</v>
      </c>
      <c r="I10">
        <v>25</v>
      </c>
      <c r="J10">
        <v>98.46</v>
      </c>
      <c r="K10">
        <v>76.17</v>
      </c>
      <c r="L10" s="2">
        <f t="shared" si="1"/>
        <v>1</v>
      </c>
      <c r="M10" s="2">
        <f t="shared" si="2"/>
        <v>0</v>
      </c>
      <c r="N10" s="2">
        <f t="shared" si="3"/>
        <v>0</v>
      </c>
      <c r="P10" t="s">
        <v>664</v>
      </c>
      <c r="Q10" t="s">
        <v>78</v>
      </c>
      <c r="R10" t="s">
        <v>495</v>
      </c>
      <c r="S10">
        <f>SUM(L157:N171)</f>
        <v>15</v>
      </c>
      <c r="T10">
        <f>SUM(L157:L171)</f>
        <v>2</v>
      </c>
      <c r="U10">
        <f>SUM(M157:M171)</f>
        <v>10</v>
      </c>
      <c r="V10">
        <f>SUM(N157:N171)</f>
        <v>3</v>
      </c>
      <c r="W10">
        <f t="shared" si="14"/>
        <v>13.333333333333334</v>
      </c>
      <c r="X10">
        <f t="shared" si="14"/>
        <v>66.666666666666657</v>
      </c>
      <c r="Y10">
        <f t="shared" si="14"/>
        <v>20</v>
      </c>
      <c r="Z10">
        <f>AVERAGE(E157:E158,E160:E166,E168,E170:E171)</f>
        <v>18.416666666666668</v>
      </c>
      <c r="AA10">
        <f>STDEV(E157:E158,E160:E166,E168,E170:E171)/SQRT(SUM($T10:$U10))</f>
        <v>0.91666666666666607</v>
      </c>
      <c r="AC10">
        <f>AVERAGE(H157:H158,H160:H166,H168,H170:H171)</f>
        <v>1.3111289052164741</v>
      </c>
      <c r="AD10">
        <f>STDEV(H157:H158,H160:H166,H168,H170:H171)/SQRT(SUM($T10:$U10))</f>
        <v>7.2989609396562932E-2</v>
      </c>
      <c r="AE10">
        <v>9</v>
      </c>
      <c r="AF10">
        <v>0</v>
      </c>
      <c r="AG10">
        <v>3</v>
      </c>
      <c r="AH10">
        <f>((AE10+AF10)/S10)*100</f>
        <v>60</v>
      </c>
      <c r="AI10">
        <f>(AG10/S10)*100</f>
        <v>20</v>
      </c>
      <c r="AJ10">
        <f>100-(AH10+AI10)</f>
        <v>20</v>
      </c>
    </row>
    <row r="11" spans="1:36" x14ac:dyDescent="0.35">
      <c r="A11" t="s">
        <v>90</v>
      </c>
      <c r="B11" t="s">
        <v>44</v>
      </c>
      <c r="C11" t="s">
        <v>43</v>
      </c>
      <c r="D11" t="s">
        <v>529</v>
      </c>
      <c r="E11">
        <v>17</v>
      </c>
      <c r="F11">
        <v>81.89</v>
      </c>
      <c r="G11">
        <v>56.08</v>
      </c>
      <c r="H11">
        <f t="shared" si="0"/>
        <v>1.4602353780313837</v>
      </c>
      <c r="I11">
        <v>16</v>
      </c>
      <c r="J11">
        <v>35.71</v>
      </c>
      <c r="K11">
        <v>53.5</v>
      </c>
      <c r="L11" s="2">
        <f t="shared" si="1"/>
        <v>0</v>
      </c>
      <c r="M11" s="2">
        <f t="shared" si="2"/>
        <v>1</v>
      </c>
      <c r="N11" s="2">
        <f t="shared" si="3"/>
        <v>0</v>
      </c>
      <c r="P11" t="s">
        <v>665</v>
      </c>
      <c r="Q11" t="s">
        <v>78</v>
      </c>
      <c r="R11" t="s">
        <v>495</v>
      </c>
      <c r="S11">
        <f>SUM(L200:N214)</f>
        <v>15</v>
      </c>
      <c r="T11">
        <f>SUM(L200:L214)</f>
        <v>7</v>
      </c>
      <c r="U11">
        <f>SUM(M200:M214)</f>
        <v>6</v>
      </c>
      <c r="V11">
        <f>SUM(N200:N214)</f>
        <v>2</v>
      </c>
      <c r="W11">
        <f t="shared" si="14"/>
        <v>46.666666666666664</v>
      </c>
      <c r="X11">
        <f t="shared" si="14"/>
        <v>40</v>
      </c>
      <c r="Y11">
        <f t="shared" si="14"/>
        <v>13.333333333333334</v>
      </c>
      <c r="Z11">
        <f>AVERAGE(E201:E204,E206:E214)</f>
        <v>17.384615384615383</v>
      </c>
      <c r="AA11">
        <f>STDEV(E201:E204,E206:E214)/SQRT(SUM($T11:$U11))</f>
        <v>0.4317296984739164</v>
      </c>
      <c r="AC11">
        <f>AVERAGE(H201:H204,H206:H214)</f>
        <v>1.534351306411029</v>
      </c>
      <c r="AD11">
        <f>STDEV(H201:H204,H206:H214)/SQRT(SUM($T11:$U11))</f>
        <v>0.10564072821232796</v>
      </c>
      <c r="AE11">
        <v>12</v>
      </c>
      <c r="AF11">
        <v>0</v>
      </c>
      <c r="AG11">
        <v>1</v>
      </c>
      <c r="AH11">
        <f>((AE11+AF11)/S11)*100</f>
        <v>80</v>
      </c>
      <c r="AI11">
        <f>(AG11/S11)*100</f>
        <v>6.666666666666667</v>
      </c>
      <c r="AJ11">
        <f>100-(AH11+AI11)</f>
        <v>13.333333333333329</v>
      </c>
    </row>
    <row r="12" spans="1:36" x14ac:dyDescent="0.35">
      <c r="A12" t="s">
        <v>91</v>
      </c>
      <c r="B12" t="s">
        <v>44</v>
      </c>
      <c r="C12" t="s">
        <v>43</v>
      </c>
      <c r="D12" t="s">
        <v>529</v>
      </c>
      <c r="E12">
        <v>17</v>
      </c>
      <c r="F12">
        <v>82.54</v>
      </c>
      <c r="G12">
        <v>56.08</v>
      </c>
      <c r="H12">
        <f t="shared" si="0"/>
        <v>1.4718259629101285</v>
      </c>
      <c r="I12">
        <v>16.5</v>
      </c>
      <c r="J12">
        <v>53.58</v>
      </c>
      <c r="K12">
        <v>54.79</v>
      </c>
      <c r="L12" s="2">
        <f t="shared" si="1"/>
        <v>0</v>
      </c>
      <c r="M12" s="2">
        <f t="shared" si="2"/>
        <v>1</v>
      </c>
      <c r="N12" s="2">
        <f t="shared" si="3"/>
        <v>0</v>
      </c>
      <c r="P12" s="26" t="s">
        <v>770</v>
      </c>
      <c r="Q12" t="s">
        <v>78</v>
      </c>
      <c r="R12" t="s">
        <v>973</v>
      </c>
      <c r="W12" t="e">
        <f t="shared" ref="W12:W37" si="15">(T12/$S12)*100</f>
        <v>#DIV/0!</v>
      </c>
      <c r="X12" t="e">
        <f t="shared" ref="X12:X37" si="16">(U12/$S12)*100</f>
        <v>#DIV/0!</v>
      </c>
      <c r="Y12" t="e">
        <f t="shared" ref="Y12:Y37" si="17">(V12/$S12)*100</f>
        <v>#DIV/0!</v>
      </c>
    </row>
    <row r="13" spans="1:36" x14ac:dyDescent="0.35">
      <c r="A13" t="s">
        <v>92</v>
      </c>
      <c r="B13" s="8" t="s">
        <v>44</v>
      </c>
      <c r="C13" s="8" t="s">
        <v>43</v>
      </c>
      <c r="D13" s="8" t="s">
        <v>529</v>
      </c>
      <c r="E13" s="8">
        <v>16.5</v>
      </c>
      <c r="F13" s="8">
        <v>51.02</v>
      </c>
      <c r="G13" s="8">
        <v>54.79</v>
      </c>
      <c r="H13" s="8">
        <f t="shared" si="0"/>
        <v>0.93119182332542438</v>
      </c>
      <c r="I13" s="8">
        <v>16</v>
      </c>
      <c r="J13" s="8">
        <v>27.46</v>
      </c>
      <c r="K13" s="8">
        <v>53.5</v>
      </c>
      <c r="L13" s="8">
        <f t="shared" si="1"/>
        <v>0</v>
      </c>
      <c r="M13" s="8">
        <f t="shared" si="2"/>
        <v>0</v>
      </c>
      <c r="N13" s="8">
        <f t="shared" si="3"/>
        <v>1</v>
      </c>
      <c r="P13" s="26" t="s">
        <v>770</v>
      </c>
      <c r="Q13" t="s">
        <v>78</v>
      </c>
      <c r="R13" t="s">
        <v>941</v>
      </c>
      <c r="W13" t="e">
        <f t="shared" si="15"/>
        <v>#DIV/0!</v>
      </c>
      <c r="X13" t="e">
        <f t="shared" si="16"/>
        <v>#DIV/0!</v>
      </c>
      <c r="Y13" t="e">
        <f t="shared" si="17"/>
        <v>#DIV/0!</v>
      </c>
    </row>
    <row r="14" spans="1:36" x14ac:dyDescent="0.35">
      <c r="A14" t="s">
        <v>94</v>
      </c>
      <c r="B14" s="8" t="s">
        <v>44</v>
      </c>
      <c r="C14" s="8" t="s">
        <v>43</v>
      </c>
      <c r="D14" s="8" t="s">
        <v>529</v>
      </c>
      <c r="E14" s="8">
        <v>20</v>
      </c>
      <c r="F14" s="8">
        <v>56.85</v>
      </c>
      <c r="G14" s="8">
        <v>63.71</v>
      </c>
      <c r="H14" s="8">
        <f t="shared" si="0"/>
        <v>0.89232459582483126</v>
      </c>
      <c r="I14" s="8">
        <v>19.5</v>
      </c>
      <c r="J14" s="8">
        <v>33.33</v>
      </c>
      <c r="K14" s="8">
        <v>62.44</v>
      </c>
      <c r="L14" s="8">
        <f t="shared" si="1"/>
        <v>0</v>
      </c>
      <c r="M14" s="8">
        <f t="shared" si="2"/>
        <v>0</v>
      </c>
      <c r="N14" s="8">
        <f t="shared" si="3"/>
        <v>1</v>
      </c>
      <c r="P14" t="s">
        <v>664</v>
      </c>
      <c r="Q14" t="s">
        <v>43</v>
      </c>
      <c r="R14" t="s">
        <v>528</v>
      </c>
      <c r="S14">
        <f>SUM(L215:N228)</f>
        <v>14</v>
      </c>
      <c r="T14">
        <f>SUM(L215:L228)</f>
        <v>8</v>
      </c>
      <c r="U14">
        <f>SUM(M215:M228)</f>
        <v>5</v>
      </c>
      <c r="V14">
        <f>SUM(N215:N228)</f>
        <v>1</v>
      </c>
      <c r="W14">
        <f t="shared" si="15"/>
        <v>57.142857142857139</v>
      </c>
      <c r="X14">
        <f t="shared" si="16"/>
        <v>35.714285714285715</v>
      </c>
      <c r="Y14">
        <f t="shared" si="17"/>
        <v>7.1428571428571423</v>
      </c>
      <c r="Z14">
        <f>AVERAGE(E215:E227)</f>
        <v>33.653846153846153</v>
      </c>
      <c r="AA14">
        <f>STDEV(E215:E227)/SQRT(SUM($T14:$U14))</f>
        <v>6.6617338752649122E-2</v>
      </c>
      <c r="AC14">
        <f>AVERAGE(H215:H227)</f>
        <v>1.7592599722456437</v>
      </c>
      <c r="AD14">
        <f>STDEV(H215:H227)/SQRT(SUM($T14:$U14))</f>
        <v>0.17573410744558002</v>
      </c>
      <c r="AE14">
        <v>13</v>
      </c>
      <c r="AF14">
        <v>0</v>
      </c>
      <c r="AG14">
        <v>0</v>
      </c>
      <c r="AH14">
        <f>((AE14+AF14)/S14)*100</f>
        <v>92.857142857142861</v>
      </c>
      <c r="AI14">
        <f>(AG14/S14)*100</f>
        <v>0</v>
      </c>
      <c r="AJ14">
        <f>100-(AH14+AI14)</f>
        <v>7.1428571428571388</v>
      </c>
    </row>
    <row r="15" spans="1:36" x14ac:dyDescent="0.35">
      <c r="A15" t="s">
        <v>111</v>
      </c>
      <c r="B15" t="s">
        <v>44</v>
      </c>
      <c r="C15" t="s">
        <v>43</v>
      </c>
      <c r="D15" t="s">
        <v>529</v>
      </c>
      <c r="E15">
        <v>17</v>
      </c>
      <c r="F15">
        <v>92.91</v>
      </c>
      <c r="G15">
        <v>56.08</v>
      </c>
      <c r="H15">
        <f t="shared" si="0"/>
        <v>1.6567403708987161</v>
      </c>
      <c r="I15">
        <v>16</v>
      </c>
      <c r="J15">
        <v>28.69</v>
      </c>
      <c r="K15">
        <v>53.5</v>
      </c>
      <c r="L15" s="2">
        <f t="shared" si="1"/>
        <v>1</v>
      </c>
      <c r="M15" s="2">
        <f t="shared" si="2"/>
        <v>0</v>
      </c>
      <c r="N15" s="2">
        <f t="shared" si="3"/>
        <v>0</v>
      </c>
      <c r="P15" t="s">
        <v>665</v>
      </c>
      <c r="Q15" t="s">
        <v>43</v>
      </c>
      <c r="R15" t="s">
        <v>528</v>
      </c>
      <c r="S15">
        <f>SUM(L250:N267)</f>
        <v>18</v>
      </c>
      <c r="T15">
        <f>SUM(L250:L267)</f>
        <v>13</v>
      </c>
      <c r="U15">
        <f>SUM(M250:M267)</f>
        <v>5</v>
      </c>
      <c r="V15">
        <f>SUM(N250:N267)</f>
        <v>0</v>
      </c>
      <c r="W15">
        <f t="shared" si="15"/>
        <v>72.222222222222214</v>
      </c>
      <c r="X15">
        <f t="shared" si="16"/>
        <v>27.777777777777779</v>
      </c>
      <c r="Y15">
        <f t="shared" si="17"/>
        <v>0</v>
      </c>
      <c r="Z15">
        <f>AVERAGE(E250:E267)</f>
        <v>33.527777777777779</v>
      </c>
      <c r="AA15">
        <f>STDEV(E250:E267)/SQRT(SUM($T15:$U15))</f>
        <v>4.9046833398051097E-2</v>
      </c>
      <c r="AC15">
        <f>AVERAGE(H250:H267)</f>
        <v>1.8726056520029752</v>
      </c>
      <c r="AD15">
        <f>STDEV(H250:H267)/SQRT(SUM($T15:$U15))</f>
        <v>0.12269524803519014</v>
      </c>
      <c r="AE15">
        <v>18</v>
      </c>
      <c r="AF15">
        <v>0</v>
      </c>
      <c r="AG15">
        <v>0</v>
      </c>
      <c r="AH15">
        <f>((AE15+AF15)/S15)*100</f>
        <v>100</v>
      </c>
      <c r="AI15">
        <f>(AG15/S15)*100</f>
        <v>0</v>
      </c>
      <c r="AJ15">
        <f>100-(AH15+AI15)</f>
        <v>0</v>
      </c>
    </row>
    <row r="16" spans="1:36" x14ac:dyDescent="0.35">
      <c r="A16" t="s">
        <v>112</v>
      </c>
      <c r="B16" t="s">
        <v>44</v>
      </c>
      <c r="C16" t="s">
        <v>43</v>
      </c>
      <c r="D16" t="s">
        <v>529</v>
      </c>
      <c r="E16">
        <v>17</v>
      </c>
      <c r="F16">
        <v>60.46</v>
      </c>
      <c r="G16">
        <v>56.08</v>
      </c>
      <c r="H16">
        <f t="shared" si="0"/>
        <v>1.0781027104136949</v>
      </c>
      <c r="I16">
        <v>16.5</v>
      </c>
      <c r="J16">
        <v>47.03</v>
      </c>
      <c r="K16">
        <v>54.79</v>
      </c>
      <c r="L16" s="2">
        <f t="shared" si="1"/>
        <v>0</v>
      </c>
      <c r="M16" s="2">
        <f t="shared" si="2"/>
        <v>1</v>
      </c>
      <c r="N16" s="2">
        <f t="shared" si="3"/>
        <v>0</v>
      </c>
      <c r="P16" t="s">
        <v>664</v>
      </c>
      <c r="Q16" t="s">
        <v>43</v>
      </c>
      <c r="R16" t="s">
        <v>530</v>
      </c>
      <c r="S16">
        <f>SUM(L229:N249)</f>
        <v>21</v>
      </c>
      <c r="T16">
        <f>SUM(L229:L249)</f>
        <v>0</v>
      </c>
      <c r="U16">
        <f>SUM(M229:M249)</f>
        <v>11</v>
      </c>
      <c r="V16">
        <f>SUM(N229:N249)</f>
        <v>10</v>
      </c>
      <c r="W16">
        <f t="shared" si="15"/>
        <v>0</v>
      </c>
      <c r="X16">
        <f t="shared" si="16"/>
        <v>52.380952380952387</v>
      </c>
      <c r="Y16">
        <f t="shared" si="17"/>
        <v>47.619047619047613</v>
      </c>
      <c r="Z16">
        <f>AVERAGE(E229,E231:E233,E235:E237,E241,E246:E247,E249)</f>
        <v>26.227272727272727</v>
      </c>
      <c r="AA16">
        <f>STDEV(E229,E231:E233,E235:E237,E241,E246:E247,E249)/SQRT(SUM($T16:$U16))</f>
        <v>1.1991732689339012</v>
      </c>
      <c r="AC16">
        <f>AVERAGE(H229,H231:H233,H235:H237,H241,H246:H247,H249)</f>
        <v>1.0725237188038081</v>
      </c>
      <c r="AD16">
        <f>STDEV(H229,H231:H233,H235:H237,H241,H246:H247,H249)/SQRT(SUM($T16:$U16))</f>
        <v>1.7735626100856536E-2</v>
      </c>
      <c r="AE16">
        <v>2</v>
      </c>
      <c r="AF16">
        <v>0</v>
      </c>
      <c r="AG16">
        <v>9</v>
      </c>
      <c r="AH16">
        <f>((AE16+AF16)/S16)*100</f>
        <v>9.5238095238095237</v>
      </c>
      <c r="AI16">
        <f>(AG16/S16)*100</f>
        <v>42.857142857142854</v>
      </c>
      <c r="AJ16">
        <f>100-(AH16+AI16)</f>
        <v>47.61904761904762</v>
      </c>
    </row>
    <row r="17" spans="1:36" x14ac:dyDescent="0.35">
      <c r="A17" t="s">
        <v>113</v>
      </c>
      <c r="B17" t="s">
        <v>44</v>
      </c>
      <c r="C17" t="s">
        <v>43</v>
      </c>
      <c r="D17" t="s">
        <v>529</v>
      </c>
      <c r="E17">
        <v>17</v>
      </c>
      <c r="F17">
        <v>67.64</v>
      </c>
      <c r="G17">
        <v>56.08</v>
      </c>
      <c r="H17">
        <f t="shared" si="0"/>
        <v>1.2061340941512126</v>
      </c>
      <c r="I17">
        <v>16</v>
      </c>
      <c r="J17">
        <v>31.02</v>
      </c>
      <c r="K17">
        <v>53.5</v>
      </c>
      <c r="L17" s="2">
        <f t="shared" si="1"/>
        <v>0</v>
      </c>
      <c r="M17" s="2">
        <f t="shared" si="2"/>
        <v>1</v>
      </c>
      <c r="N17" s="2">
        <f t="shared" si="3"/>
        <v>0</v>
      </c>
      <c r="P17" t="s">
        <v>665</v>
      </c>
      <c r="Q17" t="s">
        <v>43</v>
      </c>
      <c r="R17" t="s">
        <v>530</v>
      </c>
      <c r="S17">
        <f>SUM(L268:N290)</f>
        <v>23</v>
      </c>
      <c r="T17">
        <f>SUM(L268:L290)</f>
        <v>0</v>
      </c>
      <c r="U17">
        <f>SUM(M268:M290)</f>
        <v>11</v>
      </c>
      <c r="V17">
        <f>SUM(N268:N290)</f>
        <v>12</v>
      </c>
      <c r="W17">
        <f t="shared" si="15"/>
        <v>0</v>
      </c>
      <c r="X17">
        <f t="shared" si="16"/>
        <v>47.826086956521742</v>
      </c>
      <c r="Y17">
        <f t="shared" si="17"/>
        <v>52.173913043478258</v>
      </c>
      <c r="Z17">
        <f>AVERAGE(E268:E269,E271,E273:E275,E278,E284,E286,E289:E290)</f>
        <v>28.318181818181817</v>
      </c>
      <c r="AA17">
        <f>STDEV(E268:E269,E271,E273:E275,E278,E284,E286,E289:E290)/SQRT(SUM($T17:$U17))</f>
        <v>1.4867180561600777</v>
      </c>
      <c r="AC17">
        <f>AVERAGE(H268:H269,H271,H273:H275,H278,H284,H286,H289:H290)</f>
        <v>1.1805283285477579</v>
      </c>
      <c r="AD17">
        <f>STDEV(H268:H269,H271,H273:H275,H278,H284,H286,H289:H290)/SQRT(SUM($T17:$U17))</f>
        <v>3.1849896962508312E-2</v>
      </c>
      <c r="AE17">
        <v>4</v>
      </c>
      <c r="AF17">
        <v>0</v>
      </c>
      <c r="AG17">
        <v>7</v>
      </c>
      <c r="AH17">
        <f>((AE17+AF17)/S17)*100</f>
        <v>17.391304347826086</v>
      </c>
      <c r="AI17">
        <f>(AG17/S17)*100</f>
        <v>30.434782608695656</v>
      </c>
      <c r="AJ17">
        <f>100-(AH17+AI17)</f>
        <v>52.173913043478258</v>
      </c>
    </row>
    <row r="18" spans="1:36" x14ac:dyDescent="0.35">
      <c r="A18" t="s">
        <v>114</v>
      </c>
      <c r="B18" t="s">
        <v>44</v>
      </c>
      <c r="C18" t="s">
        <v>43</v>
      </c>
      <c r="D18" t="s">
        <v>529</v>
      </c>
      <c r="E18">
        <v>17</v>
      </c>
      <c r="F18">
        <v>88.62</v>
      </c>
      <c r="G18">
        <v>56.08</v>
      </c>
      <c r="H18">
        <f t="shared" si="0"/>
        <v>1.5802425106990015</v>
      </c>
      <c r="I18">
        <v>16.5</v>
      </c>
      <c r="J18">
        <v>35.24</v>
      </c>
      <c r="K18">
        <v>54.79</v>
      </c>
      <c r="L18" s="2">
        <f t="shared" si="1"/>
        <v>1</v>
      </c>
      <c r="M18" s="2">
        <f t="shared" si="2"/>
        <v>0</v>
      </c>
      <c r="N18" s="2">
        <f t="shared" si="3"/>
        <v>0</v>
      </c>
      <c r="P18" s="26" t="s">
        <v>770</v>
      </c>
      <c r="Q18" t="s">
        <v>43</v>
      </c>
      <c r="R18" t="s">
        <v>1031</v>
      </c>
      <c r="W18" t="e">
        <f t="shared" si="15"/>
        <v>#DIV/0!</v>
      </c>
      <c r="X18" t="e">
        <f t="shared" si="16"/>
        <v>#DIV/0!</v>
      </c>
      <c r="Y18" t="e">
        <f t="shared" si="17"/>
        <v>#DIV/0!</v>
      </c>
    </row>
    <row r="19" spans="1:36" x14ac:dyDescent="0.35">
      <c r="A19" t="s">
        <v>116</v>
      </c>
      <c r="B19" t="s">
        <v>44</v>
      </c>
      <c r="C19" t="s">
        <v>43</v>
      </c>
      <c r="D19" t="s">
        <v>529</v>
      </c>
      <c r="E19">
        <v>17</v>
      </c>
      <c r="F19">
        <v>83.25</v>
      </c>
      <c r="G19">
        <v>56.08</v>
      </c>
      <c r="H19">
        <f t="shared" si="0"/>
        <v>1.4844864479315265</v>
      </c>
      <c r="I19">
        <v>16</v>
      </c>
      <c r="J19">
        <v>27.67</v>
      </c>
      <c r="K19">
        <v>53.5</v>
      </c>
      <c r="L19" s="2">
        <f t="shared" si="1"/>
        <v>0</v>
      </c>
      <c r="M19" s="2">
        <f t="shared" si="2"/>
        <v>1</v>
      </c>
      <c r="N19" s="2">
        <f t="shared" si="3"/>
        <v>0</v>
      </c>
      <c r="P19" s="26" t="s">
        <v>770</v>
      </c>
      <c r="Q19" t="s">
        <v>43</v>
      </c>
      <c r="R19" t="s">
        <v>1032</v>
      </c>
      <c r="W19" t="e">
        <f t="shared" si="15"/>
        <v>#DIV/0!</v>
      </c>
      <c r="X19" t="e">
        <f t="shared" si="16"/>
        <v>#DIV/0!</v>
      </c>
      <c r="Y19" t="e">
        <f t="shared" si="17"/>
        <v>#DIV/0!</v>
      </c>
    </row>
    <row r="20" spans="1:36" x14ac:dyDescent="0.35">
      <c r="A20" t="s">
        <v>118</v>
      </c>
      <c r="B20" s="8" t="s">
        <v>44</v>
      </c>
      <c r="C20" s="8" t="s">
        <v>43</v>
      </c>
      <c r="D20" s="8" t="s">
        <v>529</v>
      </c>
      <c r="E20" s="8">
        <v>17</v>
      </c>
      <c r="F20" s="8">
        <v>42.74</v>
      </c>
      <c r="G20" s="8">
        <v>56.08</v>
      </c>
      <c r="H20" s="8">
        <f t="shared" si="0"/>
        <v>0.7621255349500714</v>
      </c>
      <c r="I20" s="8">
        <v>16.5</v>
      </c>
      <c r="J20" s="8">
        <v>30.37</v>
      </c>
      <c r="K20" s="8">
        <v>54.79</v>
      </c>
      <c r="L20" s="8">
        <f t="shared" si="1"/>
        <v>0</v>
      </c>
      <c r="M20" s="8">
        <f t="shared" si="2"/>
        <v>0</v>
      </c>
      <c r="N20" s="8">
        <f t="shared" si="3"/>
        <v>1</v>
      </c>
      <c r="P20" t="s">
        <v>664</v>
      </c>
      <c r="Q20" t="s">
        <v>78</v>
      </c>
      <c r="R20" t="s">
        <v>528</v>
      </c>
      <c r="S20">
        <f>SUM(L291:N305)</f>
        <v>15</v>
      </c>
      <c r="T20">
        <f>SUM(L291:L305)</f>
        <v>12</v>
      </c>
      <c r="U20">
        <f>SUM(M291:M305)</f>
        <v>3</v>
      </c>
      <c r="V20">
        <f>SUM(N291:N305)</f>
        <v>0</v>
      </c>
      <c r="W20">
        <f t="shared" si="15"/>
        <v>80</v>
      </c>
      <c r="X20">
        <f t="shared" si="16"/>
        <v>20</v>
      </c>
      <c r="Y20">
        <f t="shared" si="17"/>
        <v>0</v>
      </c>
      <c r="Z20">
        <f>AVERAGE(E291:E305)</f>
        <v>33.700000000000003</v>
      </c>
      <c r="AA20">
        <f>STDEV(E291:E305)/SQRT(SUM($T20:$U20))</f>
        <v>6.5465367070797711E-2</v>
      </c>
      <c r="AC20">
        <f>AVERAGE(H291:H305)</f>
        <v>1.798702204682239</v>
      </c>
      <c r="AD20">
        <f>STDEV(H291:H305)/SQRT(SUM($T20:$U20))</f>
        <v>9.1899387147579933E-2</v>
      </c>
      <c r="AE20">
        <v>15</v>
      </c>
      <c r="AF20">
        <v>0</v>
      </c>
      <c r="AG20">
        <v>0</v>
      </c>
      <c r="AH20">
        <f>((AE20+AF20)/S20)*100</f>
        <v>100</v>
      </c>
      <c r="AI20">
        <f>(AG20/S20)*100</f>
        <v>0</v>
      </c>
      <c r="AJ20">
        <f>100-(AH20+AI20)</f>
        <v>0</v>
      </c>
    </row>
    <row r="21" spans="1:36" x14ac:dyDescent="0.35">
      <c r="A21" t="s">
        <v>119</v>
      </c>
      <c r="B21" t="s">
        <v>44</v>
      </c>
      <c r="C21" t="s">
        <v>43</v>
      </c>
      <c r="D21" t="s">
        <v>529</v>
      </c>
      <c r="E21">
        <v>17</v>
      </c>
      <c r="F21">
        <v>121.87</v>
      </c>
      <c r="G21">
        <v>56.08</v>
      </c>
      <c r="H21">
        <f t="shared" si="0"/>
        <v>2.173145506419401</v>
      </c>
      <c r="I21">
        <v>16</v>
      </c>
      <c r="J21">
        <v>27.23</v>
      </c>
      <c r="K21">
        <v>53.5</v>
      </c>
      <c r="L21" s="2">
        <f t="shared" si="1"/>
        <v>1</v>
      </c>
      <c r="M21" s="2">
        <f t="shared" si="2"/>
        <v>0</v>
      </c>
      <c r="N21" s="2">
        <f t="shared" si="3"/>
        <v>0</v>
      </c>
      <c r="P21" t="s">
        <v>665</v>
      </c>
      <c r="Q21" t="s">
        <v>78</v>
      </c>
      <c r="R21" t="s">
        <v>528</v>
      </c>
      <c r="S21">
        <f>SUM(L332:N346)</f>
        <v>15</v>
      </c>
      <c r="T21">
        <f>SUM(L332:L346)</f>
        <v>14</v>
      </c>
      <c r="U21">
        <f>SUM(M332:M346)</f>
        <v>1</v>
      </c>
      <c r="V21">
        <f>SUM(N332:N346)</f>
        <v>0</v>
      </c>
      <c r="W21">
        <f t="shared" si="15"/>
        <v>93.333333333333329</v>
      </c>
      <c r="X21">
        <f t="shared" si="16"/>
        <v>6.666666666666667</v>
      </c>
      <c r="Y21">
        <f t="shared" si="17"/>
        <v>0</v>
      </c>
      <c r="Z21">
        <f>AVERAGE(E332:E346)</f>
        <v>33.733333333333334</v>
      </c>
      <c r="AA21">
        <f>STDEV(E332:E346)/SQRT(SUM($T21:$U21))</f>
        <v>0.1076443290995935</v>
      </c>
      <c r="AC21">
        <f>AVERAGE(H332:H346)</f>
        <v>2.1428090555354298</v>
      </c>
      <c r="AD21">
        <f>STDEV(H332:H346)/SQRT(SUM($T21:$U21))</f>
        <v>0.15003431844142556</v>
      </c>
      <c r="AE21">
        <v>15</v>
      </c>
      <c r="AF21">
        <v>0</v>
      </c>
      <c r="AG21">
        <v>0</v>
      </c>
      <c r="AH21">
        <f>((AE21+AF21)/S21)*100</f>
        <v>100</v>
      </c>
      <c r="AI21">
        <f>(AG21/S21)*100</f>
        <v>0</v>
      </c>
      <c r="AJ21">
        <f>100-(AH21+AI21)</f>
        <v>0</v>
      </c>
    </row>
    <row r="22" spans="1:36" x14ac:dyDescent="0.35">
      <c r="A22" t="s">
        <v>120</v>
      </c>
      <c r="B22" t="s">
        <v>44</v>
      </c>
      <c r="C22" t="s">
        <v>43</v>
      </c>
      <c r="D22" t="s">
        <v>529</v>
      </c>
      <c r="E22">
        <v>17</v>
      </c>
      <c r="F22">
        <v>73.03</v>
      </c>
      <c r="G22">
        <v>56.08</v>
      </c>
      <c r="H22">
        <f t="shared" si="0"/>
        <v>1.302246790299572</v>
      </c>
      <c r="I22">
        <v>16</v>
      </c>
      <c r="J22">
        <v>25.62</v>
      </c>
      <c r="K22">
        <v>53.5</v>
      </c>
      <c r="L22" s="2">
        <f t="shared" si="1"/>
        <v>0</v>
      </c>
      <c r="M22" s="2">
        <f t="shared" si="2"/>
        <v>1</v>
      </c>
      <c r="N22" s="2">
        <f t="shared" si="3"/>
        <v>0</v>
      </c>
      <c r="P22" t="s">
        <v>664</v>
      </c>
      <c r="Q22" t="s">
        <v>78</v>
      </c>
      <c r="R22" t="s">
        <v>530</v>
      </c>
      <c r="S22">
        <f>SUM(L306:N331)</f>
        <v>26</v>
      </c>
      <c r="T22">
        <f>SUM(L306:L331)</f>
        <v>5</v>
      </c>
      <c r="U22">
        <f>SUM(M306:M331)</f>
        <v>16</v>
      </c>
      <c r="V22">
        <f>SUM(N306:N331)</f>
        <v>5</v>
      </c>
      <c r="W22">
        <f t="shared" si="15"/>
        <v>19.230769230769234</v>
      </c>
      <c r="X22">
        <f t="shared" si="16"/>
        <v>61.53846153846154</v>
      </c>
      <c r="Y22">
        <f t="shared" si="17"/>
        <v>19.230769230769234</v>
      </c>
      <c r="Z22">
        <f>AVERAGE(E306:E310,E312:E316,E318:E321,E325:E331)</f>
        <v>32.738095238095241</v>
      </c>
      <c r="AA22">
        <f>STDEV(E306:E310,E312:E316,E318:E321,E325:E331)/SQRT(SUM($T22:$U22))</f>
        <v>0.38206682228288608</v>
      </c>
      <c r="AC22">
        <f>AVERAGE(H306:H310,H312:H316,H318:H321,H325:H331)</f>
        <v>1.3294765294961532</v>
      </c>
      <c r="AD22">
        <f>STDEV(H306:H310,H312:H316,H318:H321,H325:H331)/SQRT(SUM($T22:$U22))</f>
        <v>6.8888061186955257E-2</v>
      </c>
      <c r="AE22">
        <v>18</v>
      </c>
      <c r="AF22">
        <v>0</v>
      </c>
      <c r="AG22">
        <v>3</v>
      </c>
      <c r="AH22">
        <f>((AE22+AF22)/S22)*100</f>
        <v>69.230769230769226</v>
      </c>
      <c r="AI22">
        <f>(AG22/S22)*100</f>
        <v>11.538461538461538</v>
      </c>
      <c r="AJ22">
        <f>100-(AH22+AI22)</f>
        <v>19.230769230769241</v>
      </c>
    </row>
    <row r="23" spans="1:36" x14ac:dyDescent="0.35">
      <c r="A23" t="s">
        <v>123</v>
      </c>
      <c r="B23" s="8" t="s">
        <v>44</v>
      </c>
      <c r="C23" s="8" t="s">
        <v>43</v>
      </c>
      <c r="D23" s="8" t="s">
        <v>529</v>
      </c>
      <c r="E23" s="8">
        <v>17</v>
      </c>
      <c r="F23" s="8">
        <v>55.98</v>
      </c>
      <c r="G23" s="8">
        <v>56.08</v>
      </c>
      <c r="H23" s="8">
        <f t="shared" si="0"/>
        <v>0.99821683309557774</v>
      </c>
      <c r="I23" s="8">
        <v>16.5</v>
      </c>
      <c r="J23" s="8">
        <v>35.36</v>
      </c>
      <c r="K23" s="8">
        <v>54.79</v>
      </c>
      <c r="L23" s="8">
        <f t="shared" si="1"/>
        <v>0</v>
      </c>
      <c r="M23" s="8">
        <f t="shared" si="2"/>
        <v>0</v>
      </c>
      <c r="N23" s="8">
        <f t="shared" si="3"/>
        <v>1</v>
      </c>
      <c r="P23" t="s">
        <v>665</v>
      </c>
      <c r="Q23" t="s">
        <v>78</v>
      </c>
      <c r="R23" t="s">
        <v>530</v>
      </c>
      <c r="S23">
        <f>SUM(L347:N376)</f>
        <v>30</v>
      </c>
      <c r="T23">
        <f>SUM(L347:L376)</f>
        <v>6</v>
      </c>
      <c r="U23">
        <f>SUM(M347:M376)</f>
        <v>19</v>
      </c>
      <c r="V23">
        <f>SUM(N347:N376)</f>
        <v>5</v>
      </c>
      <c r="W23">
        <f t="shared" si="15"/>
        <v>20</v>
      </c>
      <c r="X23">
        <f t="shared" si="16"/>
        <v>63.333333333333329</v>
      </c>
      <c r="Y23">
        <f t="shared" si="17"/>
        <v>16.666666666666664</v>
      </c>
      <c r="Z23">
        <f>AVERAGE(E347:E349,E351:E352,E354:E364,E366,E368:E369,E371:E376)</f>
        <v>32.840000000000003</v>
      </c>
      <c r="AA23">
        <f>STDEV(E347:E349,E351:E352,E354:E364,E366,E368:E369,E371:E3763)/SQRT(SUM($T23:$U23))</f>
        <v>0.70928835368619503</v>
      </c>
      <c r="AC23">
        <f>AVERAGE(H347:H349,H351:H352,H354:H364,H366,H368:H369,H371:H376)</f>
        <v>1.3266846641638004</v>
      </c>
      <c r="AD23">
        <f>STDEV(H347:H349,H351:H352,H354:H364,H366,H368:H369,H371:H3763)/SQRT(SUM($T23:$U23))</f>
        <v>0.1686993666688448</v>
      </c>
      <c r="AE23">
        <v>22</v>
      </c>
      <c r="AF23">
        <v>0</v>
      </c>
      <c r="AG23">
        <v>3</v>
      </c>
      <c r="AH23">
        <f>((AE23+AF23)/S23)*100</f>
        <v>73.333333333333329</v>
      </c>
      <c r="AI23">
        <f>(AG23/S23)*100</f>
        <v>10</v>
      </c>
      <c r="AJ23">
        <f>100-(AH23+AI23)</f>
        <v>16.666666666666671</v>
      </c>
    </row>
    <row r="24" spans="1:36" x14ac:dyDescent="0.35">
      <c r="A24" t="s">
        <v>124</v>
      </c>
      <c r="B24" t="s">
        <v>44</v>
      </c>
      <c r="C24" t="s">
        <v>43</v>
      </c>
      <c r="D24" t="s">
        <v>529</v>
      </c>
      <c r="E24">
        <v>17</v>
      </c>
      <c r="F24">
        <v>114.37</v>
      </c>
      <c r="G24">
        <v>56.08</v>
      </c>
      <c r="H24">
        <f t="shared" si="0"/>
        <v>2.0394079885877319</v>
      </c>
      <c r="I24">
        <v>16</v>
      </c>
      <c r="J24">
        <v>46.84</v>
      </c>
      <c r="K24">
        <v>53.5</v>
      </c>
      <c r="L24" s="2">
        <f t="shared" si="1"/>
        <v>1</v>
      </c>
      <c r="M24" s="2">
        <f t="shared" si="2"/>
        <v>0</v>
      </c>
      <c r="N24" s="2">
        <f t="shared" si="3"/>
        <v>0</v>
      </c>
      <c r="P24" s="26" t="s">
        <v>770</v>
      </c>
      <c r="Q24" t="s">
        <v>78</v>
      </c>
      <c r="R24" t="s">
        <v>1031</v>
      </c>
      <c r="W24" t="e">
        <f t="shared" si="15"/>
        <v>#DIV/0!</v>
      </c>
      <c r="X24" t="e">
        <f t="shared" si="16"/>
        <v>#DIV/0!</v>
      </c>
      <c r="Y24" t="e">
        <f t="shared" si="17"/>
        <v>#DIV/0!</v>
      </c>
    </row>
    <row r="25" spans="1:36" x14ac:dyDescent="0.35">
      <c r="A25" t="s">
        <v>126</v>
      </c>
      <c r="B25" t="s">
        <v>44</v>
      </c>
      <c r="C25" t="s">
        <v>43</v>
      </c>
      <c r="D25" t="s">
        <v>529</v>
      </c>
      <c r="E25">
        <v>17</v>
      </c>
      <c r="F25">
        <v>96.9</v>
      </c>
      <c r="G25">
        <v>56.08</v>
      </c>
      <c r="H25">
        <f t="shared" si="0"/>
        <v>1.7278887303851642</v>
      </c>
      <c r="I25">
        <v>16.5</v>
      </c>
      <c r="J25">
        <v>51.36</v>
      </c>
      <c r="K25">
        <v>54.79</v>
      </c>
      <c r="L25" s="2">
        <f t="shared" si="1"/>
        <v>1</v>
      </c>
      <c r="M25" s="2">
        <f t="shared" si="2"/>
        <v>0</v>
      </c>
      <c r="N25" s="2">
        <f t="shared" si="3"/>
        <v>0</v>
      </c>
      <c r="P25" s="26" t="s">
        <v>770</v>
      </c>
      <c r="Q25" t="s">
        <v>78</v>
      </c>
      <c r="R25" t="s">
        <v>1032</v>
      </c>
      <c r="W25" t="e">
        <f t="shared" si="15"/>
        <v>#DIV/0!</v>
      </c>
      <c r="X25" t="e">
        <f t="shared" si="16"/>
        <v>#DIV/0!</v>
      </c>
      <c r="Y25" t="e">
        <f t="shared" si="17"/>
        <v>#DIV/0!</v>
      </c>
    </row>
    <row r="26" spans="1:36" x14ac:dyDescent="0.35">
      <c r="A26" t="s">
        <v>11</v>
      </c>
      <c r="B26" s="8" t="s">
        <v>44</v>
      </c>
      <c r="C26" s="8" t="s">
        <v>43</v>
      </c>
      <c r="D26" s="8" t="s">
        <v>495</v>
      </c>
      <c r="E26" s="8">
        <v>26</v>
      </c>
      <c r="F26" s="8">
        <v>74.06</v>
      </c>
      <c r="G26" s="8">
        <v>78.63</v>
      </c>
      <c r="H26" s="8">
        <f t="shared" si="0"/>
        <v>0.94187968968587066</v>
      </c>
      <c r="I26" s="8">
        <v>25.5</v>
      </c>
      <c r="J26" s="8">
        <v>46.46</v>
      </c>
      <c r="K26" s="8">
        <v>77.400000000000006</v>
      </c>
      <c r="L26" s="8">
        <f t="shared" si="1"/>
        <v>0</v>
      </c>
      <c r="M26" s="8">
        <f t="shared" si="2"/>
        <v>0</v>
      </c>
      <c r="N26" s="8">
        <f t="shared" si="3"/>
        <v>1</v>
      </c>
      <c r="P26" t="s">
        <v>664</v>
      </c>
      <c r="Q26" t="s">
        <v>43</v>
      </c>
      <c r="R26" t="s">
        <v>659</v>
      </c>
      <c r="S26">
        <f>SUM(L496:N503)</f>
        <v>8</v>
      </c>
      <c r="T26">
        <f>SUM(L496:L503)</f>
        <v>3</v>
      </c>
      <c r="U26">
        <f>SUM(M496:M503)</f>
        <v>4</v>
      </c>
      <c r="V26">
        <f>SUM(N496:N503)</f>
        <v>1</v>
      </c>
      <c r="W26">
        <f t="shared" si="15"/>
        <v>37.5</v>
      </c>
      <c r="X26">
        <f t="shared" si="16"/>
        <v>50</v>
      </c>
      <c r="Y26">
        <f t="shared" si="17"/>
        <v>12.5</v>
      </c>
      <c r="Z26">
        <f>AVERAGE(E497:E503)</f>
        <v>24</v>
      </c>
      <c r="AA26">
        <f>STDEV(E497:E503)/SQRT(SUM($T26:$U26))</f>
        <v>0</v>
      </c>
      <c r="AC26">
        <f>AVERAGE(H497:H503)</f>
        <v>1.5410544679201394</v>
      </c>
      <c r="AD26">
        <f>STDEV(H497:H503)/SQRT(SUM($T26:$U26))</f>
        <v>5.2741816712194196E-2</v>
      </c>
      <c r="AE26">
        <v>7</v>
      </c>
      <c r="AF26">
        <v>0</v>
      </c>
      <c r="AG26">
        <v>1</v>
      </c>
      <c r="AH26">
        <f>((AE26+AF26)/S26)*100</f>
        <v>87.5</v>
      </c>
      <c r="AI26">
        <f>(AG26/S26)*100</f>
        <v>12.5</v>
      </c>
      <c r="AJ26">
        <f>100-(AH26+AI26)</f>
        <v>0</v>
      </c>
    </row>
    <row r="27" spans="1:36" x14ac:dyDescent="0.35">
      <c r="A27" t="s">
        <v>12</v>
      </c>
      <c r="B27" t="s">
        <v>44</v>
      </c>
      <c r="C27" t="s">
        <v>43</v>
      </c>
      <c r="D27" t="s">
        <v>495</v>
      </c>
      <c r="E27">
        <v>17</v>
      </c>
      <c r="F27">
        <v>66.67</v>
      </c>
      <c r="G27">
        <v>56.08</v>
      </c>
      <c r="H27">
        <f t="shared" si="0"/>
        <v>1.1888373751783168</v>
      </c>
      <c r="I27">
        <v>16.5</v>
      </c>
      <c r="J27">
        <v>49.1</v>
      </c>
      <c r="K27">
        <v>54.79</v>
      </c>
      <c r="L27" s="2">
        <f t="shared" si="1"/>
        <v>0</v>
      </c>
      <c r="M27" s="2">
        <f t="shared" si="2"/>
        <v>1</v>
      </c>
      <c r="N27" s="2">
        <f t="shared" si="3"/>
        <v>0</v>
      </c>
      <c r="P27" t="s">
        <v>665</v>
      </c>
      <c r="Q27" t="s">
        <v>43</v>
      </c>
      <c r="R27" t="s">
        <v>659</v>
      </c>
      <c r="S27">
        <f>SUM(L377:N407)</f>
        <v>31</v>
      </c>
      <c r="T27">
        <f>SUM(L377:L407)</f>
        <v>31</v>
      </c>
      <c r="U27">
        <f>SUM(M377:M407)</f>
        <v>0</v>
      </c>
      <c r="V27">
        <f>SUM(N377:N407)</f>
        <v>0</v>
      </c>
      <c r="W27">
        <f t="shared" si="15"/>
        <v>100</v>
      </c>
      <c r="X27">
        <f t="shared" si="16"/>
        <v>0</v>
      </c>
      <c r="Y27">
        <f t="shared" si="17"/>
        <v>0</v>
      </c>
      <c r="Z27">
        <f>AVERAGE(E377:E407)</f>
        <v>24</v>
      </c>
      <c r="AA27">
        <f>STDEV(E377:E407)/SQRT(SUM($T27:$U27))</f>
        <v>0</v>
      </c>
      <c r="AC27">
        <f>AVERAGE(H377:H407)</f>
        <v>3.2094366875300913</v>
      </c>
      <c r="AD27">
        <f>STDEV(H377:H407)/SQRT(SUM($T27:$U27))</f>
        <v>0.12937982349722632</v>
      </c>
      <c r="AE27">
        <v>31</v>
      </c>
      <c r="AF27">
        <v>0</v>
      </c>
      <c r="AG27">
        <v>0</v>
      </c>
      <c r="AH27">
        <f>((AE27+AF27)/S27)*100</f>
        <v>100</v>
      </c>
      <c r="AI27">
        <f>(AG27/S27)*100</f>
        <v>0</v>
      </c>
      <c r="AJ27">
        <f>100-(AH27+AI27)</f>
        <v>0</v>
      </c>
    </row>
    <row r="28" spans="1:36" x14ac:dyDescent="0.35">
      <c r="A28" t="s">
        <v>13</v>
      </c>
      <c r="B28" t="s">
        <v>44</v>
      </c>
      <c r="C28" t="s">
        <v>43</v>
      </c>
      <c r="D28" t="s">
        <v>495</v>
      </c>
      <c r="E28">
        <v>17</v>
      </c>
      <c r="F28">
        <v>66.56</v>
      </c>
      <c r="G28">
        <v>56.08</v>
      </c>
      <c r="H28">
        <f t="shared" si="0"/>
        <v>1.1868758915834523</v>
      </c>
      <c r="I28">
        <v>16</v>
      </c>
      <c r="J28">
        <v>28.01</v>
      </c>
      <c r="K28">
        <v>53.5</v>
      </c>
      <c r="L28" s="2">
        <f t="shared" si="1"/>
        <v>0</v>
      </c>
      <c r="M28" s="2">
        <f t="shared" si="2"/>
        <v>1</v>
      </c>
      <c r="N28" s="2">
        <f t="shared" si="3"/>
        <v>0</v>
      </c>
      <c r="P28" t="s">
        <v>664</v>
      </c>
      <c r="Q28" t="s">
        <v>43</v>
      </c>
      <c r="R28" t="s">
        <v>660</v>
      </c>
      <c r="S28">
        <f>SUM(L504:N516)</f>
        <v>13</v>
      </c>
      <c r="T28">
        <f>SUM(L504:L516)</f>
        <v>7</v>
      </c>
      <c r="U28">
        <f>SUM(M504:M516)</f>
        <v>6</v>
      </c>
      <c r="V28">
        <f>SUM(N504:N516)</f>
        <v>0</v>
      </c>
      <c r="W28">
        <f t="shared" si="15"/>
        <v>53.846153846153847</v>
      </c>
      <c r="X28">
        <f t="shared" si="16"/>
        <v>46.153846153846153</v>
      </c>
      <c r="Y28">
        <f t="shared" si="17"/>
        <v>0</v>
      </c>
      <c r="Z28">
        <f>AVERAGE(E504:E516)</f>
        <v>24.23076923076923</v>
      </c>
      <c r="AA28">
        <f>STDEV(E504:E516)/SQRT(SUM($T28:$U28))</f>
        <v>0.23076923076923081</v>
      </c>
      <c r="AC28">
        <f>AVERAGE(H504:H516)</f>
        <v>1.7685128260395733</v>
      </c>
      <c r="AD28">
        <f>STDEV(H504:H516)/SQRT(SUM($T28:$U28))</f>
        <v>0.14989930865000653</v>
      </c>
      <c r="AE28">
        <v>12</v>
      </c>
      <c r="AF28">
        <v>1</v>
      </c>
      <c r="AG28">
        <v>0</v>
      </c>
      <c r="AH28">
        <f>((AE28+AF28)/S28)*100</f>
        <v>100</v>
      </c>
      <c r="AI28">
        <f>(AG28/S28)*100</f>
        <v>0</v>
      </c>
      <c r="AJ28">
        <f>100-(AH28+AI28)</f>
        <v>0</v>
      </c>
    </row>
    <row r="29" spans="1:36" x14ac:dyDescent="0.35">
      <c r="A29" t="s">
        <v>14</v>
      </c>
      <c r="B29" t="s">
        <v>44</v>
      </c>
      <c r="C29" t="s">
        <v>43</v>
      </c>
      <c r="D29" t="s">
        <v>495</v>
      </c>
      <c r="E29">
        <v>23.5</v>
      </c>
      <c r="F29">
        <v>80.849999999999994</v>
      </c>
      <c r="G29">
        <v>72.459999999999994</v>
      </c>
      <c r="H29">
        <f t="shared" si="0"/>
        <v>1.1157880209770907</v>
      </c>
      <c r="I29">
        <v>17</v>
      </c>
      <c r="J29">
        <v>62.57</v>
      </c>
      <c r="K29">
        <v>56.08</v>
      </c>
      <c r="L29" s="2">
        <f t="shared" si="1"/>
        <v>0</v>
      </c>
      <c r="M29" s="2">
        <f t="shared" si="2"/>
        <v>1</v>
      </c>
      <c r="N29" s="2">
        <f t="shared" si="3"/>
        <v>0</v>
      </c>
      <c r="P29" t="s">
        <v>665</v>
      </c>
      <c r="Q29" t="s">
        <v>43</v>
      </c>
      <c r="R29" t="s">
        <v>660</v>
      </c>
      <c r="S29">
        <f>SUM(L408:N435)</f>
        <v>28</v>
      </c>
      <c r="T29">
        <f>SUM(L408:L435)</f>
        <v>28</v>
      </c>
      <c r="U29">
        <f>SUM(M408:M435)</f>
        <v>0</v>
      </c>
      <c r="V29">
        <f>SUM(N408:N435)</f>
        <v>0</v>
      </c>
      <c r="W29">
        <f t="shared" si="15"/>
        <v>100</v>
      </c>
      <c r="X29">
        <f t="shared" si="16"/>
        <v>0</v>
      </c>
      <c r="Y29">
        <f t="shared" si="17"/>
        <v>0</v>
      </c>
      <c r="Z29">
        <f>AVERAGE(E408:E435)</f>
        <v>24</v>
      </c>
      <c r="AA29">
        <f>STDEV(E408:E435)/SQRT(SUM($T29:$U29))</f>
        <v>0</v>
      </c>
      <c r="AC29">
        <f>AVERAGE(H408:H435)</f>
        <v>2.6386702849389407</v>
      </c>
      <c r="AD29">
        <f>STDEV(H408:H435)/SQRT(SUM($T29:$U29))</f>
        <v>9.3755571233822457E-2</v>
      </c>
      <c r="AE29">
        <v>28</v>
      </c>
      <c r="AF29">
        <v>0</v>
      </c>
      <c r="AG29">
        <v>0</v>
      </c>
      <c r="AH29">
        <f>((AE29+AF29)/S29)*100</f>
        <v>100</v>
      </c>
      <c r="AI29">
        <f>(AG29/S29)*100</f>
        <v>0</v>
      </c>
      <c r="AJ29">
        <f>100-(AH29+AI29)</f>
        <v>0</v>
      </c>
    </row>
    <row r="30" spans="1:36" x14ac:dyDescent="0.35">
      <c r="A30" t="s">
        <v>15</v>
      </c>
      <c r="B30" s="8" t="s">
        <v>44</v>
      </c>
      <c r="C30" s="8" t="s">
        <v>43</v>
      </c>
      <c r="D30" s="8" t="s">
        <v>495</v>
      </c>
      <c r="E30" s="8">
        <v>23.5</v>
      </c>
      <c r="F30" s="8">
        <v>67.42</v>
      </c>
      <c r="G30" s="8">
        <v>72.459999999999994</v>
      </c>
      <c r="H30" s="8">
        <f t="shared" si="0"/>
        <v>0.93044438310792177</v>
      </c>
      <c r="I30" s="8">
        <v>23</v>
      </c>
      <c r="J30" s="8">
        <v>36.46</v>
      </c>
      <c r="K30" s="8">
        <v>71.22</v>
      </c>
      <c r="L30" s="8">
        <f t="shared" si="1"/>
        <v>0</v>
      </c>
      <c r="M30" s="8">
        <f t="shared" si="2"/>
        <v>0</v>
      </c>
      <c r="N30" s="8">
        <f t="shared" si="3"/>
        <v>1</v>
      </c>
      <c r="P30" s="26" t="s">
        <v>770</v>
      </c>
      <c r="Q30" t="s">
        <v>43</v>
      </c>
      <c r="R30" t="s">
        <v>1033</v>
      </c>
      <c r="W30" t="e">
        <f t="shared" si="15"/>
        <v>#DIV/0!</v>
      </c>
      <c r="X30" t="e">
        <f t="shared" si="16"/>
        <v>#DIV/0!</v>
      </c>
      <c r="Y30" t="e">
        <f t="shared" si="17"/>
        <v>#DIV/0!</v>
      </c>
    </row>
    <row r="31" spans="1:36" x14ac:dyDescent="0.35">
      <c r="A31" t="s">
        <v>16</v>
      </c>
      <c r="B31" t="s">
        <v>44</v>
      </c>
      <c r="C31" t="s">
        <v>43</v>
      </c>
      <c r="D31" t="s">
        <v>495</v>
      </c>
      <c r="E31">
        <v>17</v>
      </c>
      <c r="F31">
        <v>66.010000000000005</v>
      </c>
      <c r="G31">
        <v>56.08</v>
      </c>
      <c r="H31">
        <f t="shared" si="0"/>
        <v>1.1770684736091299</v>
      </c>
      <c r="I31">
        <v>16</v>
      </c>
      <c r="J31">
        <v>42.57</v>
      </c>
      <c r="K31">
        <v>53.5</v>
      </c>
      <c r="L31" s="2">
        <f t="shared" si="1"/>
        <v>0</v>
      </c>
      <c r="M31" s="2">
        <f t="shared" si="2"/>
        <v>1</v>
      </c>
      <c r="N31" s="2">
        <f t="shared" si="3"/>
        <v>0</v>
      </c>
      <c r="P31" s="26" t="s">
        <v>770</v>
      </c>
      <c r="Q31" t="s">
        <v>43</v>
      </c>
      <c r="R31" t="s">
        <v>1034</v>
      </c>
      <c r="W31" t="e">
        <f t="shared" si="15"/>
        <v>#DIV/0!</v>
      </c>
      <c r="X31" t="e">
        <f t="shared" si="16"/>
        <v>#DIV/0!</v>
      </c>
      <c r="Y31" t="e">
        <f t="shared" si="17"/>
        <v>#DIV/0!</v>
      </c>
    </row>
    <row r="32" spans="1:36" x14ac:dyDescent="0.35">
      <c r="A32" t="s">
        <v>17</v>
      </c>
      <c r="B32" t="s">
        <v>44</v>
      </c>
      <c r="C32" t="s">
        <v>43</v>
      </c>
      <c r="D32" t="s">
        <v>495</v>
      </c>
      <c r="E32">
        <v>17</v>
      </c>
      <c r="F32">
        <v>60.7</v>
      </c>
      <c r="G32">
        <v>56.08</v>
      </c>
      <c r="H32">
        <f t="shared" si="0"/>
        <v>1.0823823109843083</v>
      </c>
      <c r="I32">
        <v>16.5</v>
      </c>
      <c r="J32">
        <v>43.46</v>
      </c>
      <c r="K32">
        <v>54.79</v>
      </c>
      <c r="L32" s="2">
        <f t="shared" si="1"/>
        <v>0</v>
      </c>
      <c r="M32" s="2">
        <f t="shared" si="2"/>
        <v>1</v>
      </c>
      <c r="N32" s="2">
        <f t="shared" si="3"/>
        <v>0</v>
      </c>
      <c r="P32" t="s">
        <v>664</v>
      </c>
      <c r="Q32" t="s">
        <v>78</v>
      </c>
      <c r="R32" t="s">
        <v>659</v>
      </c>
      <c r="S32">
        <f>SUM(L517:N531)</f>
        <v>15</v>
      </c>
      <c r="T32">
        <f>SUM(L517:L531)</f>
        <v>11</v>
      </c>
      <c r="U32">
        <f>SUM(M517:M531)</f>
        <v>4</v>
      </c>
      <c r="V32">
        <f>SUM(N517:N531)</f>
        <v>0</v>
      </c>
      <c r="W32">
        <f t="shared" si="15"/>
        <v>73.333333333333329</v>
      </c>
      <c r="X32">
        <f t="shared" si="16"/>
        <v>26.666666666666668</v>
      </c>
      <c r="Y32">
        <f t="shared" si="17"/>
        <v>0</v>
      </c>
      <c r="Z32">
        <f>AVERAGE(E517:E531)</f>
        <v>24.066666666666666</v>
      </c>
      <c r="AA32">
        <f>STDEV(E517:E531)/SQRT(SUM($T32:$U32))</f>
        <v>6.6666666666666652E-2</v>
      </c>
      <c r="AC32">
        <f>AVERAGE(H517:H531)</f>
        <v>2.0392687463181782</v>
      </c>
      <c r="AD32">
        <f>STDEV(H517:H531)/SQRT(SUM($T32:$U32))</f>
        <v>0.19361822532843981</v>
      </c>
      <c r="AE32">
        <v>15</v>
      </c>
      <c r="AF32">
        <v>0</v>
      </c>
      <c r="AG32">
        <v>0</v>
      </c>
      <c r="AH32">
        <f>((AE32+AF32)/S32)*100</f>
        <v>100</v>
      </c>
      <c r="AI32">
        <f>(AG32/S32)*100</f>
        <v>0</v>
      </c>
      <c r="AJ32">
        <f>100-(AH32+AI32)</f>
        <v>0</v>
      </c>
    </row>
    <row r="33" spans="1:36" x14ac:dyDescent="0.35">
      <c r="A33" t="s">
        <v>18</v>
      </c>
      <c r="B33" s="8" t="s">
        <v>44</v>
      </c>
      <c r="C33" s="8" t="s">
        <v>43</v>
      </c>
      <c r="D33" s="8" t="s">
        <v>495</v>
      </c>
      <c r="E33" s="8">
        <v>23.5</v>
      </c>
      <c r="F33" s="8">
        <v>65.58</v>
      </c>
      <c r="G33" s="8">
        <v>72.459999999999994</v>
      </c>
      <c r="H33" s="8">
        <f t="shared" si="0"/>
        <v>0.90505106265525814</v>
      </c>
      <c r="I33" s="8">
        <v>23</v>
      </c>
      <c r="J33" s="8">
        <v>62.09</v>
      </c>
      <c r="K33" s="8">
        <v>71.22</v>
      </c>
      <c r="L33" s="8">
        <f t="shared" si="1"/>
        <v>0</v>
      </c>
      <c r="M33" s="8">
        <f t="shared" si="2"/>
        <v>0</v>
      </c>
      <c r="N33" s="8">
        <f t="shared" si="3"/>
        <v>1</v>
      </c>
      <c r="P33" t="s">
        <v>665</v>
      </c>
      <c r="Q33" t="s">
        <v>78</v>
      </c>
      <c r="R33" t="s">
        <v>659</v>
      </c>
      <c r="S33">
        <f>SUM(L436:N464)</f>
        <v>29</v>
      </c>
      <c r="T33">
        <f>SUM(L436:L464)</f>
        <v>24</v>
      </c>
      <c r="U33">
        <f>SUM(M436:M464)</f>
        <v>4</v>
      </c>
      <c r="V33">
        <f>SUM(N436:N464)</f>
        <v>1</v>
      </c>
      <c r="W33">
        <f t="shared" si="15"/>
        <v>82.758620689655174</v>
      </c>
      <c r="X33">
        <f t="shared" si="16"/>
        <v>13.793103448275861</v>
      </c>
      <c r="Y33">
        <f t="shared" si="17"/>
        <v>3.4482758620689653</v>
      </c>
      <c r="Z33">
        <f>AVERAGE(E436:E451,E453:E464)</f>
        <v>23.928571428571427</v>
      </c>
      <c r="AA33">
        <f>STDEV(E436:E451,E453:E464)/SQRT(SUM($T33:$U33))</f>
        <v>7.1428571428571425E-2</v>
      </c>
      <c r="AC33">
        <f>AVERAGE(H436:H451,H453:H464)</f>
        <v>2.2607043231298261</v>
      </c>
      <c r="AD33">
        <f>STDEV(H436:H451,H453:H464)/SQRT(SUM($T33:$U33))</f>
        <v>0.14087544760558851</v>
      </c>
      <c r="AE33">
        <v>27</v>
      </c>
      <c r="AF33">
        <v>0</v>
      </c>
      <c r="AG33">
        <v>1</v>
      </c>
      <c r="AH33">
        <f>((AE33+AF33)/S33)*100</f>
        <v>93.103448275862064</v>
      </c>
      <c r="AI33">
        <f>(AG33/S33)*100</f>
        <v>3.4482758620689653</v>
      </c>
      <c r="AJ33">
        <f>100-(AH33+AI33)</f>
        <v>3.448275862068968</v>
      </c>
    </row>
    <row r="34" spans="1:36" x14ac:dyDescent="0.35">
      <c r="A34" t="s">
        <v>19</v>
      </c>
      <c r="B34" s="8" t="s">
        <v>44</v>
      </c>
      <c r="C34" s="8" t="s">
        <v>43</v>
      </c>
      <c r="D34" s="8" t="s">
        <v>495</v>
      </c>
      <c r="E34" s="8">
        <v>23.5</v>
      </c>
      <c r="F34" s="8">
        <v>70.510000000000005</v>
      </c>
      <c r="G34" s="8">
        <v>72.459999999999994</v>
      </c>
      <c r="H34" s="8">
        <f t="shared" si="0"/>
        <v>0.97308860060723168</v>
      </c>
      <c r="I34" s="8">
        <v>23</v>
      </c>
      <c r="J34" s="8">
        <v>55.9</v>
      </c>
      <c r="K34" s="8">
        <v>71.22</v>
      </c>
      <c r="L34" s="8">
        <f t="shared" si="1"/>
        <v>0</v>
      </c>
      <c r="M34" s="8">
        <f t="shared" si="2"/>
        <v>0</v>
      </c>
      <c r="N34" s="8">
        <f t="shared" si="3"/>
        <v>1</v>
      </c>
      <c r="P34" t="s">
        <v>664</v>
      </c>
      <c r="Q34" t="s">
        <v>78</v>
      </c>
      <c r="R34" t="s">
        <v>660</v>
      </c>
      <c r="S34">
        <f>SUM(L532:N546)</f>
        <v>15</v>
      </c>
      <c r="T34">
        <f>SUM(L532:L546)</f>
        <v>12</v>
      </c>
      <c r="U34">
        <f>SUM(M532:M546)</f>
        <v>1</v>
      </c>
      <c r="V34">
        <f>SUM(N532:N546)</f>
        <v>2</v>
      </c>
      <c r="W34">
        <f t="shared" si="15"/>
        <v>80</v>
      </c>
      <c r="X34">
        <f t="shared" si="16"/>
        <v>6.666666666666667</v>
      </c>
      <c r="Y34">
        <f t="shared" si="17"/>
        <v>13.333333333333334</v>
      </c>
      <c r="Z34">
        <f>AVERAGE(E533:E538,E540:E546)</f>
        <v>24</v>
      </c>
      <c r="AA34">
        <f>STDEV(E533:E538,E540:E546)/SQRT(SUM($T34:$U34))</f>
        <v>0</v>
      </c>
      <c r="AC34">
        <f>AVERAGE(H533:H538,H540:H546)</f>
        <v>2.4617472080158649</v>
      </c>
      <c r="AD34">
        <f>STDEV(H533:H538,H540:H546)/SQRT(SUM($T34:$U34))</f>
        <v>0.23302857232324825</v>
      </c>
      <c r="AE34">
        <v>13</v>
      </c>
      <c r="AF34">
        <v>0</v>
      </c>
      <c r="AG34">
        <v>2</v>
      </c>
      <c r="AH34">
        <f>((AE34+AF34)/S34)*100</f>
        <v>86.666666666666671</v>
      </c>
      <c r="AI34">
        <f>(AG34/S34)*100</f>
        <v>13.333333333333334</v>
      </c>
      <c r="AJ34">
        <f>100-(AH34+AI34)</f>
        <v>0</v>
      </c>
    </row>
    <row r="35" spans="1:36" x14ac:dyDescent="0.35">
      <c r="A35" t="s">
        <v>20</v>
      </c>
      <c r="B35" s="8" t="s">
        <v>44</v>
      </c>
      <c r="C35" s="8" t="s">
        <v>43</v>
      </c>
      <c r="D35" s="8" t="s">
        <v>495</v>
      </c>
      <c r="E35" s="8">
        <v>17</v>
      </c>
      <c r="F35" s="8">
        <v>45.94</v>
      </c>
      <c r="G35" s="8">
        <v>56.08</v>
      </c>
      <c r="H35" s="8">
        <f t="shared" si="0"/>
        <v>0.81918687589158345</v>
      </c>
      <c r="I35" s="8">
        <v>16.5</v>
      </c>
      <c r="J35" s="8">
        <v>40.36</v>
      </c>
      <c r="K35" s="8">
        <v>54.79</v>
      </c>
      <c r="L35" s="8">
        <f t="shared" si="1"/>
        <v>0</v>
      </c>
      <c r="M35" s="8">
        <f t="shared" si="2"/>
        <v>0</v>
      </c>
      <c r="N35" s="8">
        <f t="shared" si="3"/>
        <v>1</v>
      </c>
      <c r="P35" t="s">
        <v>665</v>
      </c>
      <c r="Q35" t="s">
        <v>78</v>
      </c>
      <c r="R35" t="s">
        <v>660</v>
      </c>
      <c r="S35">
        <f>SUM(L465:N495)</f>
        <v>31</v>
      </c>
      <c r="T35">
        <f>SUM(L465:L495)</f>
        <v>27</v>
      </c>
      <c r="U35">
        <f>SUM(M465:M495)</f>
        <v>2</v>
      </c>
      <c r="V35">
        <f>SUM(N465:N495)</f>
        <v>2</v>
      </c>
      <c r="W35">
        <f t="shared" si="15"/>
        <v>87.096774193548384</v>
      </c>
      <c r="X35">
        <f t="shared" si="16"/>
        <v>6.4516129032258061</v>
      </c>
      <c r="Y35">
        <f t="shared" si="17"/>
        <v>6.4516129032258061</v>
      </c>
      <c r="Z35">
        <f>AVERAGE(E465:E484,E487:E495)</f>
        <v>24.03448275862069</v>
      </c>
      <c r="AA35">
        <f>STDEV(E465:E484,E487:E495)/SQRT(SUM($T35:$U35))</f>
        <v>3.4482758620689655E-2</v>
      </c>
      <c r="AC35">
        <f>AVERAGE(H465:H484,H487:H495)</f>
        <v>2.5766962781227329</v>
      </c>
      <c r="AD35">
        <f>STDEV(H465:H484,H487:H495)/SQRT(SUM($T35:$U35))</f>
        <v>0.1259214877649773</v>
      </c>
      <c r="AE35">
        <v>29</v>
      </c>
      <c r="AF35">
        <v>0</v>
      </c>
      <c r="AG35">
        <v>0</v>
      </c>
      <c r="AH35">
        <f>((AE35+AF35)/S35)*100</f>
        <v>93.548387096774192</v>
      </c>
      <c r="AI35">
        <f>(AG35/S35)*100</f>
        <v>0</v>
      </c>
      <c r="AJ35">
        <f>100-(AH35+AI35)</f>
        <v>6.4516129032258078</v>
      </c>
    </row>
    <row r="36" spans="1:36" x14ac:dyDescent="0.35">
      <c r="A36" t="s">
        <v>23</v>
      </c>
      <c r="B36" s="8" t="s">
        <v>44</v>
      </c>
      <c r="C36" s="8" t="s">
        <v>43</v>
      </c>
      <c r="D36" s="8" t="s">
        <v>495</v>
      </c>
      <c r="E36" s="8">
        <v>20.5</v>
      </c>
      <c r="F36" s="8">
        <v>64.36</v>
      </c>
      <c r="G36" s="8">
        <v>64.97</v>
      </c>
      <c r="H36" s="8">
        <f t="shared" si="0"/>
        <v>0.99061105125442517</v>
      </c>
      <c r="I36" s="8">
        <v>20</v>
      </c>
      <c r="J36" s="8">
        <v>35.72</v>
      </c>
      <c r="K36" s="8">
        <v>63.71</v>
      </c>
      <c r="L36" s="8">
        <f t="shared" si="1"/>
        <v>0</v>
      </c>
      <c r="M36" s="8">
        <f t="shared" si="2"/>
        <v>0</v>
      </c>
      <c r="N36" s="8">
        <f t="shared" si="3"/>
        <v>1</v>
      </c>
      <c r="P36" s="26" t="s">
        <v>770</v>
      </c>
      <c r="Q36" t="s">
        <v>78</v>
      </c>
      <c r="R36" t="s">
        <v>1033</v>
      </c>
      <c r="W36" t="e">
        <f t="shared" si="15"/>
        <v>#DIV/0!</v>
      </c>
      <c r="X36" t="e">
        <f t="shared" si="16"/>
        <v>#DIV/0!</v>
      </c>
      <c r="Y36" t="e">
        <f t="shared" si="17"/>
        <v>#DIV/0!</v>
      </c>
      <c r="Z36" s="4"/>
    </row>
    <row r="37" spans="1:36" x14ac:dyDescent="0.35">
      <c r="A37" t="s">
        <v>25</v>
      </c>
      <c r="B37" s="8" t="s">
        <v>44</v>
      </c>
      <c r="C37" s="8" t="s">
        <v>43</v>
      </c>
      <c r="D37" s="8" t="s">
        <v>495</v>
      </c>
      <c r="E37" s="8">
        <v>17</v>
      </c>
      <c r="F37" s="8">
        <v>48.02</v>
      </c>
      <c r="G37" s="8">
        <v>56.08</v>
      </c>
      <c r="H37" s="8">
        <f t="shared" si="0"/>
        <v>0.85627674750356642</v>
      </c>
      <c r="I37" s="8">
        <v>16.5</v>
      </c>
      <c r="J37" s="8">
        <v>37.450000000000003</v>
      </c>
      <c r="K37" s="8">
        <v>54.79</v>
      </c>
      <c r="L37" s="8">
        <f t="shared" si="1"/>
        <v>0</v>
      </c>
      <c r="M37" s="8">
        <f t="shared" si="2"/>
        <v>0</v>
      </c>
      <c r="N37" s="8">
        <f t="shared" si="3"/>
        <v>1</v>
      </c>
      <c r="P37" s="26" t="s">
        <v>770</v>
      </c>
      <c r="Q37" t="s">
        <v>78</v>
      </c>
      <c r="R37" t="s">
        <v>1034</v>
      </c>
      <c r="W37" t="e">
        <f t="shared" si="15"/>
        <v>#DIV/0!</v>
      </c>
      <c r="X37" t="e">
        <f t="shared" si="16"/>
        <v>#DIV/0!</v>
      </c>
      <c r="Y37" t="e">
        <f t="shared" si="17"/>
        <v>#DIV/0!</v>
      </c>
      <c r="Z37" s="4"/>
    </row>
    <row r="38" spans="1:36" x14ac:dyDescent="0.35">
      <c r="A38" t="s">
        <v>26</v>
      </c>
      <c r="B38" s="8" t="s">
        <v>44</v>
      </c>
      <c r="C38" s="8" t="s">
        <v>43</v>
      </c>
      <c r="D38" s="8" t="s">
        <v>495</v>
      </c>
      <c r="E38" s="8">
        <v>16.5</v>
      </c>
      <c r="F38" s="8">
        <v>51.96</v>
      </c>
      <c r="G38" s="8">
        <v>54.79</v>
      </c>
      <c r="H38" s="8">
        <f t="shared" si="0"/>
        <v>0.9483482387296952</v>
      </c>
      <c r="I38" s="8">
        <v>16</v>
      </c>
      <c r="J38" s="8">
        <v>37.47</v>
      </c>
      <c r="K38" s="8">
        <v>53.5</v>
      </c>
      <c r="L38" s="8">
        <f t="shared" si="1"/>
        <v>0</v>
      </c>
      <c r="M38" s="8">
        <f t="shared" si="2"/>
        <v>0</v>
      </c>
      <c r="N38" s="8">
        <f t="shared" si="3"/>
        <v>1</v>
      </c>
      <c r="X38" s="4"/>
      <c r="Y38" s="4"/>
      <c r="Z38" s="4"/>
    </row>
    <row r="39" spans="1:36" x14ac:dyDescent="0.35">
      <c r="A39" t="s">
        <v>28</v>
      </c>
      <c r="B39" s="8" t="s">
        <v>44</v>
      </c>
      <c r="C39" s="8" t="s">
        <v>43</v>
      </c>
      <c r="D39" s="8" t="s">
        <v>495</v>
      </c>
      <c r="E39" s="8">
        <v>14</v>
      </c>
      <c r="F39" s="8">
        <v>40.520000000000003</v>
      </c>
      <c r="G39" s="8">
        <v>48.3</v>
      </c>
      <c r="H39" s="8">
        <f t="shared" si="0"/>
        <v>0.83892339544513472</v>
      </c>
      <c r="I39" s="8">
        <v>13.5</v>
      </c>
      <c r="J39" s="8">
        <v>19.21</v>
      </c>
      <c r="K39" s="8">
        <v>46.98</v>
      </c>
      <c r="L39" s="8">
        <f t="shared" si="1"/>
        <v>0</v>
      </c>
      <c r="M39" s="8">
        <f t="shared" si="2"/>
        <v>0</v>
      </c>
      <c r="N39" s="8">
        <f t="shared" si="3"/>
        <v>1</v>
      </c>
      <c r="X39" s="4"/>
      <c r="Y39" s="4"/>
      <c r="Z39" s="4"/>
    </row>
    <row r="40" spans="1:36" x14ac:dyDescent="0.35">
      <c r="A40" t="s">
        <v>29</v>
      </c>
      <c r="B40" t="s">
        <v>44</v>
      </c>
      <c r="C40" t="s">
        <v>43</v>
      </c>
      <c r="D40" t="s">
        <v>495</v>
      </c>
      <c r="E40">
        <v>23.5</v>
      </c>
      <c r="F40">
        <v>78.66</v>
      </c>
      <c r="G40">
        <v>72.459999999999994</v>
      </c>
      <c r="H40">
        <f t="shared" si="0"/>
        <v>1.0855644493513663</v>
      </c>
      <c r="I40">
        <v>23</v>
      </c>
      <c r="J40">
        <v>48.91</v>
      </c>
      <c r="K40">
        <v>71.22</v>
      </c>
      <c r="L40" s="2">
        <f t="shared" si="1"/>
        <v>0</v>
      </c>
      <c r="M40" s="2">
        <f t="shared" si="2"/>
        <v>1</v>
      </c>
      <c r="N40" s="2">
        <f t="shared" si="3"/>
        <v>0</v>
      </c>
      <c r="X40" s="4"/>
      <c r="Y40" s="4"/>
      <c r="Z40" s="4"/>
    </row>
    <row r="41" spans="1:36" x14ac:dyDescent="0.35">
      <c r="A41" t="s">
        <v>30</v>
      </c>
      <c r="B41" t="s">
        <v>44</v>
      </c>
      <c r="C41" t="s">
        <v>43</v>
      </c>
      <c r="D41" t="s">
        <v>495</v>
      </c>
      <c r="E41">
        <v>25</v>
      </c>
      <c r="F41">
        <v>89.01</v>
      </c>
      <c r="G41">
        <v>76.17</v>
      </c>
      <c r="H41">
        <f t="shared" si="0"/>
        <v>1.1685703032690036</v>
      </c>
      <c r="I41">
        <v>23.5</v>
      </c>
      <c r="J41">
        <v>64.75</v>
      </c>
      <c r="K41">
        <v>72.459999999999994</v>
      </c>
      <c r="L41" s="2">
        <f t="shared" si="1"/>
        <v>0</v>
      </c>
      <c r="M41" s="2">
        <f t="shared" si="2"/>
        <v>1</v>
      </c>
      <c r="N41" s="2">
        <f t="shared" si="3"/>
        <v>0</v>
      </c>
      <c r="X41" s="4"/>
      <c r="Y41" s="4"/>
      <c r="Z41" s="4"/>
    </row>
    <row r="42" spans="1:36" x14ac:dyDescent="0.35">
      <c r="A42" t="s">
        <v>31</v>
      </c>
      <c r="B42" t="s">
        <v>44</v>
      </c>
      <c r="C42" s="8" t="s">
        <v>43</v>
      </c>
      <c r="D42" s="8" t="s">
        <v>495</v>
      </c>
      <c r="E42" s="8">
        <v>14</v>
      </c>
      <c r="F42" s="8">
        <v>44.63</v>
      </c>
      <c r="G42" s="8">
        <v>48.3</v>
      </c>
      <c r="H42" s="8">
        <f t="shared" si="0"/>
        <v>0.92401656314699798</v>
      </c>
      <c r="I42" s="8">
        <v>13.5</v>
      </c>
      <c r="J42" s="8">
        <v>19.690000000000001</v>
      </c>
      <c r="K42" s="8">
        <v>46.98</v>
      </c>
      <c r="L42" s="8">
        <f t="shared" si="1"/>
        <v>0</v>
      </c>
      <c r="M42" s="8">
        <f t="shared" si="2"/>
        <v>0</v>
      </c>
      <c r="N42" s="8">
        <f t="shared" si="3"/>
        <v>1</v>
      </c>
      <c r="S42" t="s">
        <v>682</v>
      </c>
      <c r="T42" t="s">
        <v>684</v>
      </c>
      <c r="U42" t="s">
        <v>683</v>
      </c>
      <c r="V42" t="s">
        <v>663</v>
      </c>
      <c r="X42" s="4"/>
      <c r="Y42" s="4"/>
      <c r="Z42" s="4"/>
    </row>
    <row r="43" spans="1:36" x14ac:dyDescent="0.35">
      <c r="A43" t="s">
        <v>32</v>
      </c>
      <c r="B43" t="s">
        <v>44</v>
      </c>
      <c r="C43" s="8" t="s">
        <v>43</v>
      </c>
      <c r="D43" s="8" t="s">
        <v>495</v>
      </c>
      <c r="E43" s="8">
        <v>20.5</v>
      </c>
      <c r="F43" s="8">
        <v>57.82</v>
      </c>
      <c r="G43" s="8">
        <v>64.97</v>
      </c>
      <c r="H43" s="8">
        <f t="shared" si="0"/>
        <v>0.88994920732645844</v>
      </c>
      <c r="I43" s="8">
        <v>20</v>
      </c>
      <c r="J43" s="8">
        <v>28.9</v>
      </c>
      <c r="K43" s="8">
        <v>63.71</v>
      </c>
      <c r="L43" s="8">
        <f t="shared" si="1"/>
        <v>0</v>
      </c>
      <c r="M43" s="8">
        <f t="shared" si="2"/>
        <v>0</v>
      </c>
      <c r="N43" s="8">
        <f t="shared" si="3"/>
        <v>1</v>
      </c>
      <c r="O43">
        <v>10</v>
      </c>
      <c r="P43" t="s">
        <v>685</v>
      </c>
      <c r="Q43" t="s">
        <v>43</v>
      </c>
      <c r="R43" t="s">
        <v>529</v>
      </c>
      <c r="S43">
        <v>16</v>
      </c>
      <c r="T43">
        <v>1</v>
      </c>
      <c r="U43">
        <v>0</v>
      </c>
      <c r="V43">
        <v>7</v>
      </c>
      <c r="X43" s="4"/>
      <c r="Y43" s="4"/>
      <c r="Z43" s="4"/>
    </row>
    <row r="44" spans="1:36" x14ac:dyDescent="0.35">
      <c r="A44" t="s">
        <v>33</v>
      </c>
      <c r="B44" t="s">
        <v>44</v>
      </c>
      <c r="C44" t="s">
        <v>43</v>
      </c>
      <c r="D44" t="s">
        <v>495</v>
      </c>
      <c r="E44">
        <v>24.5</v>
      </c>
      <c r="F44">
        <v>90.87</v>
      </c>
      <c r="G44">
        <v>74.930000000000007</v>
      </c>
      <c r="H44">
        <f t="shared" si="0"/>
        <v>1.2127318830908849</v>
      </c>
      <c r="I44">
        <v>19.5</v>
      </c>
      <c r="J44">
        <v>64.790000000000006</v>
      </c>
      <c r="K44">
        <v>62.44</v>
      </c>
      <c r="L44" s="2">
        <f t="shared" si="1"/>
        <v>0</v>
      </c>
      <c r="M44" s="2">
        <f t="shared" si="2"/>
        <v>1</v>
      </c>
      <c r="N44" s="2">
        <f t="shared" si="3"/>
        <v>0</v>
      </c>
      <c r="P44" t="s">
        <v>686</v>
      </c>
      <c r="Q44" t="s">
        <v>43</v>
      </c>
      <c r="R44" t="s">
        <v>529</v>
      </c>
      <c r="S44">
        <v>26</v>
      </c>
      <c r="T44">
        <v>0</v>
      </c>
      <c r="U44">
        <v>0</v>
      </c>
      <c r="V44">
        <v>1</v>
      </c>
      <c r="X44" s="4"/>
      <c r="Y44" s="4"/>
      <c r="Z44" s="4"/>
    </row>
    <row r="45" spans="1:36" x14ac:dyDescent="0.35">
      <c r="A45" t="s">
        <v>34</v>
      </c>
      <c r="B45" t="s">
        <v>44</v>
      </c>
      <c r="C45" s="8" t="s">
        <v>43</v>
      </c>
      <c r="D45" s="8" t="s">
        <v>495</v>
      </c>
      <c r="E45" s="8">
        <v>23.5</v>
      </c>
      <c r="F45" s="8">
        <v>62.18</v>
      </c>
      <c r="G45" s="8">
        <v>72.459999999999994</v>
      </c>
      <c r="H45" s="8">
        <f t="shared" si="0"/>
        <v>0.85812862268837986</v>
      </c>
      <c r="I45" s="8">
        <v>23</v>
      </c>
      <c r="J45" s="8">
        <v>58.85</v>
      </c>
      <c r="K45" s="8">
        <v>71.22</v>
      </c>
      <c r="L45" s="8">
        <f t="shared" si="1"/>
        <v>0</v>
      </c>
      <c r="M45" s="8">
        <f t="shared" si="2"/>
        <v>0</v>
      </c>
      <c r="N45" s="8">
        <f t="shared" si="3"/>
        <v>1</v>
      </c>
      <c r="P45" t="s">
        <v>770</v>
      </c>
      <c r="R45" t="s">
        <v>529</v>
      </c>
      <c r="S45">
        <v>5</v>
      </c>
      <c r="T45">
        <v>0</v>
      </c>
      <c r="U45">
        <v>2</v>
      </c>
      <c r="V45">
        <v>7</v>
      </c>
    </row>
    <row r="46" spans="1:36" x14ac:dyDescent="0.35">
      <c r="A46" t="s">
        <v>36</v>
      </c>
      <c r="B46" t="s">
        <v>44</v>
      </c>
      <c r="C46" t="s">
        <v>43</v>
      </c>
      <c r="D46" t="s">
        <v>495</v>
      </c>
      <c r="E46">
        <v>24</v>
      </c>
      <c r="F46">
        <v>101.09</v>
      </c>
      <c r="G46">
        <v>73.7</v>
      </c>
      <c r="H46">
        <f t="shared" si="0"/>
        <v>1.371641791044776</v>
      </c>
      <c r="I46">
        <v>23</v>
      </c>
      <c r="J46">
        <v>65.849999999999994</v>
      </c>
      <c r="K46">
        <v>71.22</v>
      </c>
      <c r="L46" s="2">
        <f t="shared" si="1"/>
        <v>0</v>
      </c>
      <c r="M46" s="2">
        <f t="shared" si="2"/>
        <v>1</v>
      </c>
      <c r="N46" s="2">
        <f t="shared" si="3"/>
        <v>0</v>
      </c>
      <c r="P46" t="s">
        <v>685</v>
      </c>
      <c r="Q46" t="s">
        <v>43</v>
      </c>
      <c r="R46" t="s">
        <v>495</v>
      </c>
      <c r="S46">
        <v>7</v>
      </c>
      <c r="T46">
        <v>2</v>
      </c>
      <c r="U46">
        <v>7</v>
      </c>
      <c r="V46">
        <v>21</v>
      </c>
    </row>
    <row r="47" spans="1:36" x14ac:dyDescent="0.35">
      <c r="A47" t="s">
        <v>37</v>
      </c>
      <c r="B47" t="s">
        <v>44</v>
      </c>
      <c r="C47" t="s">
        <v>43</v>
      </c>
      <c r="D47" t="s">
        <v>495</v>
      </c>
      <c r="E47">
        <v>21.5</v>
      </c>
      <c r="F47">
        <v>67.97</v>
      </c>
      <c r="G47">
        <v>67.47</v>
      </c>
      <c r="H47">
        <f t="shared" si="0"/>
        <v>1.0074107010523194</v>
      </c>
      <c r="I47">
        <v>21</v>
      </c>
      <c r="J47">
        <v>34.28</v>
      </c>
      <c r="K47">
        <v>66.22</v>
      </c>
      <c r="L47" s="2">
        <f t="shared" si="1"/>
        <v>0</v>
      </c>
      <c r="M47" s="2">
        <f t="shared" si="2"/>
        <v>1</v>
      </c>
      <c r="N47" s="2">
        <f t="shared" si="3"/>
        <v>0</v>
      </c>
      <c r="P47" t="s">
        <v>686</v>
      </c>
      <c r="Q47" t="s">
        <v>43</v>
      </c>
      <c r="R47" t="s">
        <v>495</v>
      </c>
      <c r="S47">
        <v>12</v>
      </c>
      <c r="T47">
        <v>0</v>
      </c>
      <c r="U47">
        <v>20</v>
      </c>
      <c r="V47">
        <v>5</v>
      </c>
    </row>
    <row r="48" spans="1:36" x14ac:dyDescent="0.35">
      <c r="A48" t="s">
        <v>39</v>
      </c>
      <c r="B48" t="s">
        <v>44</v>
      </c>
      <c r="C48" s="8" t="s">
        <v>43</v>
      </c>
      <c r="D48" s="8" t="s">
        <v>495</v>
      </c>
      <c r="E48" s="8">
        <v>24.5</v>
      </c>
      <c r="F48" s="8">
        <v>71.17</v>
      </c>
      <c r="G48" s="8">
        <v>74.930000000000007</v>
      </c>
      <c r="H48" s="8">
        <f t="shared" si="0"/>
        <v>0.94981983184305341</v>
      </c>
      <c r="I48" s="8">
        <v>24</v>
      </c>
      <c r="J48" s="8">
        <v>66.36</v>
      </c>
      <c r="K48" s="8">
        <v>73.7</v>
      </c>
      <c r="L48" s="8">
        <f t="shared" si="1"/>
        <v>0</v>
      </c>
      <c r="M48" s="8">
        <f t="shared" si="2"/>
        <v>0</v>
      </c>
      <c r="N48" s="8">
        <f t="shared" si="3"/>
        <v>1</v>
      </c>
      <c r="P48" t="s">
        <v>770</v>
      </c>
      <c r="R48" t="s">
        <v>495</v>
      </c>
      <c r="S48">
        <v>0</v>
      </c>
      <c r="T48">
        <v>0</v>
      </c>
      <c r="U48">
        <v>16</v>
      </c>
      <c r="V48">
        <v>0</v>
      </c>
    </row>
    <row r="49" spans="1:22" x14ac:dyDescent="0.35">
      <c r="A49" t="s">
        <v>40</v>
      </c>
      <c r="B49" t="s">
        <v>44</v>
      </c>
      <c r="C49" s="8" t="s">
        <v>43</v>
      </c>
      <c r="D49" s="8" t="s">
        <v>495</v>
      </c>
      <c r="E49" s="8">
        <v>23</v>
      </c>
      <c r="F49" s="8">
        <v>68.739999999999995</v>
      </c>
      <c r="G49" s="8">
        <v>71.22</v>
      </c>
      <c r="H49" s="8">
        <f t="shared" si="0"/>
        <v>0.9651783206964335</v>
      </c>
      <c r="I49" s="8">
        <v>22.5</v>
      </c>
      <c r="J49" s="8">
        <v>66.959999999999994</v>
      </c>
      <c r="K49" s="8">
        <v>69.97</v>
      </c>
      <c r="L49" s="8">
        <f t="shared" si="1"/>
        <v>0</v>
      </c>
      <c r="M49" s="8">
        <f t="shared" si="2"/>
        <v>0</v>
      </c>
      <c r="N49" s="8">
        <f t="shared" si="3"/>
        <v>1</v>
      </c>
      <c r="O49">
        <v>5</v>
      </c>
      <c r="P49" t="s">
        <v>685</v>
      </c>
      <c r="Q49" t="s">
        <v>43</v>
      </c>
      <c r="R49" t="s">
        <v>528</v>
      </c>
      <c r="S49">
        <v>13</v>
      </c>
      <c r="T49">
        <v>0</v>
      </c>
      <c r="U49">
        <v>0</v>
      </c>
      <c r="V49">
        <v>1</v>
      </c>
    </row>
    <row r="50" spans="1:22" x14ac:dyDescent="0.35">
      <c r="A50" t="s">
        <v>41</v>
      </c>
      <c r="B50" t="s">
        <v>44</v>
      </c>
      <c r="C50" t="s">
        <v>43</v>
      </c>
      <c r="D50" t="s">
        <v>495</v>
      </c>
      <c r="E50">
        <v>23.5</v>
      </c>
      <c r="F50">
        <v>77.94</v>
      </c>
      <c r="G50">
        <v>72.459999999999994</v>
      </c>
      <c r="H50">
        <f t="shared" si="0"/>
        <v>1.075627932652498</v>
      </c>
      <c r="I50">
        <v>23</v>
      </c>
      <c r="J50">
        <v>54.12</v>
      </c>
      <c r="K50">
        <v>71.22</v>
      </c>
      <c r="L50" s="2">
        <f t="shared" si="1"/>
        <v>0</v>
      </c>
      <c r="M50" s="2">
        <f t="shared" si="2"/>
        <v>1</v>
      </c>
      <c r="N50" s="2">
        <f t="shared" si="3"/>
        <v>0</v>
      </c>
      <c r="P50" t="s">
        <v>686</v>
      </c>
      <c r="Q50" t="s">
        <v>43</v>
      </c>
      <c r="R50" t="s">
        <v>528</v>
      </c>
      <c r="S50">
        <v>18</v>
      </c>
      <c r="T50">
        <v>0</v>
      </c>
      <c r="U50">
        <v>0</v>
      </c>
      <c r="V50">
        <v>0</v>
      </c>
    </row>
    <row r="51" spans="1:22" x14ac:dyDescent="0.35">
      <c r="A51" t="s">
        <v>42</v>
      </c>
      <c r="B51" t="s">
        <v>44</v>
      </c>
      <c r="C51" t="s">
        <v>43</v>
      </c>
      <c r="D51" t="s">
        <v>495</v>
      </c>
      <c r="E51">
        <v>24</v>
      </c>
      <c r="F51">
        <v>85.16</v>
      </c>
      <c r="G51">
        <v>73.7</v>
      </c>
      <c r="H51">
        <f t="shared" si="0"/>
        <v>1.1554952510176391</v>
      </c>
      <c r="I51">
        <v>23.5</v>
      </c>
      <c r="J51">
        <v>69.930000000000007</v>
      </c>
      <c r="K51">
        <v>72.459999999999994</v>
      </c>
      <c r="L51" s="2">
        <f t="shared" si="1"/>
        <v>0</v>
      </c>
      <c r="M51" s="2">
        <f t="shared" si="2"/>
        <v>1</v>
      </c>
      <c r="N51" s="2">
        <f t="shared" si="3"/>
        <v>0</v>
      </c>
      <c r="P51" t="s">
        <v>770</v>
      </c>
      <c r="R51" t="s">
        <v>528</v>
      </c>
      <c r="S51">
        <v>2</v>
      </c>
      <c r="T51">
        <v>0</v>
      </c>
      <c r="U51">
        <v>4</v>
      </c>
      <c r="V51">
        <v>9</v>
      </c>
    </row>
    <row r="52" spans="1:22" x14ac:dyDescent="0.35">
      <c r="A52" t="s">
        <v>464</v>
      </c>
      <c r="B52" s="8" t="s">
        <v>44</v>
      </c>
      <c r="C52" s="8" t="s">
        <v>43</v>
      </c>
      <c r="D52" s="8" t="s">
        <v>495</v>
      </c>
      <c r="E52" s="8">
        <v>17</v>
      </c>
      <c r="F52" s="8">
        <v>53.54</v>
      </c>
      <c r="G52" s="8">
        <v>56.08</v>
      </c>
      <c r="H52" s="8">
        <f t="shared" si="0"/>
        <v>0.95470756062767481</v>
      </c>
      <c r="I52" s="8">
        <v>16.5</v>
      </c>
      <c r="J52" s="8">
        <v>47.54</v>
      </c>
      <c r="K52" s="8">
        <v>54.79</v>
      </c>
      <c r="L52" s="8">
        <f t="shared" si="1"/>
        <v>0</v>
      </c>
      <c r="M52" s="8">
        <f t="shared" si="2"/>
        <v>0</v>
      </c>
      <c r="N52" s="8">
        <f t="shared" si="3"/>
        <v>1</v>
      </c>
      <c r="P52" t="s">
        <v>685</v>
      </c>
      <c r="Q52" t="s">
        <v>43</v>
      </c>
      <c r="R52" t="s">
        <v>530</v>
      </c>
      <c r="S52">
        <v>2</v>
      </c>
      <c r="T52">
        <v>0</v>
      </c>
      <c r="U52">
        <v>9</v>
      </c>
      <c r="V52">
        <v>10</v>
      </c>
    </row>
    <row r="53" spans="1:22" x14ac:dyDescent="0.35">
      <c r="A53" t="s">
        <v>466</v>
      </c>
      <c r="B53" s="8" t="s">
        <v>44</v>
      </c>
      <c r="C53" s="8" t="s">
        <v>43</v>
      </c>
      <c r="D53" s="8" t="s">
        <v>495</v>
      </c>
      <c r="E53" s="8">
        <v>24</v>
      </c>
      <c r="F53" s="8">
        <v>72.83</v>
      </c>
      <c r="G53" s="8">
        <v>73.7</v>
      </c>
      <c r="H53" s="8">
        <f t="shared" si="0"/>
        <v>0.98819538670284934</v>
      </c>
      <c r="I53" s="8">
        <v>23.5</v>
      </c>
      <c r="J53" s="8">
        <v>70.3</v>
      </c>
      <c r="K53" s="8">
        <v>72.459999999999994</v>
      </c>
      <c r="L53" s="8">
        <f t="shared" si="1"/>
        <v>0</v>
      </c>
      <c r="M53" s="8">
        <f t="shared" si="2"/>
        <v>0</v>
      </c>
      <c r="N53" s="8">
        <f t="shared" si="3"/>
        <v>1</v>
      </c>
      <c r="P53" t="s">
        <v>686</v>
      </c>
      <c r="Q53" t="s">
        <v>43</v>
      </c>
      <c r="R53" t="s">
        <v>530</v>
      </c>
      <c r="S53">
        <v>4</v>
      </c>
      <c r="T53">
        <v>0</v>
      </c>
      <c r="U53">
        <v>7</v>
      </c>
      <c r="V53">
        <v>12</v>
      </c>
    </row>
    <row r="54" spans="1:22" x14ac:dyDescent="0.35">
      <c r="A54" t="s">
        <v>467</v>
      </c>
      <c r="B54" t="s">
        <v>44</v>
      </c>
      <c r="C54" t="s">
        <v>43</v>
      </c>
      <c r="D54" t="s">
        <v>495</v>
      </c>
      <c r="E54">
        <v>17</v>
      </c>
      <c r="F54">
        <v>80.89</v>
      </c>
      <c r="G54">
        <v>56.08</v>
      </c>
      <c r="H54">
        <f t="shared" si="0"/>
        <v>1.4424037089871613</v>
      </c>
      <c r="I54">
        <v>16</v>
      </c>
      <c r="J54">
        <v>26.32</v>
      </c>
      <c r="K54">
        <v>53.5</v>
      </c>
      <c r="L54" s="2">
        <f t="shared" si="1"/>
        <v>0</v>
      </c>
      <c r="M54" s="2">
        <f t="shared" si="2"/>
        <v>1</v>
      </c>
      <c r="N54" s="2">
        <f t="shared" si="3"/>
        <v>0</v>
      </c>
      <c r="P54" t="s">
        <v>770</v>
      </c>
      <c r="R54" t="s">
        <v>530</v>
      </c>
      <c r="S54">
        <v>0</v>
      </c>
      <c r="T54">
        <v>0</v>
      </c>
      <c r="U54">
        <v>16</v>
      </c>
      <c r="V54">
        <v>0</v>
      </c>
    </row>
    <row r="55" spans="1:22" x14ac:dyDescent="0.35">
      <c r="A55" t="s">
        <v>468</v>
      </c>
      <c r="B55" t="s">
        <v>44</v>
      </c>
      <c r="C55" t="s">
        <v>43</v>
      </c>
      <c r="D55" t="s">
        <v>495</v>
      </c>
      <c r="E55">
        <v>17</v>
      </c>
      <c r="F55">
        <v>83.71</v>
      </c>
      <c r="G55">
        <v>56.08</v>
      </c>
      <c r="H55">
        <f t="shared" si="0"/>
        <v>1.4926890156918686</v>
      </c>
      <c r="I55">
        <v>24</v>
      </c>
      <c r="J55">
        <v>74.98</v>
      </c>
      <c r="K55">
        <v>73.7</v>
      </c>
      <c r="L55" s="2">
        <f t="shared" si="1"/>
        <v>0</v>
      </c>
      <c r="M55" s="2">
        <f t="shared" si="2"/>
        <v>1</v>
      </c>
      <c r="N55" s="2">
        <f t="shared" si="3"/>
        <v>0</v>
      </c>
      <c r="O55">
        <v>7</v>
      </c>
      <c r="P55" t="s">
        <v>685</v>
      </c>
      <c r="Q55" t="s">
        <v>43</v>
      </c>
      <c r="R55" t="s">
        <v>659</v>
      </c>
      <c r="S55">
        <v>7</v>
      </c>
      <c r="T55">
        <v>0</v>
      </c>
      <c r="U55">
        <v>0</v>
      </c>
      <c r="V55">
        <v>1</v>
      </c>
    </row>
    <row r="56" spans="1:22" x14ac:dyDescent="0.35">
      <c r="A56" t="s">
        <v>469</v>
      </c>
      <c r="B56" s="8" t="s">
        <v>44</v>
      </c>
      <c r="C56" s="8" t="s">
        <v>43</v>
      </c>
      <c r="D56" s="8" t="s">
        <v>495</v>
      </c>
      <c r="E56" s="8">
        <v>16.5</v>
      </c>
      <c r="F56" s="8">
        <v>44.86</v>
      </c>
      <c r="G56" s="8">
        <v>54.79</v>
      </c>
      <c r="H56" s="8">
        <f t="shared" si="0"/>
        <v>0.81876254791020264</v>
      </c>
      <c r="I56" s="8">
        <v>16</v>
      </c>
      <c r="J56" s="8">
        <v>33.630000000000003</v>
      </c>
      <c r="K56" s="8">
        <v>53.5</v>
      </c>
      <c r="L56" s="8">
        <f t="shared" si="1"/>
        <v>0</v>
      </c>
      <c r="M56" s="8">
        <f t="shared" si="2"/>
        <v>0</v>
      </c>
      <c r="N56" s="8">
        <f t="shared" si="3"/>
        <v>1</v>
      </c>
      <c r="P56" t="s">
        <v>686</v>
      </c>
      <c r="Q56" t="s">
        <v>43</v>
      </c>
      <c r="R56" t="s">
        <v>659</v>
      </c>
      <c r="S56">
        <v>31</v>
      </c>
      <c r="T56">
        <v>0</v>
      </c>
      <c r="U56">
        <v>0</v>
      </c>
      <c r="V56">
        <v>0</v>
      </c>
    </row>
    <row r="57" spans="1:22" x14ac:dyDescent="0.35">
      <c r="A57" t="s">
        <v>470</v>
      </c>
      <c r="B57" t="s">
        <v>44</v>
      </c>
      <c r="C57" t="s">
        <v>43</v>
      </c>
      <c r="D57" t="s">
        <v>495</v>
      </c>
      <c r="E57">
        <v>24</v>
      </c>
      <c r="F57">
        <v>77.22</v>
      </c>
      <c r="G57">
        <v>73.7</v>
      </c>
      <c r="H57">
        <f t="shared" si="0"/>
        <v>1.0477611940298508</v>
      </c>
      <c r="I57">
        <v>16.5</v>
      </c>
      <c r="J57">
        <v>56.91</v>
      </c>
      <c r="K57">
        <v>54.79</v>
      </c>
      <c r="L57" s="2">
        <f t="shared" si="1"/>
        <v>0</v>
      </c>
      <c r="M57" s="2">
        <f t="shared" si="2"/>
        <v>1</v>
      </c>
      <c r="N57" s="2">
        <f t="shared" si="3"/>
        <v>0</v>
      </c>
      <c r="P57" t="s">
        <v>770</v>
      </c>
      <c r="R57" t="s">
        <v>659</v>
      </c>
      <c r="S57">
        <v>14</v>
      </c>
      <c r="T57">
        <v>0</v>
      </c>
      <c r="U57">
        <v>0</v>
      </c>
      <c r="V57">
        <v>1</v>
      </c>
    </row>
    <row r="58" spans="1:22" x14ac:dyDescent="0.35">
      <c r="A58" t="s">
        <v>472</v>
      </c>
      <c r="B58" s="8" t="s">
        <v>44</v>
      </c>
      <c r="C58" s="8" t="s">
        <v>43</v>
      </c>
      <c r="D58" s="8" t="s">
        <v>495</v>
      </c>
      <c r="E58" s="8">
        <v>16.5</v>
      </c>
      <c r="F58" s="8">
        <v>40.380000000000003</v>
      </c>
      <c r="G58" s="8">
        <v>54.79</v>
      </c>
      <c r="H58" s="8">
        <f t="shared" si="0"/>
        <v>0.73699580215367777</v>
      </c>
      <c r="I58" s="8">
        <v>16</v>
      </c>
      <c r="J58" s="8">
        <v>33.799999999999997</v>
      </c>
      <c r="K58" s="8">
        <v>53.5</v>
      </c>
      <c r="L58" s="8">
        <f t="shared" si="1"/>
        <v>0</v>
      </c>
      <c r="M58" s="8">
        <f t="shared" si="2"/>
        <v>0</v>
      </c>
      <c r="N58" s="8">
        <f t="shared" si="3"/>
        <v>1</v>
      </c>
      <c r="P58" t="s">
        <v>685</v>
      </c>
      <c r="Q58" t="s">
        <v>43</v>
      </c>
      <c r="R58" t="s">
        <v>660</v>
      </c>
      <c r="S58">
        <v>12</v>
      </c>
      <c r="T58">
        <v>0</v>
      </c>
      <c r="U58">
        <v>1</v>
      </c>
      <c r="V58">
        <v>0</v>
      </c>
    </row>
    <row r="59" spans="1:22" x14ac:dyDescent="0.35">
      <c r="A59" t="s">
        <v>473</v>
      </c>
      <c r="B59" s="8" t="s">
        <v>44</v>
      </c>
      <c r="C59" s="8" t="s">
        <v>43</v>
      </c>
      <c r="D59" s="8" t="s">
        <v>495</v>
      </c>
      <c r="E59" s="8">
        <v>13.5</v>
      </c>
      <c r="F59" s="8">
        <v>40.119999999999997</v>
      </c>
      <c r="G59" s="8">
        <v>46.98</v>
      </c>
      <c r="H59" s="8">
        <f t="shared" si="0"/>
        <v>0.85398041719880802</v>
      </c>
      <c r="I59" s="8">
        <v>13</v>
      </c>
      <c r="J59" s="8">
        <v>29.74</v>
      </c>
      <c r="K59" s="8">
        <v>45.66</v>
      </c>
      <c r="L59" s="8">
        <f t="shared" si="1"/>
        <v>0</v>
      </c>
      <c r="M59" s="8">
        <f t="shared" si="2"/>
        <v>0</v>
      </c>
      <c r="N59" s="8">
        <f t="shared" si="3"/>
        <v>1</v>
      </c>
      <c r="P59" t="s">
        <v>686</v>
      </c>
      <c r="Q59" t="s">
        <v>43</v>
      </c>
      <c r="R59" t="s">
        <v>660</v>
      </c>
      <c r="S59">
        <v>28</v>
      </c>
      <c r="T59">
        <v>0</v>
      </c>
      <c r="U59">
        <v>0</v>
      </c>
      <c r="V59">
        <v>0</v>
      </c>
    </row>
    <row r="60" spans="1:22" x14ac:dyDescent="0.35">
      <c r="A60" t="s">
        <v>474</v>
      </c>
      <c r="B60" s="8" t="s">
        <v>44</v>
      </c>
      <c r="C60" s="8" t="s">
        <v>43</v>
      </c>
      <c r="D60" s="8" t="s">
        <v>495</v>
      </c>
      <c r="E60" s="8">
        <v>19.5</v>
      </c>
      <c r="F60" s="8">
        <v>58.45</v>
      </c>
      <c r="G60" s="8">
        <v>62.44</v>
      </c>
      <c r="H60" s="8">
        <f t="shared" si="0"/>
        <v>0.93609865470852027</v>
      </c>
      <c r="I60" s="8">
        <v>19</v>
      </c>
      <c r="J60" s="8">
        <v>38.590000000000003</v>
      </c>
      <c r="K60" s="8">
        <v>61.18</v>
      </c>
      <c r="L60" s="8">
        <f t="shared" si="1"/>
        <v>0</v>
      </c>
      <c r="M60" s="8">
        <f t="shared" si="2"/>
        <v>0</v>
      </c>
      <c r="N60" s="8">
        <f t="shared" si="3"/>
        <v>1</v>
      </c>
      <c r="P60" t="s">
        <v>770</v>
      </c>
      <c r="R60" t="s">
        <v>660</v>
      </c>
      <c r="S60">
        <v>13</v>
      </c>
      <c r="T60">
        <v>0</v>
      </c>
      <c r="U60">
        <v>0</v>
      </c>
      <c r="V60">
        <v>2</v>
      </c>
    </row>
    <row r="61" spans="1:22" x14ac:dyDescent="0.35">
      <c r="A61" t="s">
        <v>475</v>
      </c>
      <c r="B61" s="8" t="s">
        <v>44</v>
      </c>
      <c r="C61" s="8" t="s">
        <v>43</v>
      </c>
      <c r="D61" s="8" t="s">
        <v>495</v>
      </c>
      <c r="E61" s="8">
        <v>13.5</v>
      </c>
      <c r="F61" s="8">
        <v>34.14</v>
      </c>
      <c r="G61" s="8">
        <v>46.98</v>
      </c>
      <c r="H61" s="8">
        <f t="shared" si="0"/>
        <v>0.72669220945083024</v>
      </c>
      <c r="I61" s="8">
        <v>13</v>
      </c>
      <c r="J61" s="8">
        <v>24.56</v>
      </c>
      <c r="K61" s="8">
        <v>45.66</v>
      </c>
      <c r="L61" s="8">
        <f t="shared" si="1"/>
        <v>0</v>
      </c>
      <c r="M61" s="8">
        <f t="shared" si="2"/>
        <v>0</v>
      </c>
      <c r="N61" s="8">
        <f t="shared" si="3"/>
        <v>1</v>
      </c>
    </row>
    <row r="62" spans="1:22" x14ac:dyDescent="0.35">
      <c r="A62" t="s">
        <v>478</v>
      </c>
      <c r="B62" t="s">
        <v>44</v>
      </c>
      <c r="C62" t="s">
        <v>43</v>
      </c>
      <c r="D62" s="8" t="s">
        <v>495</v>
      </c>
      <c r="E62">
        <v>17</v>
      </c>
      <c r="F62">
        <v>63.91</v>
      </c>
      <c r="G62">
        <v>56.08</v>
      </c>
      <c r="H62">
        <f t="shared" si="0"/>
        <v>1.1396219686162625</v>
      </c>
      <c r="I62">
        <v>16.5</v>
      </c>
      <c r="J62">
        <v>38.44</v>
      </c>
      <c r="K62">
        <v>54.79</v>
      </c>
      <c r="L62" s="2">
        <f t="shared" si="1"/>
        <v>0</v>
      </c>
      <c r="M62" s="2">
        <f t="shared" si="2"/>
        <v>1</v>
      </c>
      <c r="N62" s="2">
        <f t="shared" si="3"/>
        <v>0</v>
      </c>
    </row>
    <row r="63" spans="1:22" x14ac:dyDescent="0.35">
      <c r="A63" t="s">
        <v>143</v>
      </c>
      <c r="B63" t="s">
        <v>77</v>
      </c>
      <c r="C63" t="s">
        <v>43</v>
      </c>
      <c r="D63" t="s">
        <v>529</v>
      </c>
      <c r="E63">
        <v>17</v>
      </c>
      <c r="F63">
        <v>186.82</v>
      </c>
      <c r="G63">
        <v>56.08</v>
      </c>
      <c r="H63">
        <f t="shared" si="0"/>
        <v>3.331312410841655</v>
      </c>
      <c r="I63">
        <v>25</v>
      </c>
      <c r="J63">
        <v>97.18</v>
      </c>
      <c r="K63">
        <v>76.17</v>
      </c>
      <c r="L63" s="2">
        <f t="shared" si="1"/>
        <v>1</v>
      </c>
      <c r="M63" s="2">
        <f t="shared" si="2"/>
        <v>0</v>
      </c>
      <c r="N63" s="2">
        <f t="shared" si="3"/>
        <v>0</v>
      </c>
    </row>
    <row r="64" spans="1:22" x14ac:dyDescent="0.35">
      <c r="A64" t="s">
        <v>146</v>
      </c>
      <c r="B64" t="s">
        <v>77</v>
      </c>
      <c r="C64" t="s">
        <v>43</v>
      </c>
      <c r="D64" t="s">
        <v>529</v>
      </c>
      <c r="E64">
        <v>17</v>
      </c>
      <c r="F64">
        <v>218.22</v>
      </c>
      <c r="G64">
        <v>56.08</v>
      </c>
      <c r="H64">
        <f t="shared" si="0"/>
        <v>3.8912268188302428</v>
      </c>
      <c r="I64">
        <v>16</v>
      </c>
      <c r="J64">
        <v>40.380000000000003</v>
      </c>
      <c r="K64">
        <v>53.5</v>
      </c>
      <c r="L64" s="2">
        <f t="shared" si="1"/>
        <v>1</v>
      </c>
      <c r="M64" s="2">
        <f t="shared" si="2"/>
        <v>0</v>
      </c>
      <c r="N64" s="2">
        <f t="shared" si="3"/>
        <v>0</v>
      </c>
    </row>
    <row r="65" spans="1:14" x14ac:dyDescent="0.35">
      <c r="A65" t="s">
        <v>147</v>
      </c>
      <c r="B65" t="s">
        <v>77</v>
      </c>
      <c r="C65" t="s">
        <v>43</v>
      </c>
      <c r="D65" t="s">
        <v>529</v>
      </c>
      <c r="E65">
        <v>17</v>
      </c>
      <c r="F65">
        <v>153.28</v>
      </c>
      <c r="G65">
        <v>56.08</v>
      </c>
      <c r="H65">
        <f t="shared" si="0"/>
        <v>2.7332382310984311</v>
      </c>
      <c r="I65">
        <v>16</v>
      </c>
      <c r="J65">
        <v>35.020000000000003</v>
      </c>
      <c r="K65">
        <v>53.5</v>
      </c>
      <c r="L65" s="2">
        <f t="shared" si="1"/>
        <v>1</v>
      </c>
      <c r="M65" s="2">
        <f t="shared" si="2"/>
        <v>0</v>
      </c>
      <c r="N65" s="2">
        <f t="shared" si="3"/>
        <v>0</v>
      </c>
    </row>
    <row r="66" spans="1:14" x14ac:dyDescent="0.35">
      <c r="A66" t="s">
        <v>148</v>
      </c>
      <c r="B66" t="s">
        <v>77</v>
      </c>
      <c r="C66" t="s">
        <v>43</v>
      </c>
      <c r="D66" t="s">
        <v>529</v>
      </c>
      <c r="E66">
        <v>17</v>
      </c>
      <c r="F66">
        <v>182.76</v>
      </c>
      <c r="G66">
        <v>56.08</v>
      </c>
      <c r="H66">
        <f t="shared" ref="H66:H129" si="18">F66/G66</f>
        <v>3.2589158345221114</v>
      </c>
      <c r="I66">
        <v>25</v>
      </c>
      <c r="J66">
        <v>100.04</v>
      </c>
      <c r="K66">
        <v>76.17</v>
      </c>
      <c r="L66" s="2">
        <f t="shared" ref="L66:L129" si="19">IF(H66&gt;1.5,1,0)</f>
        <v>1</v>
      </c>
      <c r="M66" s="2">
        <f t="shared" ref="M66:M129" si="20">IF((AND(H66&gt;1,H66&lt;1.5)),1,0)</f>
        <v>0</v>
      </c>
      <c r="N66" s="2">
        <f t="shared" ref="N66:N129" si="21">IF(H66&lt;1,1,0)</f>
        <v>0</v>
      </c>
    </row>
    <row r="67" spans="1:14" x14ac:dyDescent="0.35">
      <c r="A67" t="s">
        <v>149</v>
      </c>
      <c r="B67" t="s">
        <v>77</v>
      </c>
      <c r="C67" t="s">
        <v>43</v>
      </c>
      <c r="D67" t="s">
        <v>529</v>
      </c>
      <c r="E67">
        <v>17</v>
      </c>
      <c r="F67">
        <v>127.17</v>
      </c>
      <c r="G67">
        <v>56.08</v>
      </c>
      <c r="H67">
        <f t="shared" si="18"/>
        <v>2.2676533523537805</v>
      </c>
      <c r="I67">
        <v>16</v>
      </c>
      <c r="J67">
        <v>28.98</v>
      </c>
      <c r="K67">
        <v>53.5</v>
      </c>
      <c r="L67" s="2">
        <f t="shared" si="19"/>
        <v>1</v>
      </c>
      <c r="M67" s="2">
        <f t="shared" si="20"/>
        <v>0</v>
      </c>
      <c r="N67" s="2">
        <f t="shared" si="21"/>
        <v>0</v>
      </c>
    </row>
    <row r="68" spans="1:14" x14ac:dyDescent="0.35">
      <c r="A68" t="s">
        <v>151</v>
      </c>
      <c r="B68" t="s">
        <v>77</v>
      </c>
      <c r="C68" t="s">
        <v>43</v>
      </c>
      <c r="D68" t="s">
        <v>529</v>
      </c>
      <c r="E68">
        <v>16.5</v>
      </c>
      <c r="F68">
        <v>222.74</v>
      </c>
      <c r="G68">
        <v>54.79</v>
      </c>
      <c r="H68">
        <f t="shared" si="18"/>
        <v>4.0653403905822234</v>
      </c>
      <c r="I68">
        <v>15.5</v>
      </c>
      <c r="J68">
        <v>14.4</v>
      </c>
      <c r="K68">
        <v>52.21</v>
      </c>
      <c r="L68" s="2">
        <f t="shared" si="19"/>
        <v>1</v>
      </c>
      <c r="M68" s="2">
        <f t="shared" si="20"/>
        <v>0</v>
      </c>
      <c r="N68" s="2">
        <f t="shared" si="21"/>
        <v>0</v>
      </c>
    </row>
    <row r="69" spans="1:14" x14ac:dyDescent="0.35">
      <c r="A69" t="s">
        <v>152</v>
      </c>
      <c r="B69" t="s">
        <v>77</v>
      </c>
      <c r="C69" t="s">
        <v>43</v>
      </c>
      <c r="D69" t="s">
        <v>529</v>
      </c>
      <c r="E69">
        <v>17</v>
      </c>
      <c r="F69">
        <v>229.55</v>
      </c>
      <c r="G69">
        <v>56.08</v>
      </c>
      <c r="H69">
        <f t="shared" si="18"/>
        <v>4.0932596291012846</v>
      </c>
      <c r="I69">
        <v>25</v>
      </c>
      <c r="J69">
        <v>93.16</v>
      </c>
      <c r="K69">
        <v>76.17</v>
      </c>
      <c r="L69" s="2">
        <f t="shared" si="19"/>
        <v>1</v>
      </c>
      <c r="M69" s="2">
        <f t="shared" si="20"/>
        <v>0</v>
      </c>
      <c r="N69" s="2">
        <f t="shared" si="21"/>
        <v>0</v>
      </c>
    </row>
    <row r="70" spans="1:14" x14ac:dyDescent="0.35">
      <c r="A70" t="s">
        <v>153</v>
      </c>
      <c r="B70" t="s">
        <v>77</v>
      </c>
      <c r="C70" t="s">
        <v>43</v>
      </c>
      <c r="D70" t="s">
        <v>529</v>
      </c>
      <c r="E70">
        <v>16.5</v>
      </c>
      <c r="F70">
        <v>154.28</v>
      </c>
      <c r="G70">
        <v>54.79</v>
      </c>
      <c r="H70">
        <f t="shared" si="18"/>
        <v>2.8158423069903269</v>
      </c>
      <c r="I70">
        <v>15.5</v>
      </c>
      <c r="J70">
        <v>16.489999999999998</v>
      </c>
      <c r="K70">
        <v>52.21</v>
      </c>
      <c r="L70" s="2">
        <f t="shared" si="19"/>
        <v>1</v>
      </c>
      <c r="M70" s="2">
        <f t="shared" si="20"/>
        <v>0</v>
      </c>
      <c r="N70" s="2">
        <f t="shared" si="21"/>
        <v>0</v>
      </c>
    </row>
    <row r="71" spans="1:14" x14ac:dyDescent="0.35">
      <c r="A71" t="s">
        <v>154</v>
      </c>
      <c r="B71" t="s">
        <v>77</v>
      </c>
      <c r="C71" t="s">
        <v>43</v>
      </c>
      <c r="D71" t="s">
        <v>529</v>
      </c>
      <c r="E71">
        <v>17</v>
      </c>
      <c r="F71">
        <v>197.52</v>
      </c>
      <c r="G71">
        <v>56.08</v>
      </c>
      <c r="H71">
        <f t="shared" si="18"/>
        <v>3.5221112696148364</v>
      </c>
      <c r="I71">
        <v>25</v>
      </c>
      <c r="J71">
        <v>90.39</v>
      </c>
      <c r="K71">
        <v>76.17</v>
      </c>
      <c r="L71" s="2">
        <f t="shared" si="19"/>
        <v>1</v>
      </c>
      <c r="M71" s="2">
        <f t="shared" si="20"/>
        <v>0</v>
      </c>
      <c r="N71" s="2">
        <f t="shared" si="21"/>
        <v>0</v>
      </c>
    </row>
    <row r="72" spans="1:14" x14ac:dyDescent="0.35">
      <c r="A72" t="s">
        <v>155</v>
      </c>
      <c r="B72" t="s">
        <v>77</v>
      </c>
      <c r="C72" t="s">
        <v>43</v>
      </c>
      <c r="D72" t="s">
        <v>529</v>
      </c>
      <c r="E72">
        <v>17</v>
      </c>
      <c r="F72">
        <v>253.97</v>
      </c>
      <c r="G72">
        <v>56.08</v>
      </c>
      <c r="H72">
        <f t="shared" si="18"/>
        <v>4.5287089871611981</v>
      </c>
      <c r="I72">
        <v>15.5</v>
      </c>
      <c r="J72">
        <v>8.49</v>
      </c>
      <c r="K72">
        <v>52.21</v>
      </c>
      <c r="L72" s="2">
        <f t="shared" si="19"/>
        <v>1</v>
      </c>
      <c r="M72" s="2">
        <f t="shared" si="20"/>
        <v>0</v>
      </c>
      <c r="N72" s="2">
        <f t="shared" si="21"/>
        <v>0</v>
      </c>
    </row>
    <row r="73" spans="1:14" x14ac:dyDescent="0.35">
      <c r="A73" t="s">
        <v>156</v>
      </c>
      <c r="B73" t="s">
        <v>77</v>
      </c>
      <c r="C73" t="s">
        <v>43</v>
      </c>
      <c r="D73" t="s">
        <v>529</v>
      </c>
      <c r="E73">
        <v>17</v>
      </c>
      <c r="F73">
        <v>157.16999999999999</v>
      </c>
      <c r="G73">
        <v>56.08</v>
      </c>
      <c r="H73">
        <f t="shared" si="18"/>
        <v>2.8026034236804565</v>
      </c>
      <c r="I73">
        <v>25</v>
      </c>
      <c r="J73">
        <v>95.04</v>
      </c>
      <c r="K73">
        <v>76.17</v>
      </c>
      <c r="L73" s="2">
        <f t="shared" si="19"/>
        <v>1</v>
      </c>
      <c r="M73" s="2">
        <f t="shared" si="20"/>
        <v>0</v>
      </c>
      <c r="N73" s="2">
        <f t="shared" si="21"/>
        <v>0</v>
      </c>
    </row>
    <row r="74" spans="1:14" x14ac:dyDescent="0.35">
      <c r="A74" t="s">
        <v>158</v>
      </c>
      <c r="B74" t="s">
        <v>77</v>
      </c>
      <c r="C74" t="s">
        <v>43</v>
      </c>
      <c r="D74" t="s">
        <v>529</v>
      </c>
      <c r="E74">
        <v>17</v>
      </c>
      <c r="F74">
        <v>186.81</v>
      </c>
      <c r="G74">
        <v>56.08</v>
      </c>
      <c r="H74">
        <f t="shared" si="18"/>
        <v>3.3311340941512126</v>
      </c>
      <c r="I74">
        <v>25</v>
      </c>
      <c r="J74">
        <v>85.05</v>
      </c>
      <c r="K74">
        <v>76.17</v>
      </c>
      <c r="L74" s="2">
        <f t="shared" si="19"/>
        <v>1</v>
      </c>
      <c r="M74" s="2">
        <f t="shared" si="20"/>
        <v>0</v>
      </c>
      <c r="N74" s="2">
        <f t="shared" si="21"/>
        <v>0</v>
      </c>
    </row>
    <row r="75" spans="1:14" x14ac:dyDescent="0.35">
      <c r="A75" t="s">
        <v>175</v>
      </c>
      <c r="B75" t="s">
        <v>77</v>
      </c>
      <c r="C75" t="s">
        <v>43</v>
      </c>
      <c r="D75" t="s">
        <v>529</v>
      </c>
      <c r="E75">
        <v>17</v>
      </c>
      <c r="F75">
        <v>153.78</v>
      </c>
      <c r="G75">
        <v>56.08</v>
      </c>
      <c r="H75">
        <f t="shared" si="18"/>
        <v>2.7421540656205421</v>
      </c>
      <c r="I75">
        <v>25</v>
      </c>
      <c r="J75">
        <v>95.42</v>
      </c>
      <c r="K75">
        <v>76.17</v>
      </c>
      <c r="L75" s="2">
        <f t="shared" si="19"/>
        <v>1</v>
      </c>
      <c r="M75" s="2">
        <f t="shared" si="20"/>
        <v>0</v>
      </c>
      <c r="N75" s="2">
        <f t="shared" si="21"/>
        <v>0</v>
      </c>
    </row>
    <row r="76" spans="1:14" x14ac:dyDescent="0.35">
      <c r="A76" t="s">
        <v>176</v>
      </c>
      <c r="B76" t="s">
        <v>77</v>
      </c>
      <c r="C76" t="s">
        <v>43</v>
      </c>
      <c r="D76" t="s">
        <v>529</v>
      </c>
      <c r="E76">
        <v>17</v>
      </c>
      <c r="F76">
        <v>115.74</v>
      </c>
      <c r="G76">
        <v>56.08</v>
      </c>
      <c r="H76">
        <f t="shared" si="18"/>
        <v>2.0638373751783168</v>
      </c>
      <c r="I76">
        <v>16</v>
      </c>
      <c r="J76">
        <v>26.15</v>
      </c>
      <c r="K76">
        <v>53.5</v>
      </c>
      <c r="L76" s="2">
        <f t="shared" si="19"/>
        <v>1</v>
      </c>
      <c r="M76" s="2">
        <f t="shared" si="20"/>
        <v>0</v>
      </c>
      <c r="N76" s="2">
        <f t="shared" si="21"/>
        <v>0</v>
      </c>
    </row>
    <row r="77" spans="1:14" x14ac:dyDescent="0.35">
      <c r="A77" t="s">
        <v>177</v>
      </c>
      <c r="B77" t="s">
        <v>77</v>
      </c>
      <c r="C77" t="s">
        <v>43</v>
      </c>
      <c r="D77" t="s">
        <v>529</v>
      </c>
      <c r="E77">
        <v>17</v>
      </c>
      <c r="F77">
        <v>117.19</v>
      </c>
      <c r="G77">
        <v>56.08</v>
      </c>
      <c r="H77">
        <f t="shared" si="18"/>
        <v>2.0896932952924394</v>
      </c>
      <c r="I77">
        <v>16</v>
      </c>
      <c r="J77">
        <v>20.79</v>
      </c>
      <c r="K77">
        <v>53.5</v>
      </c>
      <c r="L77" s="2">
        <f t="shared" si="19"/>
        <v>1</v>
      </c>
      <c r="M77" s="2">
        <f t="shared" si="20"/>
        <v>0</v>
      </c>
      <c r="N77" s="2">
        <f t="shared" si="21"/>
        <v>0</v>
      </c>
    </row>
    <row r="78" spans="1:14" x14ac:dyDescent="0.35">
      <c r="A78" t="s">
        <v>178</v>
      </c>
      <c r="B78" t="s">
        <v>77</v>
      </c>
      <c r="C78" t="s">
        <v>43</v>
      </c>
      <c r="D78" t="s">
        <v>529</v>
      </c>
      <c r="E78">
        <v>17</v>
      </c>
      <c r="F78">
        <v>105.68</v>
      </c>
      <c r="G78">
        <v>56.08</v>
      </c>
      <c r="H78">
        <f t="shared" si="18"/>
        <v>1.8844507845934382</v>
      </c>
      <c r="I78">
        <v>25</v>
      </c>
      <c r="J78">
        <v>105.55</v>
      </c>
      <c r="K78">
        <v>76.17</v>
      </c>
      <c r="L78" s="2">
        <f t="shared" si="19"/>
        <v>1</v>
      </c>
      <c r="M78" s="2">
        <f t="shared" si="20"/>
        <v>0</v>
      </c>
      <c r="N78" s="2">
        <f t="shared" si="21"/>
        <v>0</v>
      </c>
    </row>
    <row r="79" spans="1:14" x14ac:dyDescent="0.35">
      <c r="A79" t="s">
        <v>179</v>
      </c>
      <c r="B79" s="8" t="s">
        <v>77</v>
      </c>
      <c r="C79" s="8" t="s">
        <v>43</v>
      </c>
      <c r="D79" s="8" t="s">
        <v>529</v>
      </c>
      <c r="E79" s="8">
        <v>17</v>
      </c>
      <c r="F79" s="8">
        <v>51.69</v>
      </c>
      <c r="G79" s="8">
        <v>56.08</v>
      </c>
      <c r="H79" s="8">
        <f t="shared" si="18"/>
        <v>0.92171897289586302</v>
      </c>
      <c r="I79" s="8">
        <v>16.5</v>
      </c>
      <c r="J79" s="8">
        <v>39.4</v>
      </c>
      <c r="K79" s="8">
        <v>54.79</v>
      </c>
      <c r="L79" s="8">
        <f t="shared" si="19"/>
        <v>0</v>
      </c>
      <c r="M79" s="8">
        <f t="shared" si="20"/>
        <v>0</v>
      </c>
      <c r="N79" s="8">
        <f t="shared" si="21"/>
        <v>1</v>
      </c>
    </row>
    <row r="80" spans="1:14" x14ac:dyDescent="0.35">
      <c r="A80" t="s">
        <v>180</v>
      </c>
      <c r="B80" t="s">
        <v>77</v>
      </c>
      <c r="C80" t="s">
        <v>43</v>
      </c>
      <c r="D80" t="s">
        <v>529</v>
      </c>
      <c r="E80">
        <v>17</v>
      </c>
      <c r="F80">
        <v>169.47</v>
      </c>
      <c r="G80">
        <v>56.08</v>
      </c>
      <c r="H80">
        <f t="shared" si="18"/>
        <v>3.0219329529243937</v>
      </c>
      <c r="I80">
        <v>25</v>
      </c>
      <c r="J80">
        <v>97.8</v>
      </c>
      <c r="K80">
        <v>76.17</v>
      </c>
      <c r="L80" s="2">
        <f t="shared" si="19"/>
        <v>1</v>
      </c>
      <c r="M80" s="2">
        <f t="shared" si="20"/>
        <v>0</v>
      </c>
      <c r="N80" s="2">
        <f t="shared" si="21"/>
        <v>0</v>
      </c>
    </row>
    <row r="81" spans="1:14" x14ac:dyDescent="0.35">
      <c r="A81" t="s">
        <v>181</v>
      </c>
      <c r="B81" t="s">
        <v>77</v>
      </c>
      <c r="C81" t="s">
        <v>43</v>
      </c>
      <c r="D81" t="s">
        <v>529</v>
      </c>
      <c r="E81">
        <v>17</v>
      </c>
      <c r="F81">
        <v>83.39</v>
      </c>
      <c r="G81">
        <v>56.08</v>
      </c>
      <c r="H81">
        <f t="shared" si="18"/>
        <v>1.4869828815977175</v>
      </c>
      <c r="I81">
        <v>16</v>
      </c>
      <c r="J81">
        <v>46.1</v>
      </c>
      <c r="K81">
        <v>53.5</v>
      </c>
      <c r="L81" s="2">
        <f t="shared" si="19"/>
        <v>0</v>
      </c>
      <c r="M81" s="2">
        <f t="shared" si="20"/>
        <v>1</v>
      </c>
      <c r="N81" s="2">
        <f t="shared" si="21"/>
        <v>0</v>
      </c>
    </row>
    <row r="82" spans="1:14" x14ac:dyDescent="0.35">
      <c r="A82" t="s">
        <v>182</v>
      </c>
      <c r="B82" t="s">
        <v>77</v>
      </c>
      <c r="C82" t="s">
        <v>43</v>
      </c>
      <c r="D82" t="s">
        <v>529</v>
      </c>
      <c r="E82">
        <v>17</v>
      </c>
      <c r="F82">
        <v>66.239999999999995</v>
      </c>
      <c r="G82">
        <v>56.08</v>
      </c>
      <c r="H82">
        <f t="shared" si="18"/>
        <v>1.181169757489301</v>
      </c>
      <c r="I82">
        <v>16</v>
      </c>
      <c r="J82">
        <v>21.42</v>
      </c>
      <c r="K82">
        <v>53.5</v>
      </c>
      <c r="L82" s="2">
        <f t="shared" si="19"/>
        <v>0</v>
      </c>
      <c r="M82" s="2">
        <f t="shared" si="20"/>
        <v>1</v>
      </c>
      <c r="N82" s="2">
        <f t="shared" si="21"/>
        <v>0</v>
      </c>
    </row>
    <row r="83" spans="1:14" x14ac:dyDescent="0.35">
      <c r="A83" t="s">
        <v>183</v>
      </c>
      <c r="B83" t="s">
        <v>77</v>
      </c>
      <c r="C83" t="s">
        <v>43</v>
      </c>
      <c r="D83" t="s">
        <v>529</v>
      </c>
      <c r="E83">
        <v>17</v>
      </c>
      <c r="F83">
        <v>179.86</v>
      </c>
      <c r="G83">
        <v>56.08</v>
      </c>
      <c r="H83">
        <f t="shared" si="18"/>
        <v>3.2072039942938662</v>
      </c>
      <c r="I83">
        <v>25</v>
      </c>
      <c r="J83">
        <v>89.04</v>
      </c>
      <c r="K83">
        <v>76.17</v>
      </c>
      <c r="L83" s="2">
        <f t="shared" si="19"/>
        <v>1</v>
      </c>
      <c r="M83" s="2">
        <f t="shared" si="20"/>
        <v>0</v>
      </c>
      <c r="N83" s="2">
        <f t="shared" si="21"/>
        <v>0</v>
      </c>
    </row>
    <row r="84" spans="1:14" x14ac:dyDescent="0.35">
      <c r="A84" t="s">
        <v>184</v>
      </c>
      <c r="B84" t="s">
        <v>77</v>
      </c>
      <c r="C84" t="s">
        <v>43</v>
      </c>
      <c r="D84" t="s">
        <v>529</v>
      </c>
      <c r="E84">
        <v>17</v>
      </c>
      <c r="F84">
        <v>207.34</v>
      </c>
      <c r="G84">
        <v>56.08</v>
      </c>
      <c r="H84">
        <f t="shared" si="18"/>
        <v>3.6972182596291017</v>
      </c>
      <c r="I84">
        <v>25</v>
      </c>
      <c r="J84">
        <v>127.67</v>
      </c>
      <c r="K84">
        <v>76.17</v>
      </c>
      <c r="L84" s="2">
        <f t="shared" si="19"/>
        <v>1</v>
      </c>
      <c r="M84" s="2">
        <f t="shared" si="20"/>
        <v>0</v>
      </c>
      <c r="N84" s="2">
        <f t="shared" si="21"/>
        <v>0</v>
      </c>
    </row>
    <row r="85" spans="1:14" x14ac:dyDescent="0.35">
      <c r="A85" t="s">
        <v>185</v>
      </c>
      <c r="B85" t="s">
        <v>77</v>
      </c>
      <c r="C85" t="s">
        <v>43</v>
      </c>
      <c r="D85" t="s">
        <v>529</v>
      </c>
      <c r="E85">
        <v>16.5</v>
      </c>
      <c r="F85">
        <v>148.37</v>
      </c>
      <c r="G85">
        <v>54.79</v>
      </c>
      <c r="H85">
        <f t="shared" si="18"/>
        <v>2.7079759080124113</v>
      </c>
      <c r="I85">
        <v>25</v>
      </c>
      <c r="J85">
        <v>92.19</v>
      </c>
      <c r="K85">
        <v>76.17</v>
      </c>
      <c r="L85" s="2">
        <f t="shared" si="19"/>
        <v>1</v>
      </c>
      <c r="M85" s="2">
        <f t="shared" si="20"/>
        <v>0</v>
      </c>
      <c r="N85" s="2">
        <f t="shared" si="21"/>
        <v>0</v>
      </c>
    </row>
    <row r="86" spans="1:14" x14ac:dyDescent="0.35">
      <c r="A86" t="s">
        <v>186</v>
      </c>
      <c r="B86" t="s">
        <v>77</v>
      </c>
      <c r="C86" t="s">
        <v>43</v>
      </c>
      <c r="D86" t="s">
        <v>529</v>
      </c>
      <c r="E86">
        <v>17</v>
      </c>
      <c r="F86">
        <v>124.27</v>
      </c>
      <c r="G86">
        <v>56.08</v>
      </c>
      <c r="H86">
        <f t="shared" si="18"/>
        <v>2.2159415121255348</v>
      </c>
      <c r="I86">
        <v>25</v>
      </c>
      <c r="J86">
        <v>78.489999999999995</v>
      </c>
      <c r="K86">
        <v>76.17</v>
      </c>
      <c r="L86" s="2">
        <f t="shared" si="19"/>
        <v>1</v>
      </c>
      <c r="M86" s="2">
        <f t="shared" si="20"/>
        <v>0</v>
      </c>
      <c r="N86" s="2">
        <f t="shared" si="21"/>
        <v>0</v>
      </c>
    </row>
    <row r="87" spans="1:14" x14ac:dyDescent="0.35">
      <c r="A87" t="s">
        <v>188</v>
      </c>
      <c r="B87" t="s">
        <v>77</v>
      </c>
      <c r="C87" t="s">
        <v>43</v>
      </c>
      <c r="D87" t="s">
        <v>529</v>
      </c>
      <c r="E87">
        <v>17</v>
      </c>
      <c r="F87">
        <v>103.6</v>
      </c>
      <c r="G87">
        <v>56.08</v>
      </c>
      <c r="H87">
        <f t="shared" si="18"/>
        <v>1.847360912981455</v>
      </c>
      <c r="I87">
        <v>16</v>
      </c>
      <c r="J87">
        <v>23.4</v>
      </c>
      <c r="K87">
        <v>53.5</v>
      </c>
      <c r="L87" s="2">
        <f t="shared" si="19"/>
        <v>1</v>
      </c>
      <c r="M87" s="2">
        <f t="shared" si="20"/>
        <v>0</v>
      </c>
      <c r="N87" s="2">
        <f t="shared" si="21"/>
        <v>0</v>
      </c>
    </row>
    <row r="88" spans="1:14" x14ac:dyDescent="0.35">
      <c r="A88" t="s">
        <v>189</v>
      </c>
      <c r="B88" t="s">
        <v>77</v>
      </c>
      <c r="C88" t="s">
        <v>43</v>
      </c>
      <c r="D88" t="s">
        <v>529</v>
      </c>
      <c r="E88">
        <v>17</v>
      </c>
      <c r="F88">
        <v>159.04</v>
      </c>
      <c r="G88">
        <v>56.08</v>
      </c>
      <c r="H88">
        <f t="shared" si="18"/>
        <v>2.8359486447931528</v>
      </c>
      <c r="I88">
        <v>16</v>
      </c>
      <c r="J88">
        <v>14.49</v>
      </c>
      <c r="K88">
        <v>53.5</v>
      </c>
      <c r="L88" s="2">
        <f t="shared" si="19"/>
        <v>1</v>
      </c>
      <c r="M88" s="2">
        <f t="shared" si="20"/>
        <v>0</v>
      </c>
      <c r="N88" s="2">
        <f t="shared" si="21"/>
        <v>0</v>
      </c>
    </row>
    <row r="89" spans="1:14" x14ac:dyDescent="0.35">
      <c r="A89" t="s">
        <v>190</v>
      </c>
      <c r="B89" t="s">
        <v>77</v>
      </c>
      <c r="C89" t="s">
        <v>43</v>
      </c>
      <c r="D89" t="s">
        <v>529</v>
      </c>
      <c r="E89">
        <v>17</v>
      </c>
      <c r="F89">
        <v>130.09</v>
      </c>
      <c r="G89">
        <v>56.08</v>
      </c>
      <c r="H89">
        <f t="shared" si="18"/>
        <v>2.3197218259629104</v>
      </c>
      <c r="I89">
        <v>25</v>
      </c>
      <c r="J89">
        <v>77.52</v>
      </c>
      <c r="K89">
        <v>76.17</v>
      </c>
      <c r="L89" s="2">
        <f t="shared" si="19"/>
        <v>1</v>
      </c>
      <c r="M89" s="2">
        <f t="shared" si="20"/>
        <v>0</v>
      </c>
      <c r="N89" s="2">
        <f t="shared" si="21"/>
        <v>0</v>
      </c>
    </row>
    <row r="90" spans="1:14" x14ac:dyDescent="0.35">
      <c r="A90" t="s">
        <v>45</v>
      </c>
      <c r="B90" t="s">
        <v>77</v>
      </c>
      <c r="C90" t="s">
        <v>43</v>
      </c>
      <c r="D90" t="s">
        <v>495</v>
      </c>
      <c r="E90">
        <v>23.5</v>
      </c>
      <c r="F90">
        <v>87.1</v>
      </c>
      <c r="G90">
        <v>72.459999999999994</v>
      </c>
      <c r="H90">
        <f t="shared" si="18"/>
        <v>1.202042506210323</v>
      </c>
      <c r="I90">
        <v>22</v>
      </c>
      <c r="J90">
        <v>47.75</v>
      </c>
      <c r="K90">
        <v>68.72</v>
      </c>
      <c r="L90" s="2">
        <f t="shared" si="19"/>
        <v>0</v>
      </c>
      <c r="M90" s="2">
        <f t="shared" si="20"/>
        <v>1</v>
      </c>
      <c r="N90" s="2">
        <f t="shared" si="21"/>
        <v>0</v>
      </c>
    </row>
    <row r="91" spans="1:14" x14ac:dyDescent="0.35">
      <c r="A91" t="s">
        <v>46</v>
      </c>
      <c r="B91" t="s">
        <v>77</v>
      </c>
      <c r="C91" t="s">
        <v>43</v>
      </c>
      <c r="D91" t="s">
        <v>495</v>
      </c>
      <c r="E91">
        <v>24</v>
      </c>
      <c r="F91">
        <v>97.57</v>
      </c>
      <c r="G91">
        <v>73.7</v>
      </c>
      <c r="H91">
        <f t="shared" si="18"/>
        <v>1.3238805970149252</v>
      </c>
      <c r="I91">
        <v>22.5</v>
      </c>
      <c r="J91">
        <v>73.38</v>
      </c>
      <c r="K91">
        <v>69.97</v>
      </c>
      <c r="L91" s="2">
        <f t="shared" si="19"/>
        <v>0</v>
      </c>
      <c r="M91" s="2">
        <f t="shared" si="20"/>
        <v>1</v>
      </c>
      <c r="N91" s="2">
        <f t="shared" si="21"/>
        <v>0</v>
      </c>
    </row>
    <row r="92" spans="1:14" x14ac:dyDescent="0.35">
      <c r="A92" t="s">
        <v>49</v>
      </c>
      <c r="B92" t="s">
        <v>77</v>
      </c>
      <c r="C92" t="s">
        <v>43</v>
      </c>
      <c r="D92" t="s">
        <v>495</v>
      </c>
      <c r="E92">
        <v>23.5</v>
      </c>
      <c r="F92">
        <v>73.34</v>
      </c>
      <c r="G92">
        <v>72.459999999999994</v>
      </c>
      <c r="H92">
        <f t="shared" si="18"/>
        <v>1.0121446315208391</v>
      </c>
      <c r="I92">
        <v>23</v>
      </c>
      <c r="J92">
        <v>69.42</v>
      </c>
      <c r="K92">
        <v>71.22</v>
      </c>
      <c r="L92" s="2">
        <f t="shared" si="19"/>
        <v>0</v>
      </c>
      <c r="M92" s="2">
        <f t="shared" si="20"/>
        <v>1</v>
      </c>
      <c r="N92" s="2">
        <f t="shared" si="21"/>
        <v>0</v>
      </c>
    </row>
    <row r="93" spans="1:14" x14ac:dyDescent="0.35">
      <c r="A93" t="s">
        <v>50</v>
      </c>
      <c r="B93" t="s">
        <v>77</v>
      </c>
      <c r="C93" t="s">
        <v>43</v>
      </c>
      <c r="D93" t="s">
        <v>495</v>
      </c>
      <c r="E93">
        <v>19.5</v>
      </c>
      <c r="F93">
        <v>77.94</v>
      </c>
      <c r="G93">
        <v>62.44</v>
      </c>
      <c r="H93">
        <f t="shared" si="18"/>
        <v>1.2482383087764253</v>
      </c>
      <c r="I93">
        <v>22.5</v>
      </c>
      <c r="J93">
        <v>81.319999999999993</v>
      </c>
      <c r="K93">
        <v>69.97</v>
      </c>
      <c r="L93" s="2">
        <f t="shared" si="19"/>
        <v>0</v>
      </c>
      <c r="M93" s="2">
        <f t="shared" si="20"/>
        <v>1</v>
      </c>
      <c r="N93" s="2">
        <f t="shared" si="21"/>
        <v>0</v>
      </c>
    </row>
    <row r="94" spans="1:14" x14ac:dyDescent="0.35">
      <c r="A94" t="s">
        <v>51</v>
      </c>
      <c r="B94" t="s">
        <v>77</v>
      </c>
      <c r="C94" t="s">
        <v>43</v>
      </c>
      <c r="D94" t="s">
        <v>495</v>
      </c>
      <c r="E94">
        <v>23.5</v>
      </c>
      <c r="F94">
        <v>78.599999999999994</v>
      </c>
      <c r="G94">
        <v>72.459999999999994</v>
      </c>
      <c r="H94">
        <f t="shared" si="18"/>
        <v>1.0847364062931273</v>
      </c>
      <c r="I94">
        <v>22.5</v>
      </c>
      <c r="J94">
        <v>61.53</v>
      </c>
      <c r="K94">
        <v>69.97</v>
      </c>
      <c r="L94" s="2">
        <f t="shared" si="19"/>
        <v>0</v>
      </c>
      <c r="M94" s="2">
        <f t="shared" si="20"/>
        <v>1</v>
      </c>
      <c r="N94" s="2">
        <f t="shared" si="21"/>
        <v>0</v>
      </c>
    </row>
    <row r="95" spans="1:14" x14ac:dyDescent="0.35">
      <c r="A95" t="s">
        <v>53</v>
      </c>
      <c r="B95" s="8" t="s">
        <v>77</v>
      </c>
      <c r="C95" s="8" t="s">
        <v>43</v>
      </c>
      <c r="D95" s="8" t="s">
        <v>495</v>
      </c>
      <c r="E95" s="8">
        <v>20.5</v>
      </c>
      <c r="F95" s="8">
        <v>53.75</v>
      </c>
      <c r="G95" s="8">
        <v>64.97</v>
      </c>
      <c r="H95" s="8">
        <f t="shared" si="18"/>
        <v>0.82730490995844241</v>
      </c>
      <c r="I95" s="8">
        <v>20</v>
      </c>
      <c r="J95" s="8">
        <v>27.14</v>
      </c>
      <c r="K95" s="8">
        <v>63.71</v>
      </c>
      <c r="L95" s="8">
        <f t="shared" si="19"/>
        <v>0</v>
      </c>
      <c r="M95" s="8">
        <f t="shared" si="20"/>
        <v>0</v>
      </c>
      <c r="N95" s="8">
        <f t="shared" si="21"/>
        <v>1</v>
      </c>
    </row>
    <row r="96" spans="1:14" x14ac:dyDescent="0.35">
      <c r="A96" t="s">
        <v>54</v>
      </c>
      <c r="B96" t="s">
        <v>77</v>
      </c>
      <c r="C96" t="s">
        <v>43</v>
      </c>
      <c r="D96" t="s">
        <v>495</v>
      </c>
      <c r="E96">
        <v>24</v>
      </c>
      <c r="F96">
        <v>90.22</v>
      </c>
      <c r="G96">
        <v>73.7</v>
      </c>
      <c r="H96">
        <f t="shared" si="18"/>
        <v>1.2241519674355494</v>
      </c>
      <c r="I96">
        <v>17</v>
      </c>
      <c r="J96">
        <v>57.98</v>
      </c>
      <c r="K96">
        <v>56.08</v>
      </c>
      <c r="L96" s="2">
        <f t="shared" si="19"/>
        <v>0</v>
      </c>
      <c r="M96" s="2">
        <f t="shared" si="20"/>
        <v>1</v>
      </c>
      <c r="N96" s="2">
        <f t="shared" si="21"/>
        <v>0</v>
      </c>
    </row>
    <row r="97" spans="1:14" x14ac:dyDescent="0.35">
      <c r="A97" t="s">
        <v>55</v>
      </c>
      <c r="B97" t="s">
        <v>77</v>
      </c>
      <c r="C97" t="s">
        <v>43</v>
      </c>
      <c r="D97" t="s">
        <v>495</v>
      </c>
      <c r="E97">
        <v>17</v>
      </c>
      <c r="F97">
        <v>65.2</v>
      </c>
      <c r="G97">
        <v>56.08</v>
      </c>
      <c r="H97">
        <f t="shared" si="18"/>
        <v>1.1626248216833097</v>
      </c>
      <c r="I97">
        <v>22.5</v>
      </c>
      <c r="J97">
        <v>75.13</v>
      </c>
      <c r="K97">
        <v>69.97</v>
      </c>
      <c r="L97" s="2">
        <f t="shared" si="19"/>
        <v>0</v>
      </c>
      <c r="M97" s="2">
        <f t="shared" si="20"/>
        <v>1</v>
      </c>
      <c r="N97" s="2">
        <f t="shared" si="21"/>
        <v>0</v>
      </c>
    </row>
    <row r="98" spans="1:14" x14ac:dyDescent="0.35">
      <c r="A98" t="s">
        <v>56</v>
      </c>
      <c r="B98" t="s">
        <v>77</v>
      </c>
      <c r="C98" t="s">
        <v>43</v>
      </c>
      <c r="D98" t="s">
        <v>495</v>
      </c>
      <c r="E98">
        <v>17</v>
      </c>
      <c r="F98">
        <v>65.63</v>
      </c>
      <c r="G98">
        <v>56.08</v>
      </c>
      <c r="H98">
        <f t="shared" si="18"/>
        <v>1.1702924393723253</v>
      </c>
      <c r="I98">
        <v>16.5</v>
      </c>
      <c r="J98">
        <v>50.83</v>
      </c>
      <c r="K98">
        <v>54.79</v>
      </c>
      <c r="L98" s="2">
        <f t="shared" si="19"/>
        <v>0</v>
      </c>
      <c r="M98" s="2">
        <f t="shared" si="20"/>
        <v>1</v>
      </c>
      <c r="N98" s="2">
        <f t="shared" si="21"/>
        <v>0</v>
      </c>
    </row>
    <row r="99" spans="1:14" x14ac:dyDescent="0.35">
      <c r="A99" t="s">
        <v>57</v>
      </c>
      <c r="B99" t="s">
        <v>77</v>
      </c>
      <c r="C99" t="s">
        <v>43</v>
      </c>
      <c r="D99" t="s">
        <v>495</v>
      </c>
      <c r="E99">
        <v>17</v>
      </c>
      <c r="F99">
        <v>65.41</v>
      </c>
      <c r="G99">
        <v>56.08</v>
      </c>
      <c r="H99">
        <f t="shared" si="18"/>
        <v>1.1663694721825963</v>
      </c>
      <c r="I99">
        <v>16</v>
      </c>
      <c r="J99">
        <v>24.83</v>
      </c>
      <c r="K99">
        <v>53.5</v>
      </c>
      <c r="L99" s="2">
        <f t="shared" si="19"/>
        <v>0</v>
      </c>
      <c r="M99" s="2">
        <f t="shared" si="20"/>
        <v>1</v>
      </c>
      <c r="N99" s="2">
        <f t="shared" si="21"/>
        <v>0</v>
      </c>
    </row>
    <row r="100" spans="1:14" x14ac:dyDescent="0.35">
      <c r="A100" t="s">
        <v>58</v>
      </c>
      <c r="B100" t="s">
        <v>77</v>
      </c>
      <c r="C100" t="s">
        <v>43</v>
      </c>
      <c r="D100" t="s">
        <v>495</v>
      </c>
      <c r="E100">
        <v>17</v>
      </c>
      <c r="F100">
        <v>58.5</v>
      </c>
      <c r="G100">
        <v>56.08</v>
      </c>
      <c r="H100">
        <f t="shared" si="18"/>
        <v>1.0431526390870185</v>
      </c>
      <c r="I100">
        <v>16.5</v>
      </c>
      <c r="J100">
        <v>38.46</v>
      </c>
      <c r="K100">
        <v>54.79</v>
      </c>
      <c r="L100" s="2">
        <f t="shared" si="19"/>
        <v>0</v>
      </c>
      <c r="M100" s="2">
        <f t="shared" si="20"/>
        <v>1</v>
      </c>
      <c r="N100" s="2">
        <f t="shared" si="21"/>
        <v>0</v>
      </c>
    </row>
    <row r="101" spans="1:14" x14ac:dyDescent="0.35">
      <c r="A101" t="s">
        <v>59</v>
      </c>
      <c r="B101" t="s">
        <v>77</v>
      </c>
      <c r="C101" t="s">
        <v>43</v>
      </c>
      <c r="D101" t="s">
        <v>495</v>
      </c>
      <c r="E101">
        <v>22.5</v>
      </c>
      <c r="F101">
        <v>78.760000000000005</v>
      </c>
      <c r="G101">
        <v>69.97</v>
      </c>
      <c r="H101">
        <f t="shared" si="18"/>
        <v>1.125625267971988</v>
      </c>
      <c r="I101">
        <v>22</v>
      </c>
      <c r="J101">
        <v>56.52</v>
      </c>
      <c r="K101">
        <v>68.72</v>
      </c>
      <c r="L101" s="2">
        <f t="shared" si="19"/>
        <v>0</v>
      </c>
      <c r="M101" s="2">
        <f t="shared" si="20"/>
        <v>1</v>
      </c>
      <c r="N101" s="2">
        <f t="shared" si="21"/>
        <v>0</v>
      </c>
    </row>
    <row r="102" spans="1:14" x14ac:dyDescent="0.35">
      <c r="A102" t="s">
        <v>60</v>
      </c>
      <c r="B102" t="s">
        <v>77</v>
      </c>
      <c r="C102" t="s">
        <v>43</v>
      </c>
      <c r="D102" t="s">
        <v>495</v>
      </c>
      <c r="E102">
        <v>16.5</v>
      </c>
      <c r="F102">
        <v>59.27</v>
      </c>
      <c r="G102">
        <v>54.79</v>
      </c>
      <c r="H102">
        <f t="shared" si="18"/>
        <v>1.081766745756525</v>
      </c>
      <c r="I102">
        <v>16</v>
      </c>
      <c r="J102">
        <v>30.7</v>
      </c>
      <c r="K102">
        <v>53.5</v>
      </c>
      <c r="L102" s="2">
        <f t="shared" si="19"/>
        <v>0</v>
      </c>
      <c r="M102" s="2">
        <f t="shared" si="20"/>
        <v>1</v>
      </c>
      <c r="N102" s="2">
        <f t="shared" si="21"/>
        <v>0</v>
      </c>
    </row>
    <row r="103" spans="1:14" x14ac:dyDescent="0.35">
      <c r="A103" t="s">
        <v>62</v>
      </c>
      <c r="B103" s="8" t="s">
        <v>77</v>
      </c>
      <c r="C103" s="8" t="s">
        <v>43</v>
      </c>
      <c r="D103" s="8" t="s">
        <v>495</v>
      </c>
      <c r="E103" s="8">
        <v>19.5</v>
      </c>
      <c r="F103" s="8">
        <v>56.88</v>
      </c>
      <c r="G103" s="8">
        <v>62.44</v>
      </c>
      <c r="H103" s="8">
        <f t="shared" si="18"/>
        <v>0.91095451633568236</v>
      </c>
      <c r="I103" s="8">
        <v>19</v>
      </c>
      <c r="J103" s="8">
        <v>38.33</v>
      </c>
      <c r="K103" s="8">
        <v>61.18</v>
      </c>
      <c r="L103" s="8">
        <f t="shared" si="19"/>
        <v>0</v>
      </c>
      <c r="M103" s="8">
        <f t="shared" si="20"/>
        <v>0</v>
      </c>
      <c r="N103" s="8">
        <f t="shared" si="21"/>
        <v>1</v>
      </c>
    </row>
    <row r="104" spans="1:14" x14ac:dyDescent="0.35">
      <c r="A104" t="s">
        <v>63</v>
      </c>
      <c r="B104" t="s">
        <v>77</v>
      </c>
      <c r="C104" t="s">
        <v>43</v>
      </c>
      <c r="D104" t="s">
        <v>495</v>
      </c>
      <c r="E104">
        <v>24</v>
      </c>
      <c r="F104">
        <v>78.540000000000006</v>
      </c>
      <c r="G104">
        <v>73.7</v>
      </c>
      <c r="H104">
        <f t="shared" si="18"/>
        <v>1.0656716417910448</v>
      </c>
      <c r="I104">
        <v>23.5</v>
      </c>
      <c r="J104">
        <v>68.23</v>
      </c>
      <c r="K104">
        <v>72.459999999999994</v>
      </c>
      <c r="L104" s="2">
        <f t="shared" si="19"/>
        <v>0</v>
      </c>
      <c r="M104" s="2">
        <f t="shared" si="20"/>
        <v>1</v>
      </c>
      <c r="N104" s="2">
        <f t="shared" si="21"/>
        <v>0</v>
      </c>
    </row>
    <row r="105" spans="1:14" x14ac:dyDescent="0.35">
      <c r="A105" t="s">
        <v>64</v>
      </c>
      <c r="B105" s="8" t="s">
        <v>77</v>
      </c>
      <c r="C105" s="8" t="s">
        <v>43</v>
      </c>
      <c r="D105" s="8" t="s">
        <v>495</v>
      </c>
      <c r="E105" s="8">
        <v>17.5</v>
      </c>
      <c r="F105" s="8">
        <v>54</v>
      </c>
      <c r="G105" s="8">
        <v>57.36</v>
      </c>
      <c r="H105" s="8">
        <f t="shared" si="18"/>
        <v>0.94142259414225937</v>
      </c>
      <c r="I105" s="8">
        <v>17</v>
      </c>
      <c r="J105" s="8">
        <v>47.16</v>
      </c>
      <c r="K105" s="8">
        <v>56.08</v>
      </c>
      <c r="L105" s="8">
        <f t="shared" si="19"/>
        <v>0</v>
      </c>
      <c r="M105" s="8">
        <f t="shared" si="20"/>
        <v>0</v>
      </c>
      <c r="N105" s="8">
        <f t="shared" si="21"/>
        <v>1</v>
      </c>
    </row>
    <row r="106" spans="1:14" x14ac:dyDescent="0.35">
      <c r="A106" t="s">
        <v>66</v>
      </c>
      <c r="B106" t="s">
        <v>77</v>
      </c>
      <c r="C106" t="s">
        <v>43</v>
      </c>
      <c r="D106" t="s">
        <v>495</v>
      </c>
      <c r="E106">
        <v>17</v>
      </c>
      <c r="F106">
        <v>113.99</v>
      </c>
      <c r="G106">
        <v>56.08</v>
      </c>
      <c r="H106">
        <f t="shared" si="18"/>
        <v>2.032631954350927</v>
      </c>
      <c r="I106">
        <v>16.5</v>
      </c>
      <c r="J106">
        <v>41.68</v>
      </c>
      <c r="K106">
        <v>54.79</v>
      </c>
      <c r="L106" s="2">
        <f t="shared" si="19"/>
        <v>1</v>
      </c>
      <c r="M106" s="2">
        <f t="shared" si="20"/>
        <v>0</v>
      </c>
      <c r="N106" s="2">
        <f t="shared" si="21"/>
        <v>0</v>
      </c>
    </row>
    <row r="107" spans="1:14" x14ac:dyDescent="0.35">
      <c r="A107" t="s">
        <v>67</v>
      </c>
      <c r="B107" t="s">
        <v>77</v>
      </c>
      <c r="C107" t="s">
        <v>43</v>
      </c>
      <c r="D107" t="s">
        <v>495</v>
      </c>
      <c r="E107">
        <v>23.5</v>
      </c>
      <c r="F107">
        <v>107.03</v>
      </c>
      <c r="G107">
        <v>72.459999999999994</v>
      </c>
      <c r="H107">
        <f t="shared" si="18"/>
        <v>1.4770908087220538</v>
      </c>
      <c r="I107">
        <v>22.5</v>
      </c>
      <c r="J107">
        <v>69.790000000000006</v>
      </c>
      <c r="K107">
        <v>69.97</v>
      </c>
      <c r="L107" s="2">
        <f t="shared" si="19"/>
        <v>0</v>
      </c>
      <c r="M107" s="2">
        <f t="shared" si="20"/>
        <v>1</v>
      </c>
      <c r="N107" s="2">
        <f t="shared" si="21"/>
        <v>0</v>
      </c>
    </row>
    <row r="108" spans="1:14" x14ac:dyDescent="0.35">
      <c r="A108" t="s">
        <v>68</v>
      </c>
      <c r="B108" t="s">
        <v>77</v>
      </c>
      <c r="C108" t="s">
        <v>43</v>
      </c>
      <c r="D108" t="s">
        <v>495</v>
      </c>
      <c r="E108">
        <v>23.5</v>
      </c>
      <c r="F108">
        <v>133.47999999999999</v>
      </c>
      <c r="G108">
        <v>72.459999999999994</v>
      </c>
      <c r="H108">
        <f t="shared" si="18"/>
        <v>1.842119790229092</v>
      </c>
      <c r="I108">
        <v>22</v>
      </c>
      <c r="J108">
        <v>61.6</v>
      </c>
      <c r="K108">
        <v>68.72</v>
      </c>
      <c r="L108" s="2">
        <f t="shared" si="19"/>
        <v>1</v>
      </c>
      <c r="M108" s="2">
        <f t="shared" si="20"/>
        <v>0</v>
      </c>
      <c r="N108" s="2">
        <f t="shared" si="21"/>
        <v>0</v>
      </c>
    </row>
    <row r="109" spans="1:14" x14ac:dyDescent="0.35">
      <c r="A109" t="s">
        <v>69</v>
      </c>
      <c r="B109" t="s">
        <v>77</v>
      </c>
      <c r="C109" t="s">
        <v>43</v>
      </c>
      <c r="D109" t="s">
        <v>495</v>
      </c>
      <c r="E109">
        <v>23.5</v>
      </c>
      <c r="F109">
        <v>122.16</v>
      </c>
      <c r="G109">
        <v>72.459999999999994</v>
      </c>
      <c r="H109">
        <f t="shared" si="18"/>
        <v>1.6858956665746621</v>
      </c>
      <c r="I109">
        <v>22</v>
      </c>
      <c r="J109">
        <v>40.68</v>
      </c>
      <c r="K109">
        <v>68.72</v>
      </c>
      <c r="L109" s="2">
        <f t="shared" si="19"/>
        <v>1</v>
      </c>
      <c r="M109" s="2">
        <f t="shared" si="20"/>
        <v>0</v>
      </c>
      <c r="N109" s="2">
        <f t="shared" si="21"/>
        <v>0</v>
      </c>
    </row>
    <row r="110" spans="1:14" x14ac:dyDescent="0.35">
      <c r="A110" t="s">
        <v>70</v>
      </c>
      <c r="B110" t="s">
        <v>77</v>
      </c>
      <c r="C110" t="s">
        <v>43</v>
      </c>
      <c r="D110" t="s">
        <v>495</v>
      </c>
      <c r="E110">
        <v>23.5</v>
      </c>
      <c r="F110">
        <v>99.23</v>
      </c>
      <c r="G110">
        <v>72.459999999999994</v>
      </c>
      <c r="H110">
        <f t="shared" si="18"/>
        <v>1.3694452111509801</v>
      </c>
      <c r="I110">
        <v>17</v>
      </c>
      <c r="J110">
        <v>57.44</v>
      </c>
      <c r="K110">
        <v>56.08</v>
      </c>
      <c r="L110" s="2">
        <f t="shared" si="19"/>
        <v>0</v>
      </c>
      <c r="M110" s="2">
        <f t="shared" si="20"/>
        <v>1</v>
      </c>
      <c r="N110" s="2">
        <f t="shared" si="21"/>
        <v>0</v>
      </c>
    </row>
    <row r="111" spans="1:14" x14ac:dyDescent="0.35">
      <c r="A111" t="s">
        <v>71</v>
      </c>
      <c r="B111" t="s">
        <v>77</v>
      </c>
      <c r="C111" t="s">
        <v>43</v>
      </c>
      <c r="D111" t="s">
        <v>495</v>
      </c>
      <c r="E111">
        <v>23.5</v>
      </c>
      <c r="F111">
        <v>99.86</v>
      </c>
      <c r="G111">
        <v>72.459999999999994</v>
      </c>
      <c r="H111">
        <f t="shared" si="18"/>
        <v>1.3781396632624898</v>
      </c>
      <c r="I111">
        <v>17</v>
      </c>
      <c r="J111">
        <v>70.56</v>
      </c>
      <c r="K111">
        <v>56.08</v>
      </c>
      <c r="L111" s="2">
        <f t="shared" si="19"/>
        <v>0</v>
      </c>
      <c r="M111" s="2">
        <f t="shared" si="20"/>
        <v>1</v>
      </c>
      <c r="N111" s="2">
        <f t="shared" si="21"/>
        <v>0</v>
      </c>
    </row>
    <row r="112" spans="1:14" x14ac:dyDescent="0.35">
      <c r="A112" t="s">
        <v>72</v>
      </c>
      <c r="B112" s="8" t="s">
        <v>77</v>
      </c>
      <c r="C112" s="8" t="s">
        <v>43</v>
      </c>
      <c r="D112" s="8" t="s">
        <v>495</v>
      </c>
      <c r="E112" s="8">
        <v>17</v>
      </c>
      <c r="F112" s="8">
        <v>42.44</v>
      </c>
      <c r="G112" s="8">
        <v>56.08</v>
      </c>
      <c r="H112" s="8">
        <f t="shared" si="18"/>
        <v>0.75677603423680451</v>
      </c>
      <c r="I112" s="8">
        <v>16.5</v>
      </c>
      <c r="J112" s="8">
        <v>32.83</v>
      </c>
      <c r="K112" s="8">
        <v>54.79</v>
      </c>
      <c r="L112" s="8">
        <f t="shared" si="19"/>
        <v>0</v>
      </c>
      <c r="M112" s="8">
        <f t="shared" si="20"/>
        <v>0</v>
      </c>
      <c r="N112" s="8">
        <f t="shared" si="21"/>
        <v>1</v>
      </c>
    </row>
    <row r="113" spans="1:14" x14ac:dyDescent="0.35">
      <c r="A113" t="s">
        <v>73</v>
      </c>
      <c r="B113" t="s">
        <v>77</v>
      </c>
      <c r="C113" t="s">
        <v>43</v>
      </c>
      <c r="D113" t="s">
        <v>495</v>
      </c>
      <c r="E113">
        <v>23</v>
      </c>
      <c r="F113">
        <v>92.75</v>
      </c>
      <c r="G113">
        <v>71.22</v>
      </c>
      <c r="H113">
        <f t="shared" si="18"/>
        <v>1.3023027239539455</v>
      </c>
      <c r="I113">
        <v>17</v>
      </c>
      <c r="J113">
        <v>60.54</v>
      </c>
      <c r="K113">
        <v>56.08</v>
      </c>
      <c r="L113" s="2">
        <f t="shared" si="19"/>
        <v>0</v>
      </c>
      <c r="M113" s="2">
        <f t="shared" si="20"/>
        <v>1</v>
      </c>
      <c r="N113" s="2">
        <f t="shared" si="21"/>
        <v>0</v>
      </c>
    </row>
    <row r="114" spans="1:14" x14ac:dyDescent="0.35">
      <c r="A114" t="s">
        <v>75</v>
      </c>
      <c r="B114" t="s">
        <v>77</v>
      </c>
      <c r="C114" t="s">
        <v>43</v>
      </c>
      <c r="D114" t="s">
        <v>495</v>
      </c>
      <c r="E114">
        <v>23</v>
      </c>
      <c r="F114">
        <v>74.66</v>
      </c>
      <c r="G114">
        <v>71.22</v>
      </c>
      <c r="H114">
        <f t="shared" si="18"/>
        <v>1.0483010390339791</v>
      </c>
      <c r="I114">
        <v>16.5</v>
      </c>
      <c r="J114">
        <v>54.92</v>
      </c>
      <c r="K114">
        <v>54.79</v>
      </c>
      <c r="L114" s="2">
        <f t="shared" si="19"/>
        <v>0</v>
      </c>
      <c r="M114" s="2">
        <f t="shared" si="20"/>
        <v>1</v>
      </c>
      <c r="N114" s="2">
        <f t="shared" si="21"/>
        <v>0</v>
      </c>
    </row>
    <row r="115" spans="1:14" x14ac:dyDescent="0.35">
      <c r="A115" t="s">
        <v>496</v>
      </c>
      <c r="B115" t="s">
        <v>77</v>
      </c>
      <c r="C115" t="s">
        <v>43</v>
      </c>
      <c r="D115" t="s">
        <v>495</v>
      </c>
      <c r="E115">
        <v>23</v>
      </c>
      <c r="F115">
        <v>87.81</v>
      </c>
      <c r="G115">
        <v>71.22</v>
      </c>
      <c r="H115">
        <f t="shared" si="18"/>
        <v>1.2329401853411963</v>
      </c>
      <c r="I115">
        <v>22</v>
      </c>
      <c r="J115">
        <v>62.92</v>
      </c>
      <c r="K115">
        <v>68.72</v>
      </c>
      <c r="L115" s="2">
        <f t="shared" si="19"/>
        <v>0</v>
      </c>
      <c r="M115" s="2">
        <f t="shared" si="20"/>
        <v>1</v>
      </c>
      <c r="N115" s="2">
        <f t="shared" si="21"/>
        <v>0</v>
      </c>
    </row>
    <row r="116" spans="1:14" x14ac:dyDescent="0.35">
      <c r="A116" t="s">
        <v>497</v>
      </c>
      <c r="B116" t="s">
        <v>77</v>
      </c>
      <c r="C116" t="s">
        <v>43</v>
      </c>
      <c r="D116" t="s">
        <v>495</v>
      </c>
      <c r="E116">
        <v>17</v>
      </c>
      <c r="F116">
        <v>73.89</v>
      </c>
      <c r="G116">
        <v>56.08</v>
      </c>
      <c r="H116">
        <f t="shared" si="18"/>
        <v>1.3175820256776034</v>
      </c>
      <c r="I116">
        <v>23</v>
      </c>
      <c r="J116">
        <v>74.27</v>
      </c>
      <c r="K116">
        <v>71.22</v>
      </c>
      <c r="L116" s="2">
        <f t="shared" si="19"/>
        <v>0</v>
      </c>
      <c r="M116" s="2">
        <f t="shared" si="20"/>
        <v>1</v>
      </c>
      <c r="N116" s="2">
        <f t="shared" si="21"/>
        <v>0</v>
      </c>
    </row>
    <row r="117" spans="1:14" x14ac:dyDescent="0.35">
      <c r="A117" t="s">
        <v>498</v>
      </c>
      <c r="B117" s="8" t="s">
        <v>77</v>
      </c>
      <c r="C117" s="8" t="s">
        <v>43</v>
      </c>
      <c r="D117" s="8" t="s">
        <v>495</v>
      </c>
      <c r="E117" s="8">
        <v>18</v>
      </c>
      <c r="F117" s="8">
        <v>49.96</v>
      </c>
      <c r="G117" s="8">
        <v>58.64</v>
      </c>
      <c r="H117" s="8">
        <f t="shared" si="18"/>
        <v>0.85197817189631653</v>
      </c>
      <c r="I117" s="8">
        <v>17.5</v>
      </c>
      <c r="J117" s="8">
        <v>29.6</v>
      </c>
      <c r="K117" s="8">
        <v>57.36</v>
      </c>
      <c r="L117" s="8">
        <f t="shared" si="19"/>
        <v>0</v>
      </c>
      <c r="M117" s="8">
        <f t="shared" si="20"/>
        <v>0</v>
      </c>
      <c r="N117" s="8">
        <f t="shared" si="21"/>
        <v>1</v>
      </c>
    </row>
    <row r="118" spans="1:14" x14ac:dyDescent="0.35">
      <c r="A118" t="s">
        <v>499</v>
      </c>
      <c r="B118" t="s">
        <v>77</v>
      </c>
      <c r="C118" t="s">
        <v>43</v>
      </c>
      <c r="D118" t="s">
        <v>495</v>
      </c>
      <c r="E118">
        <v>16.5</v>
      </c>
      <c r="F118">
        <v>58.56</v>
      </c>
      <c r="G118">
        <v>54.79</v>
      </c>
      <c r="H118">
        <f t="shared" si="18"/>
        <v>1.0688081766745756</v>
      </c>
      <c r="I118">
        <v>16</v>
      </c>
      <c r="J118">
        <v>13.3</v>
      </c>
      <c r="K118">
        <v>53.5</v>
      </c>
      <c r="L118" s="2">
        <f t="shared" si="19"/>
        <v>0</v>
      </c>
      <c r="M118" s="2">
        <f t="shared" si="20"/>
        <v>1</v>
      </c>
      <c r="N118" s="2">
        <f t="shared" si="21"/>
        <v>0</v>
      </c>
    </row>
    <row r="119" spans="1:14" x14ac:dyDescent="0.35">
      <c r="A119" t="s">
        <v>500</v>
      </c>
      <c r="B119" t="s">
        <v>77</v>
      </c>
      <c r="C119" t="s">
        <v>43</v>
      </c>
      <c r="D119" t="s">
        <v>495</v>
      </c>
      <c r="E119">
        <v>19.5</v>
      </c>
      <c r="F119">
        <v>71.91</v>
      </c>
      <c r="G119">
        <v>62.44</v>
      </c>
      <c r="H119">
        <f t="shared" si="18"/>
        <v>1.151665598975016</v>
      </c>
      <c r="I119">
        <v>25</v>
      </c>
      <c r="J119">
        <v>81.010000000000005</v>
      </c>
      <c r="K119">
        <v>76.17</v>
      </c>
      <c r="L119" s="2">
        <f t="shared" si="19"/>
        <v>0</v>
      </c>
      <c r="M119" s="2">
        <f t="shared" si="20"/>
        <v>1</v>
      </c>
      <c r="N119" s="2">
        <f t="shared" si="21"/>
        <v>0</v>
      </c>
    </row>
    <row r="120" spans="1:14" x14ac:dyDescent="0.35">
      <c r="A120" t="s">
        <v>501</v>
      </c>
      <c r="B120" t="s">
        <v>77</v>
      </c>
      <c r="C120" t="s">
        <v>43</v>
      </c>
      <c r="D120" t="s">
        <v>495</v>
      </c>
      <c r="E120">
        <v>19.5</v>
      </c>
      <c r="F120">
        <v>85.94</v>
      </c>
      <c r="G120">
        <v>62.44</v>
      </c>
      <c r="H120">
        <f t="shared" si="18"/>
        <v>1.3763613068545804</v>
      </c>
      <c r="I120">
        <v>19</v>
      </c>
      <c r="J120">
        <v>37.78</v>
      </c>
      <c r="K120">
        <v>61.18</v>
      </c>
      <c r="L120" s="2">
        <f t="shared" si="19"/>
        <v>0</v>
      </c>
      <c r="M120" s="2">
        <f t="shared" si="20"/>
        <v>1</v>
      </c>
      <c r="N120" s="2">
        <f t="shared" si="21"/>
        <v>0</v>
      </c>
    </row>
    <row r="121" spans="1:14" x14ac:dyDescent="0.35">
      <c r="A121" t="s">
        <v>503</v>
      </c>
      <c r="B121" t="s">
        <v>77</v>
      </c>
      <c r="C121" t="s">
        <v>43</v>
      </c>
      <c r="D121" t="s">
        <v>495</v>
      </c>
      <c r="E121">
        <v>22.5</v>
      </c>
      <c r="F121">
        <v>93.67</v>
      </c>
      <c r="G121">
        <v>69.97</v>
      </c>
      <c r="H121">
        <f t="shared" si="18"/>
        <v>1.3387165928254967</v>
      </c>
      <c r="I121">
        <v>22</v>
      </c>
      <c r="J121">
        <v>55.77</v>
      </c>
      <c r="K121">
        <v>68.72</v>
      </c>
      <c r="L121" s="2">
        <f t="shared" si="19"/>
        <v>0</v>
      </c>
      <c r="M121" s="2">
        <f t="shared" si="20"/>
        <v>1</v>
      </c>
      <c r="N121" s="2">
        <f t="shared" si="21"/>
        <v>0</v>
      </c>
    </row>
    <row r="122" spans="1:14" x14ac:dyDescent="0.35">
      <c r="A122" t="s">
        <v>504</v>
      </c>
      <c r="B122" t="s">
        <v>77</v>
      </c>
      <c r="C122" t="s">
        <v>43</v>
      </c>
      <c r="D122" t="s">
        <v>495</v>
      </c>
      <c r="E122">
        <v>16.5</v>
      </c>
      <c r="F122">
        <v>56.82</v>
      </c>
      <c r="G122">
        <v>54.79</v>
      </c>
      <c r="H122">
        <f t="shared" si="18"/>
        <v>1.0370505566709254</v>
      </c>
      <c r="I122">
        <v>16</v>
      </c>
      <c r="J122">
        <v>28.44</v>
      </c>
      <c r="K122">
        <v>53.5</v>
      </c>
      <c r="L122" s="2">
        <f t="shared" si="19"/>
        <v>0</v>
      </c>
      <c r="M122" s="2">
        <f t="shared" si="20"/>
        <v>1</v>
      </c>
      <c r="N122" s="2">
        <f t="shared" si="21"/>
        <v>0</v>
      </c>
    </row>
    <row r="123" spans="1:14" x14ac:dyDescent="0.35">
      <c r="A123" t="s">
        <v>505</v>
      </c>
      <c r="B123" t="s">
        <v>77</v>
      </c>
      <c r="C123" t="s">
        <v>43</v>
      </c>
      <c r="D123" t="s">
        <v>495</v>
      </c>
      <c r="E123">
        <v>23</v>
      </c>
      <c r="F123">
        <v>94.42</v>
      </c>
      <c r="G123">
        <v>71.22</v>
      </c>
      <c r="H123">
        <f t="shared" si="18"/>
        <v>1.3257511934849762</v>
      </c>
      <c r="I123">
        <v>22</v>
      </c>
      <c r="J123">
        <v>53.62</v>
      </c>
      <c r="K123">
        <v>68.72</v>
      </c>
      <c r="L123" s="2">
        <f t="shared" si="19"/>
        <v>0</v>
      </c>
      <c r="M123" s="2">
        <f t="shared" si="20"/>
        <v>1</v>
      </c>
      <c r="N123" s="2">
        <f t="shared" si="21"/>
        <v>0</v>
      </c>
    </row>
    <row r="124" spans="1:14" x14ac:dyDescent="0.35">
      <c r="A124" t="s">
        <v>506</v>
      </c>
      <c r="B124" t="s">
        <v>77</v>
      </c>
      <c r="C124" t="s">
        <v>43</v>
      </c>
      <c r="D124" t="s">
        <v>495</v>
      </c>
      <c r="E124">
        <v>16.5</v>
      </c>
      <c r="F124">
        <v>56.83</v>
      </c>
      <c r="G124">
        <v>54.79</v>
      </c>
      <c r="H124">
        <f t="shared" si="18"/>
        <v>1.0372330717284175</v>
      </c>
      <c r="I124">
        <v>16</v>
      </c>
      <c r="J124">
        <v>18.66</v>
      </c>
      <c r="K124">
        <v>53.5</v>
      </c>
      <c r="L124" s="2">
        <f t="shared" si="19"/>
        <v>0</v>
      </c>
      <c r="M124" s="2">
        <f t="shared" si="20"/>
        <v>1</v>
      </c>
      <c r="N124" s="2">
        <f t="shared" si="21"/>
        <v>0</v>
      </c>
    </row>
    <row r="125" spans="1:14" x14ac:dyDescent="0.35">
      <c r="A125" t="s">
        <v>507</v>
      </c>
      <c r="B125" t="s">
        <v>77</v>
      </c>
      <c r="C125" t="s">
        <v>43</v>
      </c>
      <c r="D125" t="s">
        <v>495</v>
      </c>
      <c r="E125">
        <v>16.5</v>
      </c>
      <c r="F125">
        <v>74.09</v>
      </c>
      <c r="G125">
        <v>54.79</v>
      </c>
      <c r="H125">
        <f t="shared" si="18"/>
        <v>1.3522540609600293</v>
      </c>
      <c r="I125">
        <v>16</v>
      </c>
      <c r="J125">
        <v>28.43</v>
      </c>
      <c r="K125">
        <v>53.5</v>
      </c>
      <c r="L125" s="2">
        <f t="shared" si="19"/>
        <v>0</v>
      </c>
      <c r="M125" s="2">
        <f t="shared" si="20"/>
        <v>1</v>
      </c>
      <c r="N125" s="2">
        <f t="shared" si="21"/>
        <v>0</v>
      </c>
    </row>
    <row r="126" spans="1:14" x14ac:dyDescent="0.35">
      <c r="A126" t="s">
        <v>508</v>
      </c>
      <c r="B126" t="s">
        <v>77</v>
      </c>
      <c r="C126" t="s">
        <v>43</v>
      </c>
      <c r="D126" t="s">
        <v>495</v>
      </c>
      <c r="E126">
        <v>17</v>
      </c>
      <c r="F126">
        <v>109.64</v>
      </c>
      <c r="G126">
        <v>56.08</v>
      </c>
      <c r="H126">
        <f t="shared" si="18"/>
        <v>1.9550641940085594</v>
      </c>
      <c r="I126">
        <v>16.5</v>
      </c>
      <c r="J126">
        <v>51.93</v>
      </c>
      <c r="K126">
        <v>54.79</v>
      </c>
      <c r="L126" s="2">
        <f t="shared" si="19"/>
        <v>1</v>
      </c>
      <c r="M126" s="2">
        <f t="shared" si="20"/>
        <v>0</v>
      </c>
      <c r="N126" s="2">
        <f t="shared" si="21"/>
        <v>0</v>
      </c>
    </row>
    <row r="127" spans="1:14" x14ac:dyDescent="0.35">
      <c r="A127" t="s">
        <v>95</v>
      </c>
      <c r="B127" s="8" t="s">
        <v>698</v>
      </c>
      <c r="C127" s="8" t="s">
        <v>78</v>
      </c>
      <c r="D127" s="8" t="s">
        <v>529</v>
      </c>
      <c r="E127" s="8">
        <v>25</v>
      </c>
      <c r="F127" s="8">
        <v>75.650000000000006</v>
      </c>
      <c r="G127" s="8">
        <v>76.17</v>
      </c>
      <c r="H127" s="8">
        <f t="shared" si="18"/>
        <v>0.99317316528817123</v>
      </c>
      <c r="I127" s="8">
        <v>24.5</v>
      </c>
      <c r="J127" s="8">
        <v>30.56</v>
      </c>
      <c r="K127" s="8">
        <v>74.930000000000007</v>
      </c>
      <c r="L127" s="8">
        <f t="shared" si="19"/>
        <v>0</v>
      </c>
      <c r="M127" s="8">
        <f t="shared" si="20"/>
        <v>0</v>
      </c>
      <c r="N127" s="8">
        <f t="shared" si="21"/>
        <v>1</v>
      </c>
    </row>
    <row r="128" spans="1:14" x14ac:dyDescent="0.35">
      <c r="A128" t="s">
        <v>96</v>
      </c>
      <c r="B128" t="s">
        <v>698</v>
      </c>
      <c r="C128" t="s">
        <v>78</v>
      </c>
      <c r="D128" t="s">
        <v>529</v>
      </c>
      <c r="E128">
        <v>17</v>
      </c>
      <c r="F128">
        <v>128.33000000000001</v>
      </c>
      <c r="G128">
        <v>56.08</v>
      </c>
      <c r="H128">
        <f t="shared" si="18"/>
        <v>2.2883380884450788</v>
      </c>
      <c r="I128">
        <v>16</v>
      </c>
      <c r="J128">
        <v>44.33</v>
      </c>
      <c r="K128">
        <v>53.5</v>
      </c>
      <c r="L128" s="2">
        <f t="shared" si="19"/>
        <v>1</v>
      </c>
      <c r="M128" s="2">
        <f t="shared" si="20"/>
        <v>0</v>
      </c>
      <c r="N128" s="2">
        <f t="shared" si="21"/>
        <v>0</v>
      </c>
    </row>
    <row r="129" spans="1:14" x14ac:dyDescent="0.35">
      <c r="A129" t="s">
        <v>98</v>
      </c>
      <c r="B129" t="s">
        <v>698</v>
      </c>
      <c r="C129" t="s">
        <v>78</v>
      </c>
      <c r="D129" t="s">
        <v>529</v>
      </c>
      <c r="E129">
        <v>16.5</v>
      </c>
      <c r="F129">
        <v>83.57</v>
      </c>
      <c r="G129">
        <v>54.79</v>
      </c>
      <c r="H129">
        <f t="shared" si="18"/>
        <v>1.5252783354626755</v>
      </c>
      <c r="I129">
        <v>16</v>
      </c>
      <c r="J129">
        <v>35.56</v>
      </c>
      <c r="K129">
        <v>53.5</v>
      </c>
      <c r="L129" s="2">
        <f t="shared" si="19"/>
        <v>1</v>
      </c>
      <c r="M129" s="2">
        <f t="shared" si="20"/>
        <v>0</v>
      </c>
      <c r="N129" s="2">
        <f t="shared" si="21"/>
        <v>0</v>
      </c>
    </row>
    <row r="130" spans="1:14" x14ac:dyDescent="0.35">
      <c r="A130" t="s">
        <v>99</v>
      </c>
      <c r="B130" t="s">
        <v>698</v>
      </c>
      <c r="C130" t="s">
        <v>78</v>
      </c>
      <c r="D130" t="s">
        <v>529</v>
      </c>
      <c r="E130">
        <v>17</v>
      </c>
      <c r="F130">
        <v>104.1</v>
      </c>
      <c r="G130">
        <v>56.08</v>
      </c>
      <c r="H130">
        <f t="shared" ref="H130:H193" si="22">F130/G130</f>
        <v>1.8562767475035662</v>
      </c>
      <c r="I130">
        <v>25.5</v>
      </c>
      <c r="J130">
        <v>99.13</v>
      </c>
      <c r="K130">
        <v>77.400000000000006</v>
      </c>
      <c r="L130" s="2">
        <f t="shared" ref="L130:L193" si="23">IF(H130&gt;1.5,1,0)</f>
        <v>1</v>
      </c>
      <c r="M130" s="2">
        <f t="shared" ref="M130:M193" si="24">IF((AND(H130&gt;1,H130&lt;1.5)),1,0)</f>
        <v>0</v>
      </c>
      <c r="N130" s="2">
        <f t="shared" ref="N130:N193" si="25">IF(H130&lt;1,1,0)</f>
        <v>0</v>
      </c>
    </row>
    <row r="131" spans="1:14" x14ac:dyDescent="0.35">
      <c r="A131" t="s">
        <v>100</v>
      </c>
      <c r="B131" t="s">
        <v>698</v>
      </c>
      <c r="C131" s="8" t="s">
        <v>78</v>
      </c>
      <c r="D131" s="8" t="s">
        <v>529</v>
      </c>
      <c r="E131" s="8">
        <v>20.5</v>
      </c>
      <c r="F131" s="8">
        <v>54.82</v>
      </c>
      <c r="G131" s="8">
        <v>64.97</v>
      </c>
      <c r="H131" s="8">
        <f t="shared" si="22"/>
        <v>0.84377404956133606</v>
      </c>
      <c r="I131" s="8">
        <v>20</v>
      </c>
      <c r="J131" s="8">
        <v>44.51</v>
      </c>
      <c r="K131" s="8">
        <v>63.71</v>
      </c>
      <c r="L131" s="8">
        <f t="shared" si="23"/>
        <v>0</v>
      </c>
      <c r="M131" s="8">
        <f t="shared" si="24"/>
        <v>0</v>
      </c>
      <c r="N131" s="8">
        <f t="shared" si="25"/>
        <v>1</v>
      </c>
    </row>
    <row r="132" spans="1:14" x14ac:dyDescent="0.35">
      <c r="A132" t="s">
        <v>101</v>
      </c>
      <c r="B132" t="s">
        <v>698</v>
      </c>
      <c r="C132" t="s">
        <v>78</v>
      </c>
      <c r="D132" t="s">
        <v>529</v>
      </c>
      <c r="E132">
        <v>17</v>
      </c>
      <c r="F132">
        <v>69.319999999999993</v>
      </c>
      <c r="G132">
        <v>56.08</v>
      </c>
      <c r="H132">
        <f t="shared" si="22"/>
        <v>1.2360912981455063</v>
      </c>
      <c r="I132">
        <v>16.5</v>
      </c>
      <c r="J132">
        <v>51.42</v>
      </c>
      <c r="K132">
        <v>54.79</v>
      </c>
      <c r="L132" s="2">
        <f t="shared" si="23"/>
        <v>0</v>
      </c>
      <c r="M132" s="2">
        <f t="shared" si="24"/>
        <v>1</v>
      </c>
      <c r="N132" s="2">
        <f t="shared" si="25"/>
        <v>0</v>
      </c>
    </row>
    <row r="133" spans="1:14" x14ac:dyDescent="0.35">
      <c r="A133" t="s">
        <v>102</v>
      </c>
      <c r="B133" t="s">
        <v>698</v>
      </c>
      <c r="C133" t="s">
        <v>78</v>
      </c>
      <c r="D133" t="s">
        <v>529</v>
      </c>
      <c r="E133">
        <v>16.5</v>
      </c>
      <c r="F133">
        <v>74.87</v>
      </c>
      <c r="G133">
        <v>54.79</v>
      </c>
      <c r="H133">
        <f t="shared" si="22"/>
        <v>1.3664902354444242</v>
      </c>
      <c r="I133">
        <v>16</v>
      </c>
      <c r="J133">
        <v>39.58</v>
      </c>
      <c r="K133">
        <v>53.5</v>
      </c>
      <c r="L133" s="2">
        <f t="shared" si="23"/>
        <v>0</v>
      </c>
      <c r="M133" s="2">
        <f t="shared" si="24"/>
        <v>1</v>
      </c>
      <c r="N133" s="2">
        <f t="shared" si="25"/>
        <v>0</v>
      </c>
    </row>
    <row r="134" spans="1:14" x14ac:dyDescent="0.35">
      <c r="A134" t="s">
        <v>103</v>
      </c>
      <c r="B134" t="s">
        <v>698</v>
      </c>
      <c r="C134" t="s">
        <v>78</v>
      </c>
      <c r="D134" t="s">
        <v>529</v>
      </c>
      <c r="E134">
        <v>17</v>
      </c>
      <c r="F134">
        <v>126.86</v>
      </c>
      <c r="G134">
        <v>56.08</v>
      </c>
      <c r="H134">
        <f t="shared" si="22"/>
        <v>2.2621255349500715</v>
      </c>
      <c r="I134">
        <v>16</v>
      </c>
      <c r="J134">
        <v>51.63</v>
      </c>
      <c r="K134">
        <v>53.5</v>
      </c>
      <c r="L134" s="2">
        <f t="shared" si="23"/>
        <v>1</v>
      </c>
      <c r="M134" s="2">
        <f t="shared" si="24"/>
        <v>0</v>
      </c>
      <c r="N134" s="2">
        <f t="shared" si="25"/>
        <v>0</v>
      </c>
    </row>
    <row r="135" spans="1:14" x14ac:dyDescent="0.35">
      <c r="A135" t="s">
        <v>104</v>
      </c>
      <c r="B135" t="s">
        <v>698</v>
      </c>
      <c r="C135" t="s">
        <v>78</v>
      </c>
      <c r="D135" t="s">
        <v>529</v>
      </c>
      <c r="E135">
        <v>17</v>
      </c>
      <c r="F135">
        <v>113.86</v>
      </c>
      <c r="G135">
        <v>56.08</v>
      </c>
      <c r="H135">
        <f t="shared" si="22"/>
        <v>2.0303138373751786</v>
      </c>
      <c r="I135">
        <v>16</v>
      </c>
      <c r="J135">
        <v>45.18</v>
      </c>
      <c r="K135">
        <v>53.5</v>
      </c>
      <c r="L135" s="2">
        <f t="shared" si="23"/>
        <v>1</v>
      </c>
      <c r="M135" s="2">
        <f t="shared" si="24"/>
        <v>0</v>
      </c>
      <c r="N135" s="2">
        <f t="shared" si="25"/>
        <v>0</v>
      </c>
    </row>
    <row r="136" spans="1:14" x14ac:dyDescent="0.35">
      <c r="A136" t="s">
        <v>105</v>
      </c>
      <c r="B136" t="s">
        <v>698</v>
      </c>
      <c r="C136" t="s">
        <v>78</v>
      </c>
      <c r="D136" t="s">
        <v>529</v>
      </c>
      <c r="E136">
        <v>17</v>
      </c>
      <c r="F136">
        <v>93.29</v>
      </c>
      <c r="G136">
        <v>56.08</v>
      </c>
      <c r="H136">
        <f t="shared" si="22"/>
        <v>1.6635164051355209</v>
      </c>
      <c r="I136">
        <v>16</v>
      </c>
      <c r="J136">
        <v>30.1</v>
      </c>
      <c r="K136">
        <v>53.5</v>
      </c>
      <c r="L136" s="2">
        <f t="shared" si="23"/>
        <v>1</v>
      </c>
      <c r="M136" s="2">
        <f t="shared" si="24"/>
        <v>0</v>
      </c>
      <c r="N136" s="2">
        <f t="shared" si="25"/>
        <v>0</v>
      </c>
    </row>
    <row r="137" spans="1:14" x14ac:dyDescent="0.35">
      <c r="A137" t="s">
        <v>106</v>
      </c>
      <c r="B137" t="s">
        <v>698</v>
      </c>
      <c r="C137" t="s">
        <v>78</v>
      </c>
      <c r="D137" t="s">
        <v>529</v>
      </c>
      <c r="E137">
        <v>17</v>
      </c>
      <c r="F137">
        <v>213.42</v>
      </c>
      <c r="G137">
        <v>56.08</v>
      </c>
      <c r="H137">
        <f t="shared" si="22"/>
        <v>3.8056348074179742</v>
      </c>
      <c r="I137">
        <v>25</v>
      </c>
      <c r="J137">
        <v>112.81</v>
      </c>
      <c r="K137">
        <v>76.17</v>
      </c>
      <c r="L137" s="2">
        <f t="shared" si="23"/>
        <v>1</v>
      </c>
      <c r="M137" s="2">
        <f t="shared" si="24"/>
        <v>0</v>
      </c>
      <c r="N137" s="2">
        <f t="shared" si="25"/>
        <v>0</v>
      </c>
    </row>
    <row r="138" spans="1:14" x14ac:dyDescent="0.35">
      <c r="A138" t="s">
        <v>107</v>
      </c>
      <c r="B138" t="s">
        <v>698</v>
      </c>
      <c r="C138" t="s">
        <v>78</v>
      </c>
      <c r="D138" t="s">
        <v>529</v>
      </c>
      <c r="E138">
        <v>17</v>
      </c>
      <c r="F138">
        <v>73.260000000000005</v>
      </c>
      <c r="G138">
        <v>56.08</v>
      </c>
      <c r="H138">
        <f t="shared" si="22"/>
        <v>1.3063480741797433</v>
      </c>
      <c r="I138">
        <v>16.5</v>
      </c>
      <c r="J138">
        <v>50.67</v>
      </c>
      <c r="K138">
        <v>54.79</v>
      </c>
      <c r="L138" s="2">
        <f t="shared" si="23"/>
        <v>0</v>
      </c>
      <c r="M138" s="2">
        <f t="shared" si="24"/>
        <v>1</v>
      </c>
      <c r="N138" s="2">
        <f t="shared" si="25"/>
        <v>0</v>
      </c>
    </row>
    <row r="139" spans="1:14" x14ac:dyDescent="0.35">
      <c r="A139" t="s">
        <v>109</v>
      </c>
      <c r="B139" t="s">
        <v>698</v>
      </c>
      <c r="C139" t="s">
        <v>78</v>
      </c>
      <c r="D139" t="s">
        <v>529</v>
      </c>
      <c r="E139">
        <v>16.5</v>
      </c>
      <c r="F139">
        <v>99.18</v>
      </c>
      <c r="G139">
        <v>54.79</v>
      </c>
      <c r="H139">
        <f t="shared" si="22"/>
        <v>1.8101843402080673</v>
      </c>
      <c r="I139">
        <v>16</v>
      </c>
      <c r="J139">
        <v>51.61</v>
      </c>
      <c r="K139">
        <v>53.5</v>
      </c>
      <c r="L139" s="2">
        <f t="shared" si="23"/>
        <v>1</v>
      </c>
      <c r="M139" s="2">
        <f t="shared" si="24"/>
        <v>0</v>
      </c>
      <c r="N139" s="2">
        <f t="shared" si="25"/>
        <v>0</v>
      </c>
    </row>
    <row r="140" spans="1:14" x14ac:dyDescent="0.35">
      <c r="A140" t="s">
        <v>110</v>
      </c>
      <c r="B140" t="s">
        <v>698</v>
      </c>
      <c r="C140" t="s">
        <v>78</v>
      </c>
      <c r="D140" t="s">
        <v>529</v>
      </c>
      <c r="E140">
        <v>16.5</v>
      </c>
      <c r="F140">
        <v>76.7</v>
      </c>
      <c r="G140">
        <v>54.79</v>
      </c>
      <c r="H140">
        <f t="shared" si="22"/>
        <v>1.3998904909655048</v>
      </c>
      <c r="I140">
        <v>16</v>
      </c>
      <c r="J140">
        <v>41.01</v>
      </c>
      <c r="K140">
        <v>53.5</v>
      </c>
      <c r="L140" s="2">
        <f t="shared" si="23"/>
        <v>0</v>
      </c>
      <c r="M140" s="2">
        <f t="shared" si="24"/>
        <v>1</v>
      </c>
      <c r="N140" s="2">
        <f t="shared" si="25"/>
        <v>0</v>
      </c>
    </row>
    <row r="141" spans="1:14" x14ac:dyDescent="0.35">
      <c r="A141" t="s">
        <v>127</v>
      </c>
      <c r="B141" t="s">
        <v>698</v>
      </c>
      <c r="C141" t="s">
        <v>78</v>
      </c>
      <c r="D141" t="s">
        <v>529</v>
      </c>
      <c r="E141">
        <v>17</v>
      </c>
      <c r="F141">
        <v>65.08</v>
      </c>
      <c r="G141">
        <v>56.08</v>
      </c>
      <c r="H141">
        <f t="shared" si="22"/>
        <v>1.1604850213980029</v>
      </c>
      <c r="I141">
        <v>16</v>
      </c>
      <c r="J141">
        <v>31.75</v>
      </c>
      <c r="K141">
        <v>53.5</v>
      </c>
      <c r="L141" s="2">
        <f t="shared" si="23"/>
        <v>0</v>
      </c>
      <c r="M141" s="2">
        <f t="shared" si="24"/>
        <v>1</v>
      </c>
      <c r="N141" s="2">
        <f t="shared" si="25"/>
        <v>0</v>
      </c>
    </row>
    <row r="142" spans="1:14" x14ac:dyDescent="0.35">
      <c r="A142" t="s">
        <v>128</v>
      </c>
      <c r="B142" t="s">
        <v>698</v>
      </c>
      <c r="C142" t="s">
        <v>78</v>
      </c>
      <c r="D142" t="s">
        <v>529</v>
      </c>
      <c r="E142">
        <v>17</v>
      </c>
      <c r="F142">
        <v>63.2</v>
      </c>
      <c r="G142">
        <v>56.08</v>
      </c>
      <c r="H142">
        <f t="shared" si="22"/>
        <v>1.1269614835948645</v>
      </c>
      <c r="I142">
        <v>16.5</v>
      </c>
      <c r="J142">
        <v>48.86</v>
      </c>
      <c r="K142">
        <v>54.79</v>
      </c>
      <c r="L142" s="2">
        <f t="shared" si="23"/>
        <v>0</v>
      </c>
      <c r="M142" s="2">
        <f t="shared" si="24"/>
        <v>1</v>
      </c>
      <c r="N142" s="2">
        <f t="shared" si="25"/>
        <v>0</v>
      </c>
    </row>
    <row r="143" spans="1:14" x14ac:dyDescent="0.35">
      <c r="A143" t="s">
        <v>129</v>
      </c>
      <c r="B143" t="s">
        <v>698</v>
      </c>
      <c r="C143" t="s">
        <v>78</v>
      </c>
      <c r="D143" t="s">
        <v>529</v>
      </c>
      <c r="E143">
        <v>17</v>
      </c>
      <c r="F143">
        <v>60.44</v>
      </c>
      <c r="G143">
        <v>56.08</v>
      </c>
      <c r="H143">
        <f t="shared" si="22"/>
        <v>1.0777460770328102</v>
      </c>
      <c r="I143">
        <v>16.5</v>
      </c>
      <c r="J143">
        <v>41.82</v>
      </c>
      <c r="K143">
        <v>54.79</v>
      </c>
      <c r="L143" s="2">
        <f t="shared" si="23"/>
        <v>0</v>
      </c>
      <c r="M143" s="2">
        <f t="shared" si="24"/>
        <v>1</v>
      </c>
      <c r="N143" s="2">
        <f t="shared" si="25"/>
        <v>0</v>
      </c>
    </row>
    <row r="144" spans="1:14" x14ac:dyDescent="0.35">
      <c r="A144" t="s">
        <v>130</v>
      </c>
      <c r="B144" t="s">
        <v>698</v>
      </c>
      <c r="C144" t="s">
        <v>78</v>
      </c>
      <c r="D144" t="s">
        <v>529</v>
      </c>
      <c r="E144">
        <v>17</v>
      </c>
      <c r="F144">
        <v>132.52000000000001</v>
      </c>
      <c r="G144">
        <v>56.08</v>
      </c>
      <c r="H144">
        <f t="shared" si="22"/>
        <v>2.3630527817403713</v>
      </c>
      <c r="I144">
        <v>16</v>
      </c>
      <c r="J144">
        <v>45.5</v>
      </c>
      <c r="K144">
        <v>53.5</v>
      </c>
      <c r="L144" s="2">
        <f t="shared" si="23"/>
        <v>1</v>
      </c>
      <c r="M144" s="2">
        <f t="shared" si="24"/>
        <v>0</v>
      </c>
      <c r="N144" s="2">
        <f t="shared" si="25"/>
        <v>0</v>
      </c>
    </row>
    <row r="145" spans="1:14" x14ac:dyDescent="0.35">
      <c r="A145" t="s">
        <v>131</v>
      </c>
      <c r="B145" t="s">
        <v>698</v>
      </c>
      <c r="C145" t="s">
        <v>78</v>
      </c>
      <c r="D145" t="s">
        <v>529</v>
      </c>
      <c r="E145">
        <v>17</v>
      </c>
      <c r="F145">
        <v>74.88</v>
      </c>
      <c r="G145">
        <v>56.08</v>
      </c>
      <c r="H145">
        <f t="shared" si="22"/>
        <v>1.3352353780313837</v>
      </c>
      <c r="I145">
        <v>16.5</v>
      </c>
      <c r="J145">
        <v>41.24</v>
      </c>
      <c r="K145">
        <v>54.79</v>
      </c>
      <c r="L145" s="2">
        <f t="shared" si="23"/>
        <v>0</v>
      </c>
      <c r="M145" s="2">
        <f t="shared" si="24"/>
        <v>1</v>
      </c>
      <c r="N145" s="2">
        <f t="shared" si="25"/>
        <v>0</v>
      </c>
    </row>
    <row r="146" spans="1:14" x14ac:dyDescent="0.35">
      <c r="A146" t="s">
        <v>132</v>
      </c>
      <c r="B146" t="s">
        <v>698</v>
      </c>
      <c r="C146" s="8" t="s">
        <v>78</v>
      </c>
      <c r="D146" s="8" t="s">
        <v>529</v>
      </c>
      <c r="E146" s="8">
        <v>18.5</v>
      </c>
      <c r="F146" s="8">
        <v>46.21</v>
      </c>
      <c r="G146" s="8">
        <v>59.91</v>
      </c>
      <c r="H146" s="8">
        <f t="shared" si="22"/>
        <v>0.77132365214488408</v>
      </c>
      <c r="I146" s="8">
        <v>18</v>
      </c>
      <c r="J146" s="8">
        <v>33.74</v>
      </c>
      <c r="K146" s="8">
        <v>58.64</v>
      </c>
      <c r="L146" s="8">
        <f t="shared" si="23"/>
        <v>0</v>
      </c>
      <c r="M146" s="8">
        <f t="shared" si="24"/>
        <v>0</v>
      </c>
      <c r="N146" s="8">
        <f t="shared" si="25"/>
        <v>1</v>
      </c>
    </row>
    <row r="147" spans="1:14" x14ac:dyDescent="0.35">
      <c r="A147" t="s">
        <v>133</v>
      </c>
      <c r="B147" t="s">
        <v>698</v>
      </c>
      <c r="C147" t="s">
        <v>78</v>
      </c>
      <c r="D147" t="s">
        <v>529</v>
      </c>
      <c r="E147">
        <v>16.5</v>
      </c>
      <c r="F147">
        <v>85.23</v>
      </c>
      <c r="G147">
        <v>54.79</v>
      </c>
      <c r="H147">
        <f t="shared" si="22"/>
        <v>1.5555758350063882</v>
      </c>
      <c r="I147">
        <v>15.5</v>
      </c>
      <c r="J147">
        <v>29.22</v>
      </c>
      <c r="K147">
        <v>52.21</v>
      </c>
      <c r="L147" s="2">
        <f t="shared" si="23"/>
        <v>1</v>
      </c>
      <c r="M147" s="2">
        <f t="shared" si="24"/>
        <v>0</v>
      </c>
      <c r="N147" s="2">
        <f t="shared" si="25"/>
        <v>0</v>
      </c>
    </row>
    <row r="148" spans="1:14" x14ac:dyDescent="0.35">
      <c r="A148" t="s">
        <v>134</v>
      </c>
      <c r="B148" t="s">
        <v>698</v>
      </c>
      <c r="C148" t="s">
        <v>78</v>
      </c>
      <c r="D148" t="s">
        <v>529</v>
      </c>
      <c r="E148">
        <v>17</v>
      </c>
      <c r="F148">
        <v>97.06</v>
      </c>
      <c r="G148">
        <v>56.08</v>
      </c>
      <c r="H148">
        <f t="shared" si="22"/>
        <v>1.7307417974322397</v>
      </c>
      <c r="I148">
        <v>16.5</v>
      </c>
      <c r="J148">
        <v>38.82</v>
      </c>
      <c r="K148">
        <v>54.79</v>
      </c>
      <c r="L148" s="2">
        <f t="shared" si="23"/>
        <v>1</v>
      </c>
      <c r="M148" s="2">
        <f t="shared" si="24"/>
        <v>0</v>
      </c>
      <c r="N148" s="2">
        <f t="shared" si="25"/>
        <v>0</v>
      </c>
    </row>
    <row r="149" spans="1:14" x14ac:dyDescent="0.35">
      <c r="A149" t="s">
        <v>135</v>
      </c>
      <c r="B149" t="s">
        <v>698</v>
      </c>
      <c r="C149" t="s">
        <v>78</v>
      </c>
      <c r="D149" t="s">
        <v>529</v>
      </c>
      <c r="E149">
        <v>17</v>
      </c>
      <c r="F149">
        <v>57.2</v>
      </c>
      <c r="G149">
        <v>56.08</v>
      </c>
      <c r="H149">
        <f t="shared" si="22"/>
        <v>1.0199714693295294</v>
      </c>
      <c r="I149">
        <v>16.5</v>
      </c>
      <c r="J149">
        <v>37.85</v>
      </c>
      <c r="K149">
        <v>54.79</v>
      </c>
      <c r="L149" s="2">
        <f t="shared" si="23"/>
        <v>0</v>
      </c>
      <c r="M149" s="2">
        <f t="shared" si="24"/>
        <v>1</v>
      </c>
      <c r="N149" s="2">
        <f t="shared" si="25"/>
        <v>0</v>
      </c>
    </row>
    <row r="150" spans="1:14" x14ac:dyDescent="0.35">
      <c r="A150" t="s">
        <v>136</v>
      </c>
      <c r="B150" t="s">
        <v>698</v>
      </c>
      <c r="C150" t="s">
        <v>78</v>
      </c>
      <c r="D150" t="s">
        <v>529</v>
      </c>
      <c r="E150">
        <v>16.5</v>
      </c>
      <c r="F150">
        <v>76.84</v>
      </c>
      <c r="G150">
        <v>54.79</v>
      </c>
      <c r="H150">
        <f t="shared" si="22"/>
        <v>1.4024457017703962</v>
      </c>
      <c r="I150">
        <v>25</v>
      </c>
      <c r="J150">
        <v>95.37</v>
      </c>
      <c r="K150">
        <v>76.17</v>
      </c>
      <c r="L150" s="2">
        <f t="shared" si="23"/>
        <v>0</v>
      </c>
      <c r="M150" s="2">
        <f t="shared" si="24"/>
        <v>1</v>
      </c>
      <c r="N150" s="2">
        <f t="shared" si="25"/>
        <v>0</v>
      </c>
    </row>
    <row r="151" spans="1:14" x14ac:dyDescent="0.35">
      <c r="A151" t="s">
        <v>137</v>
      </c>
      <c r="B151" t="s">
        <v>698</v>
      </c>
      <c r="C151" t="s">
        <v>78</v>
      </c>
      <c r="D151" t="s">
        <v>529</v>
      </c>
      <c r="E151">
        <v>17</v>
      </c>
      <c r="F151">
        <v>89.63</v>
      </c>
      <c r="G151">
        <v>56.08</v>
      </c>
      <c r="H151">
        <f t="shared" si="22"/>
        <v>1.5982524964336662</v>
      </c>
      <c r="I151">
        <v>16</v>
      </c>
      <c r="J151">
        <v>29.71</v>
      </c>
      <c r="K151">
        <v>53.5</v>
      </c>
      <c r="L151" s="2">
        <f t="shared" si="23"/>
        <v>1</v>
      </c>
      <c r="M151" s="2">
        <f t="shared" si="24"/>
        <v>0</v>
      </c>
      <c r="N151" s="2">
        <f t="shared" si="25"/>
        <v>0</v>
      </c>
    </row>
    <row r="152" spans="1:14" x14ac:dyDescent="0.35">
      <c r="A152" t="s">
        <v>138</v>
      </c>
      <c r="B152" t="s">
        <v>698</v>
      </c>
      <c r="C152" s="8" t="s">
        <v>78</v>
      </c>
      <c r="D152" s="8" t="s">
        <v>529</v>
      </c>
      <c r="E152" s="8">
        <v>17.5</v>
      </c>
      <c r="F152" s="8">
        <v>55.87</v>
      </c>
      <c r="G152" s="8">
        <v>57.36</v>
      </c>
      <c r="H152" s="8">
        <f t="shared" si="22"/>
        <v>0.97402370990237097</v>
      </c>
      <c r="I152" s="8">
        <v>17</v>
      </c>
      <c r="J152" s="8">
        <v>46.68</v>
      </c>
      <c r="K152" s="8">
        <v>56.08</v>
      </c>
      <c r="L152" s="8">
        <f t="shared" si="23"/>
        <v>0</v>
      </c>
      <c r="M152" s="8">
        <f t="shared" si="24"/>
        <v>0</v>
      </c>
      <c r="N152" s="8">
        <f t="shared" si="25"/>
        <v>1</v>
      </c>
    </row>
    <row r="153" spans="1:14" x14ac:dyDescent="0.35">
      <c r="A153" t="s">
        <v>139</v>
      </c>
      <c r="B153" t="s">
        <v>698</v>
      </c>
      <c r="C153" t="s">
        <v>78</v>
      </c>
      <c r="D153" t="s">
        <v>529</v>
      </c>
      <c r="E153">
        <v>17</v>
      </c>
      <c r="F153">
        <v>107.05</v>
      </c>
      <c r="G153">
        <v>56.08</v>
      </c>
      <c r="H153">
        <f t="shared" si="22"/>
        <v>1.9088801711840229</v>
      </c>
      <c r="I153">
        <v>25</v>
      </c>
      <c r="J153">
        <v>90.29</v>
      </c>
      <c r="K153">
        <v>76.17</v>
      </c>
      <c r="L153" s="2">
        <f t="shared" si="23"/>
        <v>1</v>
      </c>
      <c r="M153" s="2">
        <f t="shared" si="24"/>
        <v>0</v>
      </c>
      <c r="N153" s="2">
        <f t="shared" si="25"/>
        <v>0</v>
      </c>
    </row>
    <row r="154" spans="1:14" x14ac:dyDescent="0.35">
      <c r="A154" t="s">
        <v>140</v>
      </c>
      <c r="B154" t="s">
        <v>698</v>
      </c>
      <c r="C154" t="s">
        <v>78</v>
      </c>
      <c r="D154" t="s">
        <v>529</v>
      </c>
      <c r="E154">
        <v>17</v>
      </c>
      <c r="F154">
        <v>90.71</v>
      </c>
      <c r="G154">
        <v>56.08</v>
      </c>
      <c r="H154">
        <f t="shared" si="22"/>
        <v>1.6175106990014265</v>
      </c>
      <c r="I154">
        <v>16</v>
      </c>
      <c r="J154">
        <v>10.68</v>
      </c>
      <c r="K154">
        <v>53.5</v>
      </c>
      <c r="L154" s="2">
        <f t="shared" si="23"/>
        <v>1</v>
      </c>
      <c r="M154" s="2">
        <f t="shared" si="24"/>
        <v>0</v>
      </c>
      <c r="N154" s="2">
        <f t="shared" si="25"/>
        <v>0</v>
      </c>
    </row>
    <row r="155" spans="1:14" x14ac:dyDescent="0.35">
      <c r="A155" t="s">
        <v>141</v>
      </c>
      <c r="B155" t="s">
        <v>698</v>
      </c>
      <c r="C155" t="s">
        <v>78</v>
      </c>
      <c r="D155" t="s">
        <v>529</v>
      </c>
      <c r="E155">
        <v>17.5</v>
      </c>
      <c r="F155">
        <v>65.97</v>
      </c>
      <c r="G155">
        <v>57.36</v>
      </c>
      <c r="H155">
        <f t="shared" si="22"/>
        <v>1.1501046025104602</v>
      </c>
      <c r="I155">
        <v>16.5</v>
      </c>
      <c r="J155">
        <v>62.04</v>
      </c>
      <c r="K155">
        <v>54.79</v>
      </c>
      <c r="L155" s="2">
        <f t="shared" si="23"/>
        <v>0</v>
      </c>
      <c r="M155" s="2">
        <f t="shared" si="24"/>
        <v>1</v>
      </c>
      <c r="N155" s="2">
        <f t="shared" si="25"/>
        <v>0</v>
      </c>
    </row>
    <row r="156" spans="1:14" x14ac:dyDescent="0.35">
      <c r="A156" t="s">
        <v>142</v>
      </c>
      <c r="B156" t="s">
        <v>698</v>
      </c>
      <c r="C156" t="s">
        <v>78</v>
      </c>
      <c r="D156" t="s">
        <v>529</v>
      </c>
      <c r="E156">
        <v>17</v>
      </c>
      <c r="F156">
        <v>180.12</v>
      </c>
      <c r="G156">
        <v>56.08</v>
      </c>
      <c r="H156">
        <f t="shared" si="22"/>
        <v>3.211840228245364</v>
      </c>
      <c r="I156">
        <v>16</v>
      </c>
      <c r="J156">
        <v>40.42</v>
      </c>
      <c r="K156">
        <v>53.5</v>
      </c>
      <c r="L156" s="2">
        <f t="shared" si="23"/>
        <v>1</v>
      </c>
      <c r="M156" s="2">
        <f t="shared" si="24"/>
        <v>0</v>
      </c>
      <c r="N156" s="2">
        <f t="shared" si="25"/>
        <v>0</v>
      </c>
    </row>
    <row r="157" spans="1:14" x14ac:dyDescent="0.35">
      <c r="A157" t="s">
        <v>479</v>
      </c>
      <c r="B157" t="s">
        <v>698</v>
      </c>
      <c r="C157" t="s">
        <v>78</v>
      </c>
      <c r="D157" t="s">
        <v>495</v>
      </c>
      <c r="E157">
        <v>16.5</v>
      </c>
      <c r="F157">
        <v>56.15</v>
      </c>
      <c r="G157">
        <v>54.79</v>
      </c>
      <c r="H157">
        <f t="shared" si="22"/>
        <v>1.0248220478189451</v>
      </c>
      <c r="I157">
        <v>16</v>
      </c>
      <c r="J157">
        <v>34.03</v>
      </c>
      <c r="K157">
        <v>53.5</v>
      </c>
      <c r="L157" s="2">
        <f t="shared" si="23"/>
        <v>0</v>
      </c>
      <c r="M157" s="2">
        <f t="shared" si="24"/>
        <v>1</v>
      </c>
      <c r="N157" s="2">
        <f t="shared" si="25"/>
        <v>0</v>
      </c>
    </row>
    <row r="158" spans="1:14" x14ac:dyDescent="0.35">
      <c r="A158" t="s">
        <v>480</v>
      </c>
      <c r="B158" t="s">
        <v>698</v>
      </c>
      <c r="C158" t="s">
        <v>78</v>
      </c>
      <c r="D158" t="s">
        <v>495</v>
      </c>
      <c r="E158">
        <v>16.5</v>
      </c>
      <c r="F158">
        <v>96.39</v>
      </c>
      <c r="G158">
        <v>54.79</v>
      </c>
      <c r="H158">
        <f t="shared" si="22"/>
        <v>1.7592626391677313</v>
      </c>
      <c r="I158">
        <v>16</v>
      </c>
      <c r="J158">
        <v>43.69</v>
      </c>
      <c r="K158">
        <v>53.5</v>
      </c>
      <c r="L158" s="2">
        <f t="shared" si="23"/>
        <v>1</v>
      </c>
      <c r="M158" s="2">
        <f t="shared" si="24"/>
        <v>0</v>
      </c>
      <c r="N158" s="2">
        <f t="shared" si="25"/>
        <v>0</v>
      </c>
    </row>
    <row r="159" spans="1:14" x14ac:dyDescent="0.35">
      <c r="A159" t="s">
        <v>481</v>
      </c>
      <c r="B159" t="s">
        <v>698</v>
      </c>
      <c r="C159" s="8" t="s">
        <v>78</v>
      </c>
      <c r="D159" s="8" t="s">
        <v>495</v>
      </c>
      <c r="E159" s="8">
        <v>16.5</v>
      </c>
      <c r="F159" s="8">
        <v>39.64</v>
      </c>
      <c r="G159" s="8">
        <v>54.79</v>
      </c>
      <c r="H159" s="8">
        <f t="shared" si="22"/>
        <v>0.72348968789925172</v>
      </c>
      <c r="I159" s="8">
        <v>16</v>
      </c>
      <c r="J159" s="8">
        <v>27.49</v>
      </c>
      <c r="K159" s="8">
        <v>53.5</v>
      </c>
      <c r="L159" s="8">
        <f t="shared" si="23"/>
        <v>0</v>
      </c>
      <c r="M159" s="8">
        <f t="shared" si="24"/>
        <v>0</v>
      </c>
      <c r="N159" s="8">
        <f t="shared" si="25"/>
        <v>1</v>
      </c>
    </row>
    <row r="160" spans="1:14" x14ac:dyDescent="0.35">
      <c r="A160" t="s">
        <v>482</v>
      </c>
      <c r="B160" t="s">
        <v>698</v>
      </c>
      <c r="C160" t="s">
        <v>78</v>
      </c>
      <c r="D160" t="s">
        <v>495</v>
      </c>
      <c r="E160">
        <v>23.5</v>
      </c>
      <c r="F160">
        <v>85.54</v>
      </c>
      <c r="G160">
        <v>72.459999999999994</v>
      </c>
      <c r="H160">
        <f t="shared" si="22"/>
        <v>1.1805133866961084</v>
      </c>
      <c r="I160">
        <v>23</v>
      </c>
      <c r="J160">
        <v>58.86</v>
      </c>
      <c r="K160">
        <v>71.22</v>
      </c>
      <c r="L160" s="2">
        <f t="shared" si="23"/>
        <v>0</v>
      </c>
      <c r="M160" s="2">
        <f t="shared" si="24"/>
        <v>1</v>
      </c>
      <c r="N160" s="2">
        <f t="shared" si="25"/>
        <v>0</v>
      </c>
    </row>
    <row r="161" spans="1:14" x14ac:dyDescent="0.35">
      <c r="A161" t="s">
        <v>483</v>
      </c>
      <c r="B161" t="s">
        <v>698</v>
      </c>
      <c r="C161" t="s">
        <v>78</v>
      </c>
      <c r="D161" t="s">
        <v>495</v>
      </c>
      <c r="E161">
        <v>16.5</v>
      </c>
      <c r="F161">
        <v>59.98</v>
      </c>
      <c r="G161">
        <v>54.79</v>
      </c>
      <c r="H161">
        <f t="shared" si="22"/>
        <v>1.0947253148384741</v>
      </c>
      <c r="I161">
        <v>16</v>
      </c>
      <c r="J161">
        <v>29.6</v>
      </c>
      <c r="K161">
        <v>53.5</v>
      </c>
      <c r="L161" s="2">
        <f t="shared" si="23"/>
        <v>0</v>
      </c>
      <c r="M161" s="2">
        <f t="shared" si="24"/>
        <v>1</v>
      </c>
      <c r="N161" s="2">
        <f t="shared" si="25"/>
        <v>0</v>
      </c>
    </row>
    <row r="162" spans="1:14" x14ac:dyDescent="0.35">
      <c r="A162" t="s">
        <v>484</v>
      </c>
      <c r="B162" t="s">
        <v>698</v>
      </c>
      <c r="C162" t="s">
        <v>78</v>
      </c>
      <c r="D162" t="s">
        <v>495</v>
      </c>
      <c r="E162">
        <v>23.5</v>
      </c>
      <c r="F162">
        <v>86.93</v>
      </c>
      <c r="G162">
        <v>72.459999999999994</v>
      </c>
      <c r="H162">
        <f t="shared" si="22"/>
        <v>1.1996963842119792</v>
      </c>
      <c r="I162">
        <v>17</v>
      </c>
      <c r="J162">
        <v>58.35</v>
      </c>
      <c r="K162">
        <v>56.08</v>
      </c>
      <c r="L162" s="2">
        <f t="shared" si="23"/>
        <v>0</v>
      </c>
      <c r="M162" s="2">
        <f t="shared" si="24"/>
        <v>1</v>
      </c>
      <c r="N162" s="2">
        <f t="shared" si="25"/>
        <v>0</v>
      </c>
    </row>
    <row r="163" spans="1:14" x14ac:dyDescent="0.35">
      <c r="A163" t="s">
        <v>485</v>
      </c>
      <c r="B163" t="s">
        <v>698</v>
      </c>
      <c r="C163" t="s">
        <v>78</v>
      </c>
      <c r="D163" t="s">
        <v>495</v>
      </c>
      <c r="E163">
        <v>24</v>
      </c>
      <c r="F163">
        <v>92.96</v>
      </c>
      <c r="G163">
        <v>73.7</v>
      </c>
      <c r="H163">
        <f t="shared" si="22"/>
        <v>1.2613297150610583</v>
      </c>
      <c r="I163">
        <v>23</v>
      </c>
      <c r="J163">
        <v>62.08</v>
      </c>
      <c r="K163">
        <v>71.22</v>
      </c>
      <c r="L163" s="2">
        <f t="shared" si="23"/>
        <v>0</v>
      </c>
      <c r="M163" s="2">
        <f t="shared" si="24"/>
        <v>1</v>
      </c>
      <c r="N163" s="2">
        <f t="shared" si="25"/>
        <v>0</v>
      </c>
    </row>
    <row r="164" spans="1:14" x14ac:dyDescent="0.35">
      <c r="A164" t="s">
        <v>486</v>
      </c>
      <c r="B164" t="s">
        <v>698</v>
      </c>
      <c r="C164" t="s">
        <v>78</v>
      </c>
      <c r="D164" t="s">
        <v>495</v>
      </c>
      <c r="E164">
        <v>17</v>
      </c>
      <c r="F164">
        <v>57.56</v>
      </c>
      <c r="G164">
        <v>56.08</v>
      </c>
      <c r="H164">
        <f t="shared" si="22"/>
        <v>1.0263908701854494</v>
      </c>
      <c r="I164">
        <v>16.5</v>
      </c>
      <c r="J164">
        <v>51.68</v>
      </c>
      <c r="K164">
        <v>54.79</v>
      </c>
      <c r="L164" s="2">
        <f t="shared" si="23"/>
        <v>0</v>
      </c>
      <c r="M164" s="2">
        <f t="shared" si="24"/>
        <v>1</v>
      </c>
      <c r="N164" s="2">
        <f t="shared" si="25"/>
        <v>0</v>
      </c>
    </row>
    <row r="165" spans="1:14" x14ac:dyDescent="0.35">
      <c r="A165" t="s">
        <v>487</v>
      </c>
      <c r="B165" t="s">
        <v>698</v>
      </c>
      <c r="C165" t="s">
        <v>78</v>
      </c>
      <c r="D165" t="s">
        <v>495</v>
      </c>
      <c r="E165">
        <v>17</v>
      </c>
      <c r="F165">
        <v>78.38</v>
      </c>
      <c r="G165">
        <v>56.08</v>
      </c>
      <c r="H165">
        <f t="shared" si="22"/>
        <v>1.3976462196861625</v>
      </c>
      <c r="I165">
        <v>16.5</v>
      </c>
      <c r="J165">
        <v>48.84</v>
      </c>
      <c r="K165">
        <v>54.79</v>
      </c>
      <c r="L165" s="2">
        <f t="shared" si="23"/>
        <v>0</v>
      </c>
      <c r="M165" s="2">
        <f t="shared" si="24"/>
        <v>1</v>
      </c>
      <c r="N165" s="2">
        <f t="shared" si="25"/>
        <v>0</v>
      </c>
    </row>
    <row r="166" spans="1:14" x14ac:dyDescent="0.35">
      <c r="A166" t="s">
        <v>488</v>
      </c>
      <c r="B166" t="s">
        <v>698</v>
      </c>
      <c r="C166" t="s">
        <v>78</v>
      </c>
      <c r="D166" t="s">
        <v>495</v>
      </c>
      <c r="E166">
        <v>16.5</v>
      </c>
      <c r="F166">
        <v>67.739999999999995</v>
      </c>
      <c r="G166">
        <v>54.79</v>
      </c>
      <c r="H166">
        <f t="shared" si="22"/>
        <v>1.2363569994524548</v>
      </c>
      <c r="I166">
        <v>16</v>
      </c>
      <c r="J166">
        <v>30.18</v>
      </c>
      <c r="K166">
        <v>53.5</v>
      </c>
      <c r="L166" s="2">
        <f t="shared" si="23"/>
        <v>0</v>
      </c>
      <c r="M166" s="2">
        <f t="shared" si="24"/>
        <v>1</v>
      </c>
      <c r="N166" s="2">
        <f t="shared" si="25"/>
        <v>0</v>
      </c>
    </row>
    <row r="167" spans="1:14" x14ac:dyDescent="0.35">
      <c r="A167" t="s">
        <v>489</v>
      </c>
      <c r="B167" t="s">
        <v>698</v>
      </c>
      <c r="C167" s="8" t="s">
        <v>78</v>
      </c>
      <c r="D167" s="8" t="s">
        <v>495</v>
      </c>
      <c r="E167" s="8">
        <v>17.5</v>
      </c>
      <c r="F167" s="8">
        <v>52.35</v>
      </c>
      <c r="G167" s="8">
        <v>57.36</v>
      </c>
      <c r="H167" s="8">
        <f t="shared" si="22"/>
        <v>0.91265690376569042</v>
      </c>
      <c r="I167" s="8">
        <v>17</v>
      </c>
      <c r="J167" s="8">
        <v>43.67</v>
      </c>
      <c r="K167" s="8">
        <v>56.08</v>
      </c>
      <c r="L167" s="8">
        <f t="shared" si="23"/>
        <v>0</v>
      </c>
      <c r="M167" s="8">
        <f t="shared" si="24"/>
        <v>0</v>
      </c>
      <c r="N167" s="8">
        <f t="shared" si="25"/>
        <v>1</v>
      </c>
    </row>
    <row r="168" spans="1:14" x14ac:dyDescent="0.35">
      <c r="A168" t="s">
        <v>490</v>
      </c>
      <c r="B168" t="s">
        <v>698</v>
      </c>
      <c r="C168" t="s">
        <v>78</v>
      </c>
      <c r="D168" t="s">
        <v>495</v>
      </c>
      <c r="E168">
        <v>16.5</v>
      </c>
      <c r="F168">
        <v>75.650000000000006</v>
      </c>
      <c r="G168">
        <v>54.79</v>
      </c>
      <c r="H168">
        <f t="shared" si="22"/>
        <v>1.3807264099288192</v>
      </c>
      <c r="I168">
        <v>24</v>
      </c>
      <c r="J168">
        <v>81.27</v>
      </c>
      <c r="K168">
        <v>73.7</v>
      </c>
      <c r="L168" s="2">
        <f t="shared" si="23"/>
        <v>0</v>
      </c>
      <c r="M168" s="2">
        <f t="shared" si="24"/>
        <v>1</v>
      </c>
      <c r="N168" s="2">
        <f t="shared" si="25"/>
        <v>0</v>
      </c>
    </row>
    <row r="169" spans="1:14" x14ac:dyDescent="0.35">
      <c r="A169" t="s">
        <v>491</v>
      </c>
      <c r="B169" t="s">
        <v>698</v>
      </c>
      <c r="C169" s="8" t="s">
        <v>78</v>
      </c>
      <c r="D169" s="8" t="s">
        <v>495</v>
      </c>
      <c r="E169" s="8">
        <v>23.5</v>
      </c>
      <c r="F169" s="8">
        <v>63.15</v>
      </c>
      <c r="G169" s="8">
        <v>72.459999999999994</v>
      </c>
      <c r="H169" s="8">
        <f t="shared" si="22"/>
        <v>0.87151531879657751</v>
      </c>
      <c r="I169" s="8">
        <v>23</v>
      </c>
      <c r="J169" s="8">
        <v>51.04</v>
      </c>
      <c r="K169" s="8">
        <v>71.22</v>
      </c>
      <c r="L169" s="8">
        <f t="shared" si="23"/>
        <v>0</v>
      </c>
      <c r="M169" s="8">
        <f t="shared" si="24"/>
        <v>0</v>
      </c>
      <c r="N169" s="8">
        <f t="shared" si="25"/>
        <v>1</v>
      </c>
    </row>
    <row r="170" spans="1:14" x14ac:dyDescent="0.35">
      <c r="A170" t="s">
        <v>493</v>
      </c>
      <c r="B170" t="s">
        <v>698</v>
      </c>
      <c r="C170" t="s">
        <v>78</v>
      </c>
      <c r="D170" t="s">
        <v>495</v>
      </c>
      <c r="E170">
        <v>16.5</v>
      </c>
      <c r="F170">
        <v>75.180000000000007</v>
      </c>
      <c r="G170">
        <v>54.79</v>
      </c>
      <c r="H170">
        <f t="shared" si="22"/>
        <v>1.3721482022266838</v>
      </c>
      <c r="I170">
        <v>23.5</v>
      </c>
      <c r="J170">
        <v>90.1</v>
      </c>
      <c r="K170">
        <v>72.459999999999994</v>
      </c>
      <c r="L170" s="2">
        <f t="shared" si="23"/>
        <v>0</v>
      </c>
      <c r="M170" s="2">
        <f t="shared" si="24"/>
        <v>1</v>
      </c>
      <c r="N170" s="2">
        <f t="shared" si="25"/>
        <v>0</v>
      </c>
    </row>
    <row r="171" spans="1:14" x14ac:dyDescent="0.35">
      <c r="A171" t="s">
        <v>494</v>
      </c>
      <c r="B171" t="s">
        <v>698</v>
      </c>
      <c r="C171" t="s">
        <v>78</v>
      </c>
      <c r="D171" t="s">
        <v>495</v>
      </c>
      <c r="E171">
        <v>17</v>
      </c>
      <c r="F171">
        <v>100.94</v>
      </c>
      <c r="G171">
        <v>56.08</v>
      </c>
      <c r="H171">
        <f t="shared" si="22"/>
        <v>1.7999286733238231</v>
      </c>
      <c r="I171">
        <v>16</v>
      </c>
      <c r="J171">
        <v>24.13</v>
      </c>
      <c r="K171">
        <v>53.5</v>
      </c>
      <c r="L171" s="2">
        <f t="shared" si="23"/>
        <v>1</v>
      </c>
      <c r="M171" s="2">
        <f t="shared" si="24"/>
        <v>0</v>
      </c>
      <c r="N171" s="2">
        <f t="shared" si="25"/>
        <v>0</v>
      </c>
    </row>
    <row r="172" spans="1:14" x14ac:dyDescent="0.35">
      <c r="A172" t="s">
        <v>159</v>
      </c>
      <c r="B172" t="s">
        <v>699</v>
      </c>
      <c r="C172" t="s">
        <v>78</v>
      </c>
      <c r="D172" t="s">
        <v>529</v>
      </c>
      <c r="E172">
        <v>17</v>
      </c>
      <c r="F172">
        <v>137.54</v>
      </c>
      <c r="G172">
        <v>56.08</v>
      </c>
      <c r="H172">
        <f t="shared" si="22"/>
        <v>2.4525677603423679</v>
      </c>
      <c r="I172">
        <v>16</v>
      </c>
      <c r="J172">
        <v>33.409999999999997</v>
      </c>
      <c r="K172">
        <v>53.5</v>
      </c>
      <c r="L172" s="2">
        <f t="shared" si="23"/>
        <v>1</v>
      </c>
      <c r="M172" s="2">
        <f t="shared" si="24"/>
        <v>0</v>
      </c>
      <c r="N172" s="2">
        <f t="shared" si="25"/>
        <v>0</v>
      </c>
    </row>
    <row r="173" spans="1:14" x14ac:dyDescent="0.35">
      <c r="A173" t="s">
        <v>160</v>
      </c>
      <c r="B173" t="s">
        <v>699</v>
      </c>
      <c r="C173" t="s">
        <v>78</v>
      </c>
      <c r="D173" t="s">
        <v>529</v>
      </c>
      <c r="E173">
        <v>17</v>
      </c>
      <c r="F173">
        <v>70.400000000000006</v>
      </c>
      <c r="G173">
        <v>56.08</v>
      </c>
      <c r="H173">
        <f t="shared" si="22"/>
        <v>1.2553495007132669</v>
      </c>
      <c r="I173">
        <v>16.5</v>
      </c>
      <c r="J173">
        <v>36.79</v>
      </c>
      <c r="K173">
        <v>54.79</v>
      </c>
      <c r="L173" s="2">
        <f t="shared" si="23"/>
        <v>0</v>
      </c>
      <c r="M173" s="2">
        <f t="shared" si="24"/>
        <v>1</v>
      </c>
      <c r="N173" s="2">
        <f t="shared" si="25"/>
        <v>0</v>
      </c>
    </row>
    <row r="174" spans="1:14" x14ac:dyDescent="0.35">
      <c r="A174" t="s">
        <v>161</v>
      </c>
      <c r="B174" t="s">
        <v>699</v>
      </c>
      <c r="C174" t="s">
        <v>78</v>
      </c>
      <c r="D174" t="s">
        <v>529</v>
      </c>
      <c r="E174">
        <v>17</v>
      </c>
      <c r="F174">
        <v>77.67</v>
      </c>
      <c r="G174">
        <v>56.08</v>
      </c>
      <c r="H174">
        <f t="shared" si="22"/>
        <v>1.3849857346647647</v>
      </c>
      <c r="I174">
        <v>25</v>
      </c>
      <c r="J174">
        <v>79.680000000000007</v>
      </c>
      <c r="K174">
        <v>76.17</v>
      </c>
      <c r="L174" s="2">
        <f t="shared" si="23"/>
        <v>0</v>
      </c>
      <c r="M174" s="2">
        <f t="shared" si="24"/>
        <v>1</v>
      </c>
      <c r="N174" s="2">
        <f t="shared" si="25"/>
        <v>0</v>
      </c>
    </row>
    <row r="175" spans="1:14" x14ac:dyDescent="0.35">
      <c r="A175" t="s">
        <v>162</v>
      </c>
      <c r="B175" t="s">
        <v>699</v>
      </c>
      <c r="C175" t="s">
        <v>78</v>
      </c>
      <c r="D175" t="s">
        <v>529</v>
      </c>
      <c r="E175">
        <v>17</v>
      </c>
      <c r="F175">
        <v>109.86</v>
      </c>
      <c r="G175">
        <v>56.08</v>
      </c>
      <c r="H175">
        <f t="shared" si="22"/>
        <v>1.9589871611982883</v>
      </c>
      <c r="I175">
        <v>16</v>
      </c>
      <c r="J175">
        <v>51.81</v>
      </c>
      <c r="K175">
        <v>53.5</v>
      </c>
      <c r="L175" s="2">
        <f t="shared" si="23"/>
        <v>1</v>
      </c>
      <c r="M175" s="2">
        <f t="shared" si="24"/>
        <v>0</v>
      </c>
      <c r="N175" s="2">
        <f t="shared" si="25"/>
        <v>0</v>
      </c>
    </row>
    <row r="176" spans="1:14" x14ac:dyDescent="0.35">
      <c r="A176" t="s">
        <v>163</v>
      </c>
      <c r="B176" t="s">
        <v>699</v>
      </c>
      <c r="C176" t="s">
        <v>78</v>
      </c>
      <c r="D176" t="s">
        <v>529</v>
      </c>
      <c r="E176">
        <v>17</v>
      </c>
      <c r="F176">
        <v>85.53</v>
      </c>
      <c r="G176">
        <v>56.08</v>
      </c>
      <c r="H176">
        <f t="shared" si="22"/>
        <v>1.5251426533523538</v>
      </c>
      <c r="I176">
        <v>16</v>
      </c>
      <c r="J176">
        <v>42.25</v>
      </c>
      <c r="K176">
        <v>53.5</v>
      </c>
      <c r="L176" s="2">
        <f t="shared" si="23"/>
        <v>1</v>
      </c>
      <c r="M176" s="2">
        <f t="shared" si="24"/>
        <v>0</v>
      </c>
      <c r="N176" s="2">
        <f t="shared" si="25"/>
        <v>0</v>
      </c>
    </row>
    <row r="177" spans="1:14" x14ac:dyDescent="0.35">
      <c r="A177" t="s">
        <v>164</v>
      </c>
      <c r="B177" t="s">
        <v>699</v>
      </c>
      <c r="C177" t="s">
        <v>78</v>
      </c>
      <c r="D177" t="s">
        <v>529</v>
      </c>
      <c r="E177">
        <v>16</v>
      </c>
      <c r="F177">
        <v>58.94</v>
      </c>
      <c r="G177">
        <v>53.5</v>
      </c>
      <c r="H177">
        <f t="shared" si="22"/>
        <v>1.1016822429906541</v>
      </c>
      <c r="I177">
        <v>15.5</v>
      </c>
      <c r="J177">
        <v>51.45</v>
      </c>
      <c r="K177">
        <v>52.21</v>
      </c>
      <c r="L177" s="2">
        <f t="shared" si="23"/>
        <v>0</v>
      </c>
      <c r="M177" s="2">
        <f t="shared" si="24"/>
        <v>1</v>
      </c>
      <c r="N177" s="2">
        <f t="shared" si="25"/>
        <v>0</v>
      </c>
    </row>
    <row r="178" spans="1:14" x14ac:dyDescent="0.35">
      <c r="A178" t="s">
        <v>165</v>
      </c>
      <c r="B178" t="s">
        <v>699</v>
      </c>
      <c r="C178" s="8" t="s">
        <v>78</v>
      </c>
      <c r="D178" s="8" t="s">
        <v>529</v>
      </c>
      <c r="E178" s="8">
        <v>17</v>
      </c>
      <c r="F178" s="8">
        <v>38.950000000000003</v>
      </c>
      <c r="G178" s="8">
        <v>56.08</v>
      </c>
      <c r="H178" s="8">
        <f t="shared" si="22"/>
        <v>0.694543509272468</v>
      </c>
      <c r="I178" s="8">
        <v>16.5</v>
      </c>
      <c r="J178" s="8">
        <v>34.33</v>
      </c>
      <c r="K178" s="8">
        <v>54.79</v>
      </c>
      <c r="L178" s="8">
        <f t="shared" si="23"/>
        <v>0</v>
      </c>
      <c r="M178" s="8">
        <f t="shared" si="24"/>
        <v>0</v>
      </c>
      <c r="N178" s="8">
        <f t="shared" si="25"/>
        <v>1</v>
      </c>
    </row>
    <row r="179" spans="1:14" x14ac:dyDescent="0.35">
      <c r="A179" t="s">
        <v>166</v>
      </c>
      <c r="B179" t="s">
        <v>699</v>
      </c>
      <c r="C179" t="s">
        <v>78</v>
      </c>
      <c r="D179" t="s">
        <v>529</v>
      </c>
      <c r="E179">
        <v>17</v>
      </c>
      <c r="F179">
        <v>80.239999999999995</v>
      </c>
      <c r="G179">
        <v>56.08</v>
      </c>
      <c r="H179">
        <f t="shared" si="22"/>
        <v>1.4308131241084165</v>
      </c>
      <c r="I179">
        <v>16.5</v>
      </c>
      <c r="J179">
        <v>49.72</v>
      </c>
      <c r="K179">
        <v>54.79</v>
      </c>
      <c r="L179" s="2">
        <f t="shared" si="23"/>
        <v>0</v>
      </c>
      <c r="M179" s="2">
        <f t="shared" si="24"/>
        <v>1</v>
      </c>
      <c r="N179" s="2">
        <f t="shared" si="25"/>
        <v>0</v>
      </c>
    </row>
    <row r="180" spans="1:14" x14ac:dyDescent="0.35">
      <c r="A180" t="s">
        <v>167</v>
      </c>
      <c r="B180" t="s">
        <v>699</v>
      </c>
      <c r="C180" t="s">
        <v>78</v>
      </c>
      <c r="D180" t="s">
        <v>529</v>
      </c>
      <c r="E180">
        <v>16.5</v>
      </c>
      <c r="F180">
        <v>62.43</v>
      </c>
      <c r="G180">
        <v>54.79</v>
      </c>
      <c r="H180">
        <f t="shared" si="22"/>
        <v>1.1394415039240737</v>
      </c>
      <c r="I180">
        <v>16</v>
      </c>
      <c r="J180">
        <v>37.46</v>
      </c>
      <c r="K180">
        <v>53.5</v>
      </c>
      <c r="L180" s="2">
        <f t="shared" si="23"/>
        <v>0</v>
      </c>
      <c r="M180" s="2">
        <f t="shared" si="24"/>
        <v>1</v>
      </c>
      <c r="N180" s="2">
        <f t="shared" si="25"/>
        <v>0</v>
      </c>
    </row>
    <row r="181" spans="1:14" x14ac:dyDescent="0.35">
      <c r="A181" t="s">
        <v>168</v>
      </c>
      <c r="B181" t="s">
        <v>699</v>
      </c>
      <c r="C181" t="s">
        <v>78</v>
      </c>
      <c r="D181" t="s">
        <v>529</v>
      </c>
      <c r="E181">
        <v>17</v>
      </c>
      <c r="F181">
        <v>113.5</v>
      </c>
      <c r="G181">
        <v>56.08</v>
      </c>
      <c r="H181">
        <f t="shared" si="22"/>
        <v>2.0238944365192584</v>
      </c>
      <c r="I181">
        <v>16</v>
      </c>
      <c r="J181">
        <v>39.04</v>
      </c>
      <c r="K181">
        <v>53.5</v>
      </c>
      <c r="L181" s="2">
        <f t="shared" si="23"/>
        <v>1</v>
      </c>
      <c r="M181" s="2">
        <f t="shared" si="24"/>
        <v>0</v>
      </c>
      <c r="N181" s="2">
        <f t="shared" si="25"/>
        <v>0</v>
      </c>
    </row>
    <row r="182" spans="1:14" x14ac:dyDescent="0.35">
      <c r="A182" t="s">
        <v>169</v>
      </c>
      <c r="B182" t="s">
        <v>699</v>
      </c>
      <c r="C182" t="s">
        <v>78</v>
      </c>
      <c r="D182" s="8" t="s">
        <v>529</v>
      </c>
      <c r="E182" s="8">
        <v>21</v>
      </c>
      <c r="F182" s="8">
        <v>58.98</v>
      </c>
      <c r="G182" s="8">
        <v>66.22</v>
      </c>
      <c r="H182" s="8">
        <f t="shared" si="22"/>
        <v>0.89066747206282082</v>
      </c>
      <c r="I182" s="8">
        <v>20.5</v>
      </c>
      <c r="J182" s="8">
        <v>49.68</v>
      </c>
      <c r="K182" s="8">
        <v>64.97</v>
      </c>
      <c r="L182" s="8">
        <f t="shared" si="23"/>
        <v>0</v>
      </c>
      <c r="M182" s="8">
        <f t="shared" si="24"/>
        <v>0</v>
      </c>
      <c r="N182" s="8">
        <f t="shared" si="25"/>
        <v>1</v>
      </c>
    </row>
    <row r="183" spans="1:14" x14ac:dyDescent="0.35">
      <c r="A183" t="s">
        <v>170</v>
      </c>
      <c r="B183" t="s">
        <v>699</v>
      </c>
      <c r="C183" t="s">
        <v>78</v>
      </c>
      <c r="D183" t="s">
        <v>529</v>
      </c>
      <c r="E183">
        <v>17</v>
      </c>
      <c r="F183">
        <v>80.349999999999994</v>
      </c>
      <c r="G183">
        <v>56.08</v>
      </c>
      <c r="H183">
        <f t="shared" si="22"/>
        <v>1.432774607703281</v>
      </c>
      <c r="I183">
        <v>16</v>
      </c>
      <c r="J183">
        <v>37.08</v>
      </c>
      <c r="K183">
        <v>53.5</v>
      </c>
      <c r="L183" s="2">
        <f t="shared" si="23"/>
        <v>0</v>
      </c>
      <c r="M183" s="2">
        <f t="shared" si="24"/>
        <v>1</v>
      </c>
      <c r="N183" s="2">
        <f t="shared" si="25"/>
        <v>0</v>
      </c>
    </row>
    <row r="184" spans="1:14" x14ac:dyDescent="0.35">
      <c r="A184" t="s">
        <v>172</v>
      </c>
      <c r="B184" t="s">
        <v>699</v>
      </c>
      <c r="C184" s="8" t="s">
        <v>78</v>
      </c>
      <c r="D184" s="8" t="s">
        <v>529</v>
      </c>
      <c r="E184" s="8">
        <v>16.5</v>
      </c>
      <c r="F184" s="8">
        <v>38.93</v>
      </c>
      <c r="G184" s="8">
        <v>54.79</v>
      </c>
      <c r="H184" s="8">
        <f t="shared" si="22"/>
        <v>0.71053111881730247</v>
      </c>
      <c r="I184" s="8">
        <v>16</v>
      </c>
      <c r="J184" s="8">
        <v>25.78</v>
      </c>
      <c r="K184" s="8">
        <v>53.5</v>
      </c>
      <c r="L184" s="8">
        <f t="shared" si="23"/>
        <v>0</v>
      </c>
      <c r="M184" s="8">
        <f t="shared" si="24"/>
        <v>0</v>
      </c>
      <c r="N184" s="8">
        <f t="shared" si="25"/>
        <v>1</v>
      </c>
    </row>
    <row r="185" spans="1:14" x14ac:dyDescent="0.35">
      <c r="A185" t="s">
        <v>174</v>
      </c>
      <c r="B185" t="s">
        <v>699</v>
      </c>
      <c r="C185" s="8" t="s">
        <v>78</v>
      </c>
      <c r="D185" s="8" t="s">
        <v>529</v>
      </c>
      <c r="E185" s="8">
        <v>16</v>
      </c>
      <c r="F185" s="8">
        <v>51.27</v>
      </c>
      <c r="G185" s="8">
        <v>53.5</v>
      </c>
      <c r="H185" s="8">
        <f t="shared" si="22"/>
        <v>0.95831775700934585</v>
      </c>
      <c r="I185" s="8">
        <v>15.5</v>
      </c>
      <c r="J185" s="8">
        <v>29.22</v>
      </c>
      <c r="K185" s="8">
        <v>52.21</v>
      </c>
      <c r="L185" s="8">
        <f t="shared" si="23"/>
        <v>0</v>
      </c>
      <c r="M185" s="8">
        <f t="shared" si="24"/>
        <v>0</v>
      </c>
      <c r="N185" s="8">
        <f t="shared" si="25"/>
        <v>1</v>
      </c>
    </row>
    <row r="186" spans="1:14" x14ac:dyDescent="0.35">
      <c r="A186" t="s">
        <v>191</v>
      </c>
      <c r="B186" t="s">
        <v>699</v>
      </c>
      <c r="C186" t="s">
        <v>78</v>
      </c>
      <c r="D186" t="s">
        <v>529</v>
      </c>
      <c r="E186">
        <v>16.5</v>
      </c>
      <c r="F186">
        <v>55.27</v>
      </c>
      <c r="G186">
        <v>54.79</v>
      </c>
      <c r="H186">
        <f t="shared" si="22"/>
        <v>1.0087607227596278</v>
      </c>
      <c r="I186">
        <v>16</v>
      </c>
      <c r="J186">
        <v>22.92</v>
      </c>
      <c r="K186">
        <v>53.5</v>
      </c>
      <c r="L186" s="2">
        <f t="shared" si="23"/>
        <v>0</v>
      </c>
      <c r="M186" s="2">
        <f t="shared" si="24"/>
        <v>1</v>
      </c>
      <c r="N186" s="2">
        <f t="shared" si="25"/>
        <v>0</v>
      </c>
    </row>
    <row r="187" spans="1:14" x14ac:dyDescent="0.35">
      <c r="A187" t="s">
        <v>193</v>
      </c>
      <c r="B187" t="s">
        <v>699</v>
      </c>
      <c r="C187" s="8" t="s">
        <v>78</v>
      </c>
      <c r="D187" s="8" t="s">
        <v>529</v>
      </c>
      <c r="E187" s="8">
        <v>17.5</v>
      </c>
      <c r="F187" s="8">
        <v>54.29</v>
      </c>
      <c r="G187" s="8">
        <v>57.36</v>
      </c>
      <c r="H187" s="8">
        <f t="shared" si="22"/>
        <v>0.94647838214783819</v>
      </c>
      <c r="I187" s="8">
        <v>17</v>
      </c>
      <c r="J187" s="8">
        <v>32.299999999999997</v>
      </c>
      <c r="K187" s="8">
        <v>56.08</v>
      </c>
      <c r="L187" s="8">
        <f t="shared" si="23"/>
        <v>0</v>
      </c>
      <c r="M187" s="8">
        <f t="shared" si="24"/>
        <v>0</v>
      </c>
      <c r="N187" s="8">
        <f t="shared" si="25"/>
        <v>1</v>
      </c>
    </row>
    <row r="188" spans="1:14" x14ac:dyDescent="0.35">
      <c r="A188" t="s">
        <v>194</v>
      </c>
      <c r="B188" t="s">
        <v>699</v>
      </c>
      <c r="C188" t="s">
        <v>78</v>
      </c>
      <c r="D188" t="s">
        <v>529</v>
      </c>
      <c r="E188">
        <v>17</v>
      </c>
      <c r="F188">
        <v>57.09</v>
      </c>
      <c r="G188">
        <v>56.08</v>
      </c>
      <c r="H188">
        <f t="shared" si="22"/>
        <v>1.0180099857346649</v>
      </c>
      <c r="I188">
        <v>16.5</v>
      </c>
      <c r="J188">
        <v>28.94</v>
      </c>
      <c r="K188">
        <v>54.79</v>
      </c>
      <c r="L188" s="2">
        <f t="shared" si="23"/>
        <v>0</v>
      </c>
      <c r="M188" s="2">
        <f t="shared" si="24"/>
        <v>1</v>
      </c>
      <c r="N188" s="2">
        <f t="shared" si="25"/>
        <v>0</v>
      </c>
    </row>
    <row r="189" spans="1:14" x14ac:dyDescent="0.35">
      <c r="A189" t="s">
        <v>195</v>
      </c>
      <c r="B189" t="s">
        <v>699</v>
      </c>
      <c r="C189" s="8" t="s">
        <v>78</v>
      </c>
      <c r="D189" s="8" t="s">
        <v>529</v>
      </c>
      <c r="E189" s="8">
        <v>14</v>
      </c>
      <c r="F189" s="8">
        <v>42.17</v>
      </c>
      <c r="G189" s="8">
        <v>48.3</v>
      </c>
      <c r="H189" s="8">
        <f t="shared" si="22"/>
        <v>0.87308488612836443</v>
      </c>
      <c r="I189" s="8">
        <v>13.5</v>
      </c>
      <c r="J189" s="8">
        <v>22.95</v>
      </c>
      <c r="K189" s="8">
        <v>46.98</v>
      </c>
      <c r="L189" s="8">
        <f t="shared" si="23"/>
        <v>0</v>
      </c>
      <c r="M189" s="8">
        <f t="shared" si="24"/>
        <v>0</v>
      </c>
      <c r="N189" s="8">
        <f t="shared" si="25"/>
        <v>1</v>
      </c>
    </row>
    <row r="190" spans="1:14" x14ac:dyDescent="0.35">
      <c r="A190" t="s">
        <v>196</v>
      </c>
      <c r="B190" t="s">
        <v>699</v>
      </c>
      <c r="C190" t="s">
        <v>78</v>
      </c>
      <c r="D190" t="s">
        <v>529</v>
      </c>
      <c r="E190">
        <v>17</v>
      </c>
      <c r="F190">
        <v>117.08</v>
      </c>
      <c r="G190">
        <v>56.08</v>
      </c>
      <c r="H190">
        <f t="shared" si="22"/>
        <v>2.0877318116975747</v>
      </c>
      <c r="I190">
        <v>16.5</v>
      </c>
      <c r="J190">
        <v>51.01</v>
      </c>
      <c r="K190">
        <v>54.79</v>
      </c>
      <c r="L190" s="2">
        <f t="shared" si="23"/>
        <v>1</v>
      </c>
      <c r="M190" s="2">
        <f t="shared" si="24"/>
        <v>0</v>
      </c>
      <c r="N190" s="2">
        <f t="shared" si="25"/>
        <v>0</v>
      </c>
    </row>
    <row r="191" spans="1:14" x14ac:dyDescent="0.35">
      <c r="A191" t="s">
        <v>197</v>
      </c>
      <c r="B191" t="s">
        <v>699</v>
      </c>
      <c r="C191" t="s">
        <v>78</v>
      </c>
      <c r="D191" t="s">
        <v>529</v>
      </c>
      <c r="E191">
        <v>17</v>
      </c>
      <c r="F191">
        <v>67.540000000000006</v>
      </c>
      <c r="G191">
        <v>56.08</v>
      </c>
      <c r="H191">
        <f t="shared" si="22"/>
        <v>1.2043509272467905</v>
      </c>
      <c r="I191">
        <v>16</v>
      </c>
      <c r="J191">
        <v>25.45</v>
      </c>
      <c r="K191">
        <v>53.5</v>
      </c>
      <c r="L191" s="2">
        <f t="shared" si="23"/>
        <v>0</v>
      </c>
      <c r="M191" s="2">
        <f t="shared" si="24"/>
        <v>1</v>
      </c>
      <c r="N191" s="2">
        <f t="shared" si="25"/>
        <v>0</v>
      </c>
    </row>
    <row r="192" spans="1:14" x14ac:dyDescent="0.35">
      <c r="A192" t="s">
        <v>198</v>
      </c>
      <c r="B192" t="s">
        <v>699</v>
      </c>
      <c r="C192" t="s">
        <v>78</v>
      </c>
      <c r="D192" t="s">
        <v>529</v>
      </c>
      <c r="E192">
        <v>17</v>
      </c>
      <c r="F192">
        <v>71.819999999999993</v>
      </c>
      <c r="G192">
        <v>56.08</v>
      </c>
      <c r="H192">
        <f t="shared" si="22"/>
        <v>1.2806704707560628</v>
      </c>
      <c r="I192">
        <v>16.5</v>
      </c>
      <c r="J192">
        <v>39.54</v>
      </c>
      <c r="K192">
        <v>54.79</v>
      </c>
      <c r="L192" s="2">
        <f t="shared" si="23"/>
        <v>0</v>
      </c>
      <c r="M192" s="2">
        <f t="shared" si="24"/>
        <v>1</v>
      </c>
      <c r="N192" s="2">
        <f t="shared" si="25"/>
        <v>0</v>
      </c>
    </row>
    <row r="193" spans="1:14" x14ac:dyDescent="0.35">
      <c r="A193" t="s">
        <v>200</v>
      </c>
      <c r="B193" t="s">
        <v>699</v>
      </c>
      <c r="C193" t="s">
        <v>78</v>
      </c>
      <c r="D193" t="s">
        <v>529</v>
      </c>
      <c r="E193">
        <v>17</v>
      </c>
      <c r="F193">
        <v>102.49</v>
      </c>
      <c r="G193">
        <v>56.08</v>
      </c>
      <c r="H193">
        <f t="shared" si="22"/>
        <v>1.8275677603423681</v>
      </c>
      <c r="I193">
        <v>16</v>
      </c>
      <c r="J193">
        <v>28.95</v>
      </c>
      <c r="K193">
        <v>53.5</v>
      </c>
      <c r="L193" s="2">
        <f t="shared" si="23"/>
        <v>1</v>
      </c>
      <c r="M193" s="2">
        <f t="shared" si="24"/>
        <v>0</v>
      </c>
      <c r="N193" s="2">
        <f t="shared" si="25"/>
        <v>0</v>
      </c>
    </row>
    <row r="194" spans="1:14" x14ac:dyDescent="0.35">
      <c r="A194" t="s">
        <v>201</v>
      </c>
      <c r="B194" t="s">
        <v>699</v>
      </c>
      <c r="C194" s="8" t="s">
        <v>78</v>
      </c>
      <c r="D194" s="8" t="s">
        <v>529</v>
      </c>
      <c r="E194" s="8">
        <v>17.5</v>
      </c>
      <c r="F194" s="8">
        <v>56.75</v>
      </c>
      <c r="G194" s="8">
        <v>57.36</v>
      </c>
      <c r="H194" s="8">
        <f t="shared" ref="H194:H257" si="26">F194/G194</f>
        <v>0.98936541143654111</v>
      </c>
      <c r="I194" s="8">
        <v>17</v>
      </c>
      <c r="J194" s="8">
        <v>52.85</v>
      </c>
      <c r="K194" s="8">
        <v>56.08</v>
      </c>
      <c r="L194" s="8">
        <f t="shared" ref="L194:L257" si="27">IF(H194&gt;1.5,1,0)</f>
        <v>0</v>
      </c>
      <c r="M194" s="8">
        <f t="shared" ref="M194:M257" si="28">IF((AND(H194&gt;1,H194&lt;1.5)),1,0)</f>
        <v>0</v>
      </c>
      <c r="N194" s="8">
        <f t="shared" ref="N194:N257" si="29">IF(H194&lt;1,1,0)</f>
        <v>1</v>
      </c>
    </row>
    <row r="195" spans="1:14" x14ac:dyDescent="0.35">
      <c r="A195" t="s">
        <v>202</v>
      </c>
      <c r="B195" t="s">
        <v>699</v>
      </c>
      <c r="C195" t="s">
        <v>78</v>
      </c>
      <c r="D195" t="s">
        <v>529</v>
      </c>
      <c r="E195">
        <v>17</v>
      </c>
      <c r="F195">
        <v>94.38</v>
      </c>
      <c r="G195">
        <v>56.08</v>
      </c>
      <c r="H195">
        <f t="shared" si="26"/>
        <v>1.6829529243937231</v>
      </c>
      <c r="I195">
        <v>25</v>
      </c>
      <c r="J195">
        <v>83.52</v>
      </c>
      <c r="K195">
        <v>76.17</v>
      </c>
      <c r="L195" s="2">
        <f t="shared" si="27"/>
        <v>1</v>
      </c>
      <c r="M195" s="2">
        <f t="shared" si="28"/>
        <v>0</v>
      </c>
      <c r="N195" s="2">
        <f t="shared" si="29"/>
        <v>0</v>
      </c>
    </row>
    <row r="196" spans="1:14" x14ac:dyDescent="0.35">
      <c r="A196" t="s">
        <v>203</v>
      </c>
      <c r="B196" t="s">
        <v>699</v>
      </c>
      <c r="C196" t="s">
        <v>78</v>
      </c>
      <c r="D196" t="s">
        <v>529</v>
      </c>
      <c r="E196">
        <v>16.5</v>
      </c>
      <c r="F196">
        <v>58.5</v>
      </c>
      <c r="G196">
        <v>54.79</v>
      </c>
      <c r="H196">
        <f t="shared" si="26"/>
        <v>1.0677130863296223</v>
      </c>
      <c r="I196">
        <v>16</v>
      </c>
      <c r="J196">
        <v>39.22</v>
      </c>
      <c r="K196">
        <v>53.5</v>
      </c>
      <c r="L196" s="2">
        <f t="shared" si="27"/>
        <v>0</v>
      </c>
      <c r="M196" s="2">
        <f t="shared" si="28"/>
        <v>1</v>
      </c>
      <c r="N196" s="2">
        <f t="shared" si="29"/>
        <v>0</v>
      </c>
    </row>
    <row r="197" spans="1:14" x14ac:dyDescent="0.35">
      <c r="A197" t="s">
        <v>204</v>
      </c>
      <c r="B197" t="s">
        <v>699</v>
      </c>
      <c r="C197" s="8" t="s">
        <v>78</v>
      </c>
      <c r="D197" s="8" t="s">
        <v>529</v>
      </c>
      <c r="E197" s="8">
        <v>17</v>
      </c>
      <c r="F197" s="8">
        <v>51.13</v>
      </c>
      <c r="G197" s="8">
        <v>56.08</v>
      </c>
      <c r="H197" s="8">
        <f t="shared" si="26"/>
        <v>0.91173323823109853</v>
      </c>
      <c r="I197" s="8">
        <v>16.5</v>
      </c>
      <c r="J197" s="8">
        <v>42.09</v>
      </c>
      <c r="K197" s="8">
        <v>54.79</v>
      </c>
      <c r="L197" s="8">
        <f t="shared" si="27"/>
        <v>0</v>
      </c>
      <c r="M197" s="8">
        <f t="shared" si="28"/>
        <v>0</v>
      </c>
      <c r="N197" s="8">
        <f t="shared" si="29"/>
        <v>1</v>
      </c>
    </row>
    <row r="198" spans="1:14" x14ac:dyDescent="0.35">
      <c r="A198" t="s">
        <v>205</v>
      </c>
      <c r="B198" t="s">
        <v>699</v>
      </c>
      <c r="C198" t="s">
        <v>78</v>
      </c>
      <c r="D198" t="s">
        <v>529</v>
      </c>
      <c r="E198">
        <v>17</v>
      </c>
      <c r="F198">
        <v>66.069999999999993</v>
      </c>
      <c r="G198">
        <v>56.08</v>
      </c>
      <c r="H198">
        <f t="shared" si="26"/>
        <v>1.178138373751783</v>
      </c>
      <c r="I198">
        <v>25</v>
      </c>
      <c r="J198">
        <v>81.38</v>
      </c>
      <c r="K198">
        <v>76.17</v>
      </c>
      <c r="L198" s="2">
        <f t="shared" si="27"/>
        <v>0</v>
      </c>
      <c r="M198" s="2">
        <f t="shared" si="28"/>
        <v>1</v>
      </c>
      <c r="N198" s="2">
        <f t="shared" si="29"/>
        <v>0</v>
      </c>
    </row>
    <row r="199" spans="1:14" x14ac:dyDescent="0.35">
      <c r="A199" t="s">
        <v>206</v>
      </c>
      <c r="B199" t="s">
        <v>699</v>
      </c>
      <c r="C199" s="8" t="s">
        <v>78</v>
      </c>
      <c r="D199" s="8" t="s">
        <v>529</v>
      </c>
      <c r="E199" s="8">
        <v>14</v>
      </c>
      <c r="F199" s="8">
        <v>38.869999999999997</v>
      </c>
      <c r="G199" s="8">
        <v>48.3</v>
      </c>
      <c r="H199" s="8">
        <f t="shared" si="26"/>
        <v>0.80476190476190479</v>
      </c>
      <c r="I199" s="8">
        <v>13.5</v>
      </c>
      <c r="J199" s="8">
        <v>21.82</v>
      </c>
      <c r="K199" s="8">
        <v>46.98</v>
      </c>
      <c r="L199" s="8">
        <f t="shared" si="27"/>
        <v>0</v>
      </c>
      <c r="M199" s="8">
        <f t="shared" si="28"/>
        <v>0</v>
      </c>
      <c r="N199" s="8">
        <f t="shared" si="29"/>
        <v>1</v>
      </c>
    </row>
    <row r="200" spans="1:14" x14ac:dyDescent="0.35">
      <c r="A200" t="s">
        <v>512</v>
      </c>
      <c r="B200" t="s">
        <v>699</v>
      </c>
      <c r="C200" s="8" t="s">
        <v>78</v>
      </c>
      <c r="D200" s="8" t="s">
        <v>495</v>
      </c>
      <c r="E200" s="8">
        <v>20.5</v>
      </c>
      <c r="F200" s="8">
        <v>51.02</v>
      </c>
      <c r="G200" s="8">
        <v>64.97</v>
      </c>
      <c r="H200" s="8">
        <f t="shared" si="26"/>
        <v>0.78528551639218103</v>
      </c>
      <c r="I200" s="8">
        <v>20</v>
      </c>
      <c r="J200" s="8">
        <v>29.46</v>
      </c>
      <c r="K200" s="8">
        <v>63.71</v>
      </c>
      <c r="L200" s="8">
        <f t="shared" si="27"/>
        <v>0</v>
      </c>
      <c r="M200" s="8">
        <f t="shared" si="28"/>
        <v>0</v>
      </c>
      <c r="N200" s="8">
        <f t="shared" si="29"/>
        <v>1</v>
      </c>
    </row>
    <row r="201" spans="1:14" x14ac:dyDescent="0.35">
      <c r="A201" t="s">
        <v>514</v>
      </c>
      <c r="B201" t="s">
        <v>699</v>
      </c>
      <c r="C201" t="s">
        <v>78</v>
      </c>
      <c r="D201" t="s">
        <v>495</v>
      </c>
      <c r="E201">
        <v>17</v>
      </c>
      <c r="F201">
        <v>80.63</v>
      </c>
      <c r="G201">
        <v>56.08</v>
      </c>
      <c r="H201">
        <f t="shared" si="26"/>
        <v>1.4377674750356633</v>
      </c>
      <c r="I201">
        <v>16.5</v>
      </c>
      <c r="J201">
        <v>52.4</v>
      </c>
      <c r="K201">
        <v>54.79</v>
      </c>
      <c r="L201" s="2">
        <f t="shared" si="27"/>
        <v>0</v>
      </c>
      <c r="M201" s="2">
        <f t="shared" si="28"/>
        <v>1</v>
      </c>
      <c r="N201" s="2">
        <f t="shared" si="29"/>
        <v>0</v>
      </c>
    </row>
    <row r="202" spans="1:14" x14ac:dyDescent="0.35">
      <c r="A202" t="s">
        <v>515</v>
      </c>
      <c r="B202" t="s">
        <v>699</v>
      </c>
      <c r="C202" t="s">
        <v>78</v>
      </c>
      <c r="D202" t="s">
        <v>495</v>
      </c>
      <c r="E202">
        <v>17</v>
      </c>
      <c r="F202">
        <v>88.78</v>
      </c>
      <c r="G202">
        <v>56.08</v>
      </c>
      <c r="H202">
        <f t="shared" si="26"/>
        <v>1.5830955777460771</v>
      </c>
      <c r="I202">
        <v>16</v>
      </c>
      <c r="J202">
        <v>23.15</v>
      </c>
      <c r="K202">
        <v>53.5</v>
      </c>
      <c r="L202" s="2">
        <f t="shared" si="27"/>
        <v>1</v>
      </c>
      <c r="M202" s="2">
        <f t="shared" si="28"/>
        <v>0</v>
      </c>
      <c r="N202" s="2">
        <f t="shared" si="29"/>
        <v>0</v>
      </c>
    </row>
    <row r="203" spans="1:14" x14ac:dyDescent="0.35">
      <c r="A203" t="s">
        <v>516</v>
      </c>
      <c r="B203" t="s">
        <v>699</v>
      </c>
      <c r="C203" t="s">
        <v>78</v>
      </c>
      <c r="D203" t="s">
        <v>495</v>
      </c>
      <c r="E203">
        <v>17</v>
      </c>
      <c r="F203">
        <v>76.260000000000005</v>
      </c>
      <c r="G203">
        <v>56.08</v>
      </c>
      <c r="H203">
        <f t="shared" si="26"/>
        <v>1.3598430813124109</v>
      </c>
      <c r="I203">
        <v>16</v>
      </c>
      <c r="J203">
        <v>17.38</v>
      </c>
      <c r="K203">
        <v>53.5</v>
      </c>
      <c r="L203" s="2">
        <f t="shared" si="27"/>
        <v>0</v>
      </c>
      <c r="M203" s="2">
        <f t="shared" si="28"/>
        <v>1</v>
      </c>
      <c r="N203" s="2">
        <f t="shared" si="29"/>
        <v>0</v>
      </c>
    </row>
    <row r="204" spans="1:14" x14ac:dyDescent="0.35">
      <c r="A204" t="s">
        <v>517</v>
      </c>
      <c r="B204" t="s">
        <v>699</v>
      </c>
      <c r="C204" t="s">
        <v>78</v>
      </c>
      <c r="D204" t="s">
        <v>495</v>
      </c>
      <c r="E204">
        <v>16.5</v>
      </c>
      <c r="F204">
        <v>68.3</v>
      </c>
      <c r="G204">
        <v>54.79</v>
      </c>
      <c r="H204">
        <f t="shared" si="26"/>
        <v>1.2465778426720204</v>
      </c>
      <c r="I204">
        <v>16</v>
      </c>
      <c r="J204">
        <v>37.770000000000003</v>
      </c>
      <c r="K204">
        <v>53.5</v>
      </c>
      <c r="L204" s="2">
        <f t="shared" si="27"/>
        <v>0</v>
      </c>
      <c r="M204" s="2">
        <f t="shared" si="28"/>
        <v>1</v>
      </c>
      <c r="N204" s="2">
        <f t="shared" si="29"/>
        <v>0</v>
      </c>
    </row>
    <row r="205" spans="1:14" x14ac:dyDescent="0.35">
      <c r="A205" t="s">
        <v>518</v>
      </c>
      <c r="B205" t="s">
        <v>699</v>
      </c>
      <c r="C205" s="8" t="s">
        <v>78</v>
      </c>
      <c r="D205" s="8" t="s">
        <v>495</v>
      </c>
      <c r="E205" s="8">
        <v>22</v>
      </c>
      <c r="F205" s="8">
        <v>50.86</v>
      </c>
      <c r="G205" s="8">
        <v>68.72</v>
      </c>
      <c r="H205" s="8">
        <f t="shared" si="26"/>
        <v>0.74010477299185096</v>
      </c>
      <c r="I205" s="8">
        <v>21.5</v>
      </c>
      <c r="J205" s="8">
        <v>25.77</v>
      </c>
      <c r="K205" s="8">
        <v>67.47</v>
      </c>
      <c r="L205" s="8">
        <f t="shared" si="27"/>
        <v>0</v>
      </c>
      <c r="M205" s="8">
        <f t="shared" si="28"/>
        <v>0</v>
      </c>
      <c r="N205" s="8">
        <f t="shared" si="29"/>
        <v>1</v>
      </c>
    </row>
    <row r="206" spans="1:14" x14ac:dyDescent="0.35">
      <c r="A206" t="s">
        <v>519</v>
      </c>
      <c r="B206" t="s">
        <v>699</v>
      </c>
      <c r="C206" t="s">
        <v>78</v>
      </c>
      <c r="D206" t="s">
        <v>495</v>
      </c>
      <c r="E206">
        <v>17.5</v>
      </c>
      <c r="F206">
        <v>59.47</v>
      </c>
      <c r="G206">
        <v>57.36</v>
      </c>
      <c r="H206">
        <f t="shared" si="26"/>
        <v>1.0367852161785216</v>
      </c>
      <c r="I206">
        <v>17</v>
      </c>
      <c r="J206">
        <v>54.16</v>
      </c>
      <c r="K206">
        <v>56.08</v>
      </c>
      <c r="L206" s="2">
        <f t="shared" si="27"/>
        <v>0</v>
      </c>
      <c r="M206" s="2">
        <f t="shared" si="28"/>
        <v>1</v>
      </c>
      <c r="N206" s="2">
        <f t="shared" si="29"/>
        <v>0</v>
      </c>
    </row>
    <row r="207" spans="1:14" x14ac:dyDescent="0.35">
      <c r="A207" t="s">
        <v>520</v>
      </c>
      <c r="B207" t="s">
        <v>699</v>
      </c>
      <c r="C207" t="s">
        <v>78</v>
      </c>
      <c r="D207" t="s">
        <v>495</v>
      </c>
      <c r="E207">
        <v>22.5</v>
      </c>
      <c r="F207">
        <v>72.84</v>
      </c>
      <c r="G207">
        <v>69.97</v>
      </c>
      <c r="H207">
        <f t="shared" si="26"/>
        <v>1.0410175789624125</v>
      </c>
      <c r="I207">
        <v>22</v>
      </c>
      <c r="J207">
        <v>53.48</v>
      </c>
      <c r="K207">
        <v>68.72</v>
      </c>
      <c r="L207" s="2">
        <f t="shared" si="27"/>
        <v>0</v>
      </c>
      <c r="M207" s="2">
        <f t="shared" si="28"/>
        <v>1</v>
      </c>
      <c r="N207" s="2">
        <f t="shared" si="29"/>
        <v>0</v>
      </c>
    </row>
    <row r="208" spans="1:14" x14ac:dyDescent="0.35">
      <c r="A208" t="s">
        <v>521</v>
      </c>
      <c r="B208" t="s">
        <v>699</v>
      </c>
      <c r="C208" t="s">
        <v>78</v>
      </c>
      <c r="D208" t="s">
        <v>495</v>
      </c>
      <c r="E208">
        <v>17</v>
      </c>
      <c r="F208">
        <v>109.51</v>
      </c>
      <c r="G208">
        <v>56.08</v>
      </c>
      <c r="H208">
        <f t="shared" si="26"/>
        <v>1.9527460770328104</v>
      </c>
      <c r="I208">
        <v>16</v>
      </c>
      <c r="J208">
        <v>30.44</v>
      </c>
      <c r="K208">
        <v>53.5</v>
      </c>
      <c r="L208" s="2">
        <f t="shared" si="27"/>
        <v>1</v>
      </c>
      <c r="M208" s="2">
        <f t="shared" si="28"/>
        <v>0</v>
      </c>
      <c r="N208" s="2">
        <f t="shared" si="29"/>
        <v>0</v>
      </c>
    </row>
    <row r="209" spans="1:14" x14ac:dyDescent="0.35">
      <c r="A209" t="s">
        <v>522</v>
      </c>
      <c r="B209" t="s">
        <v>699</v>
      </c>
      <c r="C209" t="s">
        <v>78</v>
      </c>
      <c r="D209" t="s">
        <v>495</v>
      </c>
      <c r="E209">
        <v>17</v>
      </c>
      <c r="F209">
        <v>56.48</v>
      </c>
      <c r="G209">
        <v>56.08</v>
      </c>
      <c r="H209">
        <f t="shared" si="26"/>
        <v>1.007132667617689</v>
      </c>
      <c r="I209">
        <v>16.5</v>
      </c>
      <c r="J209">
        <v>54.77</v>
      </c>
      <c r="K209">
        <v>54.79</v>
      </c>
      <c r="L209" s="2">
        <f t="shared" si="27"/>
        <v>0</v>
      </c>
      <c r="M209" s="2">
        <f t="shared" si="28"/>
        <v>1</v>
      </c>
      <c r="N209" s="2">
        <f t="shared" si="29"/>
        <v>0</v>
      </c>
    </row>
    <row r="210" spans="1:14" x14ac:dyDescent="0.35">
      <c r="A210" t="s">
        <v>523</v>
      </c>
      <c r="B210" t="s">
        <v>699</v>
      </c>
      <c r="C210" t="s">
        <v>78</v>
      </c>
      <c r="D210" t="s">
        <v>495</v>
      </c>
      <c r="E210">
        <v>17</v>
      </c>
      <c r="F210">
        <v>109.09</v>
      </c>
      <c r="G210">
        <v>56.08</v>
      </c>
      <c r="H210">
        <f t="shared" si="26"/>
        <v>1.945256776034237</v>
      </c>
      <c r="I210">
        <v>16</v>
      </c>
      <c r="J210">
        <v>30.83</v>
      </c>
      <c r="K210">
        <v>53.5</v>
      </c>
      <c r="L210" s="2">
        <f t="shared" si="27"/>
        <v>1</v>
      </c>
      <c r="M210" s="2">
        <f t="shared" si="28"/>
        <v>0</v>
      </c>
      <c r="N210" s="2">
        <f t="shared" si="29"/>
        <v>0</v>
      </c>
    </row>
    <row r="211" spans="1:14" x14ac:dyDescent="0.35">
      <c r="A211" t="s">
        <v>524</v>
      </c>
      <c r="B211" t="s">
        <v>699</v>
      </c>
      <c r="C211" t="s">
        <v>78</v>
      </c>
      <c r="D211" t="s">
        <v>495</v>
      </c>
      <c r="E211">
        <v>16.5</v>
      </c>
      <c r="F211">
        <v>92.26</v>
      </c>
      <c r="G211">
        <v>54.79</v>
      </c>
      <c r="H211">
        <f t="shared" si="26"/>
        <v>1.683883920423435</v>
      </c>
      <c r="I211">
        <v>16</v>
      </c>
      <c r="J211">
        <v>28.98</v>
      </c>
      <c r="K211">
        <v>53.5</v>
      </c>
      <c r="L211" s="2">
        <f t="shared" si="27"/>
        <v>1</v>
      </c>
      <c r="M211" s="2">
        <f t="shared" si="28"/>
        <v>0</v>
      </c>
      <c r="N211" s="2">
        <f t="shared" si="29"/>
        <v>0</v>
      </c>
    </row>
    <row r="212" spans="1:14" x14ac:dyDescent="0.35">
      <c r="A212" t="s">
        <v>525</v>
      </c>
      <c r="B212" t="s">
        <v>699</v>
      </c>
      <c r="C212" t="s">
        <v>78</v>
      </c>
      <c r="D212" t="s">
        <v>495</v>
      </c>
      <c r="E212">
        <v>17</v>
      </c>
      <c r="F212">
        <v>92.46</v>
      </c>
      <c r="G212">
        <v>56.08</v>
      </c>
      <c r="H212">
        <f t="shared" si="26"/>
        <v>1.6487161198288158</v>
      </c>
      <c r="I212">
        <v>16</v>
      </c>
      <c r="J212">
        <v>40.14</v>
      </c>
      <c r="K212">
        <v>53.5</v>
      </c>
      <c r="L212" s="2">
        <f t="shared" si="27"/>
        <v>1</v>
      </c>
      <c r="M212" s="2">
        <f t="shared" si="28"/>
        <v>0</v>
      </c>
      <c r="N212" s="2">
        <f t="shared" si="29"/>
        <v>0</v>
      </c>
    </row>
    <row r="213" spans="1:14" x14ac:dyDescent="0.35">
      <c r="A213" t="s">
        <v>526</v>
      </c>
      <c r="B213" t="s">
        <v>699</v>
      </c>
      <c r="C213" t="s">
        <v>78</v>
      </c>
      <c r="D213" t="s">
        <v>495</v>
      </c>
      <c r="E213">
        <v>17</v>
      </c>
      <c r="F213">
        <v>105.33</v>
      </c>
      <c r="G213">
        <v>56.08</v>
      </c>
      <c r="H213">
        <f t="shared" si="26"/>
        <v>1.8782097004279601</v>
      </c>
      <c r="I213">
        <v>16</v>
      </c>
      <c r="J213">
        <v>37.979999999999997</v>
      </c>
      <c r="K213">
        <v>53.5</v>
      </c>
      <c r="L213" s="2">
        <f t="shared" si="27"/>
        <v>1</v>
      </c>
      <c r="M213" s="2">
        <f t="shared" si="28"/>
        <v>0</v>
      </c>
      <c r="N213" s="2">
        <f t="shared" si="29"/>
        <v>0</v>
      </c>
    </row>
    <row r="214" spans="1:14" x14ac:dyDescent="0.35">
      <c r="A214" t="s">
        <v>527</v>
      </c>
      <c r="B214" t="s">
        <v>699</v>
      </c>
      <c r="C214" t="s">
        <v>78</v>
      </c>
      <c r="D214" t="s">
        <v>495</v>
      </c>
      <c r="E214">
        <v>17</v>
      </c>
      <c r="F214">
        <v>119.2</v>
      </c>
      <c r="G214">
        <v>56.08</v>
      </c>
      <c r="H214">
        <f t="shared" si="26"/>
        <v>2.125534950071327</v>
      </c>
      <c r="I214">
        <v>16</v>
      </c>
      <c r="J214">
        <v>44.29</v>
      </c>
      <c r="K214">
        <v>53.5</v>
      </c>
      <c r="L214" s="2">
        <f t="shared" si="27"/>
        <v>1</v>
      </c>
      <c r="M214" s="2">
        <f t="shared" si="28"/>
        <v>0</v>
      </c>
      <c r="N214" s="2">
        <f t="shared" si="29"/>
        <v>0</v>
      </c>
    </row>
    <row r="215" spans="1:14" x14ac:dyDescent="0.35">
      <c r="A215" t="s">
        <v>208</v>
      </c>
      <c r="B215" t="s">
        <v>44</v>
      </c>
      <c r="C215" t="s">
        <v>43</v>
      </c>
      <c r="D215" t="s">
        <v>528</v>
      </c>
      <c r="E215">
        <v>34</v>
      </c>
      <c r="F215">
        <v>165.64</v>
      </c>
      <c r="G215">
        <v>98.04</v>
      </c>
      <c r="H215">
        <f t="shared" si="26"/>
        <v>1.6895144838841287</v>
      </c>
      <c r="I215">
        <v>22.5</v>
      </c>
      <c r="J215">
        <v>82.71</v>
      </c>
      <c r="K215">
        <v>69.97</v>
      </c>
      <c r="L215" s="2">
        <f t="shared" si="27"/>
        <v>1</v>
      </c>
      <c r="M215" s="2">
        <f t="shared" si="28"/>
        <v>0</v>
      </c>
      <c r="N215" s="2">
        <f t="shared" si="29"/>
        <v>0</v>
      </c>
    </row>
    <row r="216" spans="1:14" x14ac:dyDescent="0.35">
      <c r="A216" t="s">
        <v>211</v>
      </c>
      <c r="B216" t="s">
        <v>44</v>
      </c>
      <c r="C216" t="s">
        <v>43</v>
      </c>
      <c r="D216" t="s">
        <v>528</v>
      </c>
      <c r="E216">
        <v>33.5</v>
      </c>
      <c r="F216">
        <v>203.82</v>
      </c>
      <c r="G216">
        <v>96.84</v>
      </c>
      <c r="H216">
        <f t="shared" si="26"/>
        <v>2.1047087980173482</v>
      </c>
      <c r="I216">
        <v>22.5</v>
      </c>
      <c r="J216">
        <v>79.75</v>
      </c>
      <c r="K216">
        <v>69.97</v>
      </c>
      <c r="L216" s="2">
        <f t="shared" si="27"/>
        <v>1</v>
      </c>
      <c r="M216" s="2">
        <f t="shared" si="28"/>
        <v>0</v>
      </c>
      <c r="N216" s="2">
        <f t="shared" si="29"/>
        <v>0</v>
      </c>
    </row>
    <row r="217" spans="1:14" x14ac:dyDescent="0.35">
      <c r="A217" t="s">
        <v>213</v>
      </c>
      <c r="B217" t="s">
        <v>44</v>
      </c>
      <c r="C217" t="s">
        <v>43</v>
      </c>
      <c r="D217" t="s">
        <v>528</v>
      </c>
      <c r="E217">
        <v>33.5</v>
      </c>
      <c r="F217">
        <v>126.62</v>
      </c>
      <c r="G217">
        <v>96.84</v>
      </c>
      <c r="H217">
        <f t="shared" si="26"/>
        <v>1.3075175547294506</v>
      </c>
      <c r="I217">
        <v>32.5</v>
      </c>
      <c r="J217">
        <v>80.790000000000006</v>
      </c>
      <c r="K217">
        <v>94.43</v>
      </c>
      <c r="L217" s="2">
        <f t="shared" si="27"/>
        <v>0</v>
      </c>
      <c r="M217" s="2">
        <f t="shared" si="28"/>
        <v>1</v>
      </c>
      <c r="N217" s="2">
        <f t="shared" si="29"/>
        <v>0</v>
      </c>
    </row>
    <row r="218" spans="1:14" x14ac:dyDescent="0.35">
      <c r="A218" t="s">
        <v>215</v>
      </c>
      <c r="B218" t="s">
        <v>44</v>
      </c>
      <c r="C218" t="s">
        <v>43</v>
      </c>
      <c r="D218" t="s">
        <v>528</v>
      </c>
      <c r="E218">
        <v>33.5</v>
      </c>
      <c r="F218">
        <v>214.32</v>
      </c>
      <c r="G218">
        <v>96.84</v>
      </c>
      <c r="H218">
        <f t="shared" si="26"/>
        <v>2.2131350681536555</v>
      </c>
      <c r="I218">
        <v>22.5</v>
      </c>
      <c r="J218">
        <v>80.680000000000007</v>
      </c>
      <c r="K218">
        <v>69.97</v>
      </c>
      <c r="L218" s="2">
        <f t="shared" si="27"/>
        <v>1</v>
      </c>
      <c r="M218" s="2">
        <f t="shared" si="28"/>
        <v>0</v>
      </c>
      <c r="N218" s="2">
        <f t="shared" si="29"/>
        <v>0</v>
      </c>
    </row>
    <row r="219" spans="1:14" x14ac:dyDescent="0.35">
      <c r="A219" t="s">
        <v>219</v>
      </c>
      <c r="B219" t="s">
        <v>44</v>
      </c>
      <c r="C219" t="s">
        <v>43</v>
      </c>
      <c r="D219" t="s">
        <v>528</v>
      </c>
      <c r="E219">
        <v>33.5</v>
      </c>
      <c r="F219">
        <v>116.99</v>
      </c>
      <c r="G219">
        <v>96.84</v>
      </c>
      <c r="H219">
        <f t="shared" si="26"/>
        <v>1.2080751755472945</v>
      </c>
      <c r="I219">
        <v>34.5</v>
      </c>
      <c r="J219">
        <v>111.83</v>
      </c>
      <c r="K219">
        <v>99.24</v>
      </c>
      <c r="L219" s="2">
        <f t="shared" si="27"/>
        <v>0</v>
      </c>
      <c r="M219" s="2">
        <f t="shared" si="28"/>
        <v>1</v>
      </c>
      <c r="N219" s="2">
        <f t="shared" si="29"/>
        <v>0</v>
      </c>
    </row>
    <row r="220" spans="1:14" x14ac:dyDescent="0.35">
      <c r="A220" t="s">
        <v>222</v>
      </c>
      <c r="B220" t="s">
        <v>44</v>
      </c>
      <c r="C220" t="s">
        <v>43</v>
      </c>
      <c r="D220" t="s">
        <v>528</v>
      </c>
      <c r="E220">
        <v>33.5</v>
      </c>
      <c r="F220">
        <v>105.69</v>
      </c>
      <c r="G220">
        <v>96.84</v>
      </c>
      <c r="H220">
        <f t="shared" si="26"/>
        <v>1.0913878562577446</v>
      </c>
      <c r="I220">
        <v>32.5</v>
      </c>
      <c r="J220">
        <v>81.900000000000006</v>
      </c>
      <c r="K220">
        <v>94.43</v>
      </c>
      <c r="L220" s="2">
        <f t="shared" si="27"/>
        <v>0</v>
      </c>
      <c r="M220" s="2">
        <f t="shared" si="28"/>
        <v>1</v>
      </c>
      <c r="N220" s="2">
        <f t="shared" si="29"/>
        <v>0</v>
      </c>
    </row>
    <row r="221" spans="1:14" x14ac:dyDescent="0.35">
      <c r="A221" t="s">
        <v>239</v>
      </c>
      <c r="B221" t="s">
        <v>44</v>
      </c>
      <c r="C221" t="s">
        <v>43</v>
      </c>
      <c r="D221" t="s">
        <v>528</v>
      </c>
      <c r="E221">
        <v>33.5</v>
      </c>
      <c r="F221">
        <v>165.05</v>
      </c>
      <c r="G221">
        <v>96.84</v>
      </c>
      <c r="H221">
        <f t="shared" si="26"/>
        <v>1.7043577034283355</v>
      </c>
      <c r="I221">
        <v>32.5</v>
      </c>
      <c r="J221">
        <v>89.63</v>
      </c>
      <c r="K221">
        <v>94.43</v>
      </c>
      <c r="L221" s="2">
        <f t="shared" si="27"/>
        <v>1</v>
      </c>
      <c r="M221" s="2">
        <f t="shared" si="28"/>
        <v>0</v>
      </c>
      <c r="N221" s="2">
        <f t="shared" si="29"/>
        <v>0</v>
      </c>
    </row>
    <row r="222" spans="1:14" x14ac:dyDescent="0.35">
      <c r="A222" t="s">
        <v>240</v>
      </c>
      <c r="B222" t="s">
        <v>44</v>
      </c>
      <c r="C222" t="s">
        <v>43</v>
      </c>
      <c r="D222" t="s">
        <v>528</v>
      </c>
      <c r="E222">
        <v>34</v>
      </c>
      <c r="F222">
        <v>120.01</v>
      </c>
      <c r="G222">
        <v>98.04</v>
      </c>
      <c r="H222">
        <f t="shared" si="26"/>
        <v>1.2240922072623419</v>
      </c>
      <c r="I222">
        <v>33</v>
      </c>
      <c r="J222">
        <v>87</v>
      </c>
      <c r="K222">
        <v>95.64</v>
      </c>
      <c r="L222" s="2">
        <f t="shared" si="27"/>
        <v>0</v>
      </c>
      <c r="M222" s="2">
        <f t="shared" si="28"/>
        <v>1</v>
      </c>
      <c r="N222" s="2">
        <f t="shared" si="29"/>
        <v>0</v>
      </c>
    </row>
    <row r="223" spans="1:14" x14ac:dyDescent="0.35">
      <c r="A223" t="s">
        <v>242</v>
      </c>
      <c r="B223" t="s">
        <v>44</v>
      </c>
      <c r="C223" t="s">
        <v>43</v>
      </c>
      <c r="D223" t="s">
        <v>528</v>
      </c>
      <c r="E223">
        <v>33.5</v>
      </c>
      <c r="F223">
        <v>223.97</v>
      </c>
      <c r="G223">
        <v>96.84</v>
      </c>
      <c r="H223">
        <f t="shared" si="26"/>
        <v>2.3127839735646427</v>
      </c>
      <c r="I223">
        <v>36</v>
      </c>
      <c r="J223">
        <v>104.31</v>
      </c>
      <c r="K223">
        <v>102.83</v>
      </c>
      <c r="L223" s="2">
        <f t="shared" si="27"/>
        <v>1</v>
      </c>
      <c r="M223" s="2">
        <f t="shared" si="28"/>
        <v>0</v>
      </c>
      <c r="N223" s="2">
        <f t="shared" si="29"/>
        <v>0</v>
      </c>
    </row>
    <row r="224" spans="1:14" x14ac:dyDescent="0.35">
      <c r="A224" t="s">
        <v>244</v>
      </c>
      <c r="B224" t="s">
        <v>44</v>
      </c>
      <c r="C224" t="s">
        <v>43</v>
      </c>
      <c r="D224" t="s">
        <v>528</v>
      </c>
      <c r="E224">
        <v>34</v>
      </c>
      <c r="F224">
        <v>321.94</v>
      </c>
      <c r="G224">
        <v>98.04</v>
      </c>
      <c r="H224">
        <f t="shared" si="26"/>
        <v>3.2837617299061606</v>
      </c>
      <c r="I224">
        <v>32</v>
      </c>
      <c r="J224">
        <v>86.15</v>
      </c>
      <c r="K224">
        <v>93.23</v>
      </c>
      <c r="L224" s="2">
        <f t="shared" si="27"/>
        <v>1</v>
      </c>
      <c r="M224" s="2">
        <f t="shared" si="28"/>
        <v>0</v>
      </c>
      <c r="N224" s="2">
        <f t="shared" si="29"/>
        <v>0</v>
      </c>
    </row>
    <row r="225" spans="1:14" x14ac:dyDescent="0.35">
      <c r="A225" t="s">
        <v>248</v>
      </c>
      <c r="B225" t="s">
        <v>44</v>
      </c>
      <c r="C225" t="s">
        <v>43</v>
      </c>
      <c r="D225" t="s">
        <v>528</v>
      </c>
      <c r="E225">
        <v>34</v>
      </c>
      <c r="F225">
        <v>203.89</v>
      </c>
      <c r="G225">
        <v>98.04</v>
      </c>
      <c r="H225">
        <f t="shared" si="26"/>
        <v>2.0796613627090981</v>
      </c>
      <c r="I225">
        <v>31.5</v>
      </c>
      <c r="J225">
        <v>93.92</v>
      </c>
      <c r="K225">
        <v>92.02</v>
      </c>
      <c r="L225" s="2">
        <f t="shared" si="27"/>
        <v>1</v>
      </c>
      <c r="M225" s="2">
        <f t="shared" si="28"/>
        <v>0</v>
      </c>
      <c r="N225" s="2">
        <f t="shared" si="29"/>
        <v>0</v>
      </c>
    </row>
    <row r="226" spans="1:14" x14ac:dyDescent="0.35">
      <c r="A226" t="s">
        <v>250</v>
      </c>
      <c r="B226" t="s">
        <v>44</v>
      </c>
      <c r="C226" t="s">
        <v>43</v>
      </c>
      <c r="D226" t="s">
        <v>528</v>
      </c>
      <c r="E226">
        <v>33.5</v>
      </c>
      <c r="F226">
        <v>153.54</v>
      </c>
      <c r="G226">
        <v>96.84</v>
      </c>
      <c r="H226">
        <f t="shared" si="26"/>
        <v>1.5855018587360594</v>
      </c>
      <c r="I226">
        <v>22.5</v>
      </c>
      <c r="J226">
        <v>83.14</v>
      </c>
      <c r="K226">
        <v>69.97</v>
      </c>
      <c r="L226" s="2">
        <f t="shared" si="27"/>
        <v>1</v>
      </c>
      <c r="M226" s="2">
        <f t="shared" si="28"/>
        <v>0</v>
      </c>
      <c r="N226" s="2">
        <f t="shared" si="29"/>
        <v>0</v>
      </c>
    </row>
    <row r="227" spans="1:14" x14ac:dyDescent="0.35">
      <c r="A227" t="s">
        <v>251</v>
      </c>
      <c r="B227" t="s">
        <v>44</v>
      </c>
      <c r="C227" t="s">
        <v>43</v>
      </c>
      <c r="D227" t="s">
        <v>528</v>
      </c>
      <c r="E227">
        <v>33.5</v>
      </c>
      <c r="F227">
        <v>103.22</v>
      </c>
      <c r="G227">
        <v>96.84</v>
      </c>
      <c r="H227">
        <f t="shared" si="26"/>
        <v>1.0658818669971086</v>
      </c>
      <c r="I227">
        <v>32.5</v>
      </c>
      <c r="J227">
        <v>77.040000000000006</v>
      </c>
      <c r="K227">
        <v>94.43</v>
      </c>
      <c r="L227" s="2">
        <f t="shared" si="27"/>
        <v>0</v>
      </c>
      <c r="M227" s="2">
        <f t="shared" si="28"/>
        <v>1</v>
      </c>
      <c r="N227" s="2">
        <f t="shared" si="29"/>
        <v>0</v>
      </c>
    </row>
    <row r="228" spans="1:14" x14ac:dyDescent="0.35">
      <c r="A228" t="s">
        <v>253</v>
      </c>
      <c r="B228" t="s">
        <v>44</v>
      </c>
      <c r="C228" s="8" t="s">
        <v>43</v>
      </c>
      <c r="D228" s="8" t="s">
        <v>528</v>
      </c>
      <c r="E228" s="8">
        <v>32</v>
      </c>
      <c r="F228" s="8">
        <v>76.36</v>
      </c>
      <c r="G228" s="8">
        <v>93.23</v>
      </c>
      <c r="H228" s="8">
        <f t="shared" si="26"/>
        <v>0.81904966212592512</v>
      </c>
      <c r="I228" s="8">
        <v>31.5</v>
      </c>
      <c r="J228" s="8">
        <v>60.92</v>
      </c>
      <c r="K228" s="8">
        <v>92.02</v>
      </c>
      <c r="L228" s="8">
        <f t="shared" si="27"/>
        <v>0</v>
      </c>
      <c r="M228" s="8">
        <f t="shared" si="28"/>
        <v>0</v>
      </c>
      <c r="N228" s="8">
        <f t="shared" si="29"/>
        <v>1</v>
      </c>
    </row>
    <row r="229" spans="1:14" x14ac:dyDescent="0.35">
      <c r="A229" t="s">
        <v>271</v>
      </c>
      <c r="B229" t="s">
        <v>44</v>
      </c>
      <c r="C229" t="s">
        <v>43</v>
      </c>
      <c r="D229" t="s">
        <v>530</v>
      </c>
      <c r="E229">
        <v>24</v>
      </c>
      <c r="F229">
        <v>85.7</v>
      </c>
      <c r="G229">
        <v>73.7</v>
      </c>
      <c r="H229">
        <f t="shared" si="26"/>
        <v>1.1628222523744911</v>
      </c>
      <c r="I229">
        <v>23</v>
      </c>
      <c r="J229">
        <v>63.37</v>
      </c>
      <c r="K229">
        <v>71.22</v>
      </c>
      <c r="L229" s="2">
        <f t="shared" si="27"/>
        <v>0</v>
      </c>
      <c r="M229" s="2">
        <f t="shared" si="28"/>
        <v>1</v>
      </c>
      <c r="N229" s="2">
        <f t="shared" si="29"/>
        <v>0</v>
      </c>
    </row>
    <row r="230" spans="1:14" x14ac:dyDescent="0.35">
      <c r="A230" t="s">
        <v>274</v>
      </c>
      <c r="B230" t="s">
        <v>44</v>
      </c>
      <c r="C230" s="8" t="s">
        <v>43</v>
      </c>
      <c r="D230" s="8" t="s">
        <v>530</v>
      </c>
      <c r="E230" s="8">
        <v>28</v>
      </c>
      <c r="F230" s="8">
        <v>79.849999999999994</v>
      </c>
      <c r="G230" s="8">
        <v>83.53</v>
      </c>
      <c r="H230" s="8">
        <f t="shared" si="26"/>
        <v>0.95594397222554761</v>
      </c>
      <c r="I230" s="8">
        <v>27.5</v>
      </c>
      <c r="J230" s="8">
        <v>62.36</v>
      </c>
      <c r="K230" s="8">
        <v>82.3</v>
      </c>
      <c r="L230" s="8">
        <f t="shared" si="27"/>
        <v>0</v>
      </c>
      <c r="M230" s="8">
        <f t="shared" si="28"/>
        <v>0</v>
      </c>
      <c r="N230" s="8">
        <f t="shared" si="29"/>
        <v>1</v>
      </c>
    </row>
    <row r="231" spans="1:14" x14ac:dyDescent="0.35">
      <c r="A231" t="s">
        <v>275</v>
      </c>
      <c r="B231" t="s">
        <v>44</v>
      </c>
      <c r="C231" t="s">
        <v>43</v>
      </c>
      <c r="D231" t="s">
        <v>530</v>
      </c>
      <c r="E231">
        <v>32.5</v>
      </c>
      <c r="F231">
        <v>97.92</v>
      </c>
      <c r="G231">
        <v>94.43</v>
      </c>
      <c r="H231">
        <f t="shared" si="26"/>
        <v>1.0369585936672667</v>
      </c>
      <c r="I231">
        <v>19.5</v>
      </c>
      <c r="J231">
        <v>63.79</v>
      </c>
      <c r="K231">
        <v>62.44</v>
      </c>
      <c r="L231" s="2">
        <f t="shared" si="27"/>
        <v>0</v>
      </c>
      <c r="M231" s="2">
        <f t="shared" si="28"/>
        <v>1</v>
      </c>
      <c r="N231" s="2">
        <f t="shared" si="29"/>
        <v>0</v>
      </c>
    </row>
    <row r="232" spans="1:14" x14ac:dyDescent="0.35">
      <c r="A232" t="s">
        <v>276</v>
      </c>
      <c r="B232" t="s">
        <v>44</v>
      </c>
      <c r="C232" t="s">
        <v>43</v>
      </c>
      <c r="D232" t="s">
        <v>530</v>
      </c>
      <c r="E232">
        <v>24</v>
      </c>
      <c r="F232">
        <v>76.87</v>
      </c>
      <c r="G232">
        <v>73.7</v>
      </c>
      <c r="H232">
        <f t="shared" si="26"/>
        <v>1.0430122116689282</v>
      </c>
      <c r="I232">
        <v>23.5</v>
      </c>
      <c r="J232">
        <v>69.62</v>
      </c>
      <c r="K232">
        <v>72.459999999999994</v>
      </c>
      <c r="L232" s="2">
        <f t="shared" si="27"/>
        <v>0</v>
      </c>
      <c r="M232" s="2">
        <f t="shared" si="28"/>
        <v>1</v>
      </c>
      <c r="N232" s="2">
        <f t="shared" si="29"/>
        <v>0</v>
      </c>
    </row>
    <row r="233" spans="1:14" x14ac:dyDescent="0.35">
      <c r="A233" t="s">
        <v>277</v>
      </c>
      <c r="B233" t="s">
        <v>44</v>
      </c>
      <c r="C233" t="s">
        <v>43</v>
      </c>
      <c r="D233" t="s">
        <v>530</v>
      </c>
      <c r="E233">
        <v>23</v>
      </c>
      <c r="F233">
        <v>73.84</v>
      </c>
      <c r="G233">
        <v>71.22</v>
      </c>
      <c r="H233">
        <f t="shared" si="26"/>
        <v>1.0367874192642517</v>
      </c>
      <c r="I233">
        <v>22.5</v>
      </c>
      <c r="J233">
        <v>51.89</v>
      </c>
      <c r="K233">
        <v>69.97</v>
      </c>
      <c r="L233" s="2">
        <f t="shared" si="27"/>
        <v>0</v>
      </c>
      <c r="M233" s="2">
        <f t="shared" si="28"/>
        <v>1</v>
      </c>
      <c r="N233" s="2">
        <f t="shared" si="29"/>
        <v>0</v>
      </c>
    </row>
    <row r="234" spans="1:14" x14ac:dyDescent="0.35">
      <c r="A234" t="s">
        <v>278</v>
      </c>
      <c r="B234" t="s">
        <v>44</v>
      </c>
      <c r="C234" s="8" t="s">
        <v>43</v>
      </c>
      <c r="D234" s="8" t="s">
        <v>530</v>
      </c>
      <c r="E234" s="8">
        <v>33.5</v>
      </c>
      <c r="F234" s="8">
        <v>87.5</v>
      </c>
      <c r="G234" s="8">
        <v>96.84</v>
      </c>
      <c r="H234" s="8">
        <f t="shared" si="26"/>
        <v>0.90355225113589421</v>
      </c>
      <c r="I234" s="8">
        <v>33</v>
      </c>
      <c r="J234" s="8">
        <v>72.069999999999993</v>
      </c>
      <c r="K234" s="8">
        <v>95.64</v>
      </c>
      <c r="L234" s="8">
        <f t="shared" si="27"/>
        <v>0</v>
      </c>
      <c r="M234" s="8">
        <f t="shared" si="28"/>
        <v>0</v>
      </c>
      <c r="N234" s="8">
        <f t="shared" si="29"/>
        <v>1</v>
      </c>
    </row>
    <row r="235" spans="1:14" x14ac:dyDescent="0.35">
      <c r="A235" t="s">
        <v>279</v>
      </c>
      <c r="B235" t="s">
        <v>44</v>
      </c>
      <c r="C235" t="s">
        <v>43</v>
      </c>
      <c r="D235" t="s">
        <v>530</v>
      </c>
      <c r="E235">
        <v>23.5</v>
      </c>
      <c r="F235">
        <v>74.739999999999995</v>
      </c>
      <c r="G235">
        <v>72.459999999999994</v>
      </c>
      <c r="H235">
        <f t="shared" si="26"/>
        <v>1.0314656362130832</v>
      </c>
      <c r="I235">
        <v>22.5</v>
      </c>
      <c r="J235">
        <v>68.06</v>
      </c>
      <c r="K235">
        <v>69.97</v>
      </c>
      <c r="L235" s="2">
        <f t="shared" si="27"/>
        <v>0</v>
      </c>
      <c r="M235" s="2">
        <f t="shared" si="28"/>
        <v>1</v>
      </c>
      <c r="N235" s="2">
        <f t="shared" si="29"/>
        <v>0</v>
      </c>
    </row>
    <row r="236" spans="1:14" x14ac:dyDescent="0.35">
      <c r="A236" t="s">
        <v>280</v>
      </c>
      <c r="B236" t="s">
        <v>44</v>
      </c>
      <c r="C236" t="s">
        <v>43</v>
      </c>
      <c r="D236" t="s">
        <v>530</v>
      </c>
      <c r="E236">
        <v>33.5</v>
      </c>
      <c r="F236">
        <v>99.6</v>
      </c>
      <c r="G236">
        <v>96.84</v>
      </c>
      <c r="H236">
        <f t="shared" si="26"/>
        <v>1.0285006195786863</v>
      </c>
      <c r="I236">
        <v>33</v>
      </c>
      <c r="J236">
        <v>76.010000000000005</v>
      </c>
      <c r="K236">
        <v>95.64</v>
      </c>
      <c r="L236" s="2">
        <f t="shared" si="27"/>
        <v>0</v>
      </c>
      <c r="M236" s="2">
        <f t="shared" si="28"/>
        <v>1</v>
      </c>
      <c r="N236" s="2">
        <f t="shared" si="29"/>
        <v>0</v>
      </c>
    </row>
    <row r="237" spans="1:14" x14ac:dyDescent="0.35">
      <c r="A237" t="s">
        <v>282</v>
      </c>
      <c r="B237" t="s">
        <v>44</v>
      </c>
      <c r="C237" t="s">
        <v>43</v>
      </c>
      <c r="D237" t="s">
        <v>530</v>
      </c>
      <c r="E237">
        <v>23.5</v>
      </c>
      <c r="F237">
        <v>82.24</v>
      </c>
      <c r="G237">
        <v>72.459999999999994</v>
      </c>
      <c r="H237">
        <f t="shared" si="26"/>
        <v>1.1349710184929616</v>
      </c>
      <c r="I237">
        <v>22.5</v>
      </c>
      <c r="J237">
        <v>77.099999999999994</v>
      </c>
      <c r="K237">
        <v>69.97</v>
      </c>
      <c r="L237" s="2">
        <f t="shared" si="27"/>
        <v>0</v>
      </c>
      <c r="M237" s="2">
        <f t="shared" si="28"/>
        <v>1</v>
      </c>
      <c r="N237" s="2">
        <f t="shared" si="29"/>
        <v>0</v>
      </c>
    </row>
    <row r="238" spans="1:14" x14ac:dyDescent="0.35">
      <c r="A238" t="s">
        <v>285</v>
      </c>
      <c r="B238" s="8" t="s">
        <v>44</v>
      </c>
      <c r="C238" s="8" t="s">
        <v>43</v>
      </c>
      <c r="D238" s="8" t="s">
        <v>530</v>
      </c>
      <c r="E238" s="8">
        <v>24</v>
      </c>
      <c r="F238" s="8">
        <v>63.97</v>
      </c>
      <c r="G238" s="8">
        <v>73.7</v>
      </c>
      <c r="H238" s="8">
        <f t="shared" si="26"/>
        <v>0.86797829036634999</v>
      </c>
      <c r="I238" s="8">
        <v>23.5</v>
      </c>
      <c r="J238" s="8">
        <v>60.48</v>
      </c>
      <c r="K238" s="8">
        <v>72.459999999999994</v>
      </c>
      <c r="L238" s="8">
        <f t="shared" si="27"/>
        <v>0</v>
      </c>
      <c r="M238" s="8">
        <f t="shared" si="28"/>
        <v>0</v>
      </c>
      <c r="N238" s="8">
        <f t="shared" si="29"/>
        <v>1</v>
      </c>
    </row>
    <row r="239" spans="1:14" x14ac:dyDescent="0.35">
      <c r="A239" t="s">
        <v>286</v>
      </c>
      <c r="B239" s="8" t="s">
        <v>44</v>
      </c>
      <c r="C239" s="8" t="s">
        <v>43</v>
      </c>
      <c r="D239" s="8" t="s">
        <v>530</v>
      </c>
      <c r="E239" s="8">
        <v>32</v>
      </c>
      <c r="F239" s="8">
        <v>90.26</v>
      </c>
      <c r="G239" s="8">
        <v>93.23</v>
      </c>
      <c r="H239" s="8">
        <f t="shared" si="26"/>
        <v>0.9681433015123887</v>
      </c>
      <c r="I239" s="8">
        <v>31.5</v>
      </c>
      <c r="J239" s="8">
        <v>51.69</v>
      </c>
      <c r="K239" s="8">
        <v>92.02</v>
      </c>
      <c r="L239" s="8">
        <f t="shared" si="27"/>
        <v>0</v>
      </c>
      <c r="M239" s="8">
        <f t="shared" si="28"/>
        <v>0</v>
      </c>
      <c r="N239" s="8">
        <f t="shared" si="29"/>
        <v>1</v>
      </c>
    </row>
    <row r="240" spans="1:14" x14ac:dyDescent="0.35">
      <c r="A240" t="s">
        <v>304</v>
      </c>
      <c r="B240" s="8" t="s">
        <v>44</v>
      </c>
      <c r="C240" s="8" t="s">
        <v>43</v>
      </c>
      <c r="D240" s="8" t="s">
        <v>530</v>
      </c>
      <c r="E240" s="8">
        <v>24</v>
      </c>
      <c r="F240" s="8">
        <v>71.66</v>
      </c>
      <c r="G240" s="8">
        <v>73.7</v>
      </c>
      <c r="H240" s="8">
        <f t="shared" si="26"/>
        <v>0.97232021709633643</v>
      </c>
      <c r="I240" s="8">
        <v>23.5</v>
      </c>
      <c r="J240" s="8">
        <v>51.77</v>
      </c>
      <c r="K240" s="8">
        <v>72.459999999999994</v>
      </c>
      <c r="L240" s="8">
        <f t="shared" si="27"/>
        <v>0</v>
      </c>
      <c r="M240" s="8">
        <f t="shared" si="28"/>
        <v>0</v>
      </c>
      <c r="N240" s="8">
        <f t="shared" si="29"/>
        <v>1</v>
      </c>
    </row>
    <row r="241" spans="1:14" x14ac:dyDescent="0.35">
      <c r="A241" t="s">
        <v>307</v>
      </c>
      <c r="B241" t="s">
        <v>44</v>
      </c>
      <c r="C241" t="s">
        <v>43</v>
      </c>
      <c r="D241" t="s">
        <v>530</v>
      </c>
      <c r="E241">
        <v>27.5</v>
      </c>
      <c r="F241">
        <v>93.07</v>
      </c>
      <c r="G241">
        <v>82.3</v>
      </c>
      <c r="H241">
        <f t="shared" si="26"/>
        <v>1.1308626974483595</v>
      </c>
      <c r="I241">
        <v>27</v>
      </c>
      <c r="J241">
        <v>74.48</v>
      </c>
      <c r="K241">
        <v>81.08</v>
      </c>
      <c r="L241" s="2">
        <f t="shared" si="27"/>
        <v>0</v>
      </c>
      <c r="M241" s="2">
        <f t="shared" si="28"/>
        <v>1</v>
      </c>
      <c r="N241" s="2">
        <f t="shared" si="29"/>
        <v>0</v>
      </c>
    </row>
    <row r="242" spans="1:14" x14ac:dyDescent="0.35">
      <c r="A242" t="s">
        <v>308</v>
      </c>
      <c r="B242" t="s">
        <v>44</v>
      </c>
      <c r="C242" s="8" t="s">
        <v>43</v>
      </c>
      <c r="D242" s="8" t="s">
        <v>530</v>
      </c>
      <c r="E242" s="8">
        <v>25</v>
      </c>
      <c r="F242" s="8">
        <v>64.540000000000006</v>
      </c>
      <c r="G242" s="8">
        <v>76.17</v>
      </c>
      <c r="H242" s="8">
        <f t="shared" si="26"/>
        <v>0.84731521596429049</v>
      </c>
      <c r="I242" s="8">
        <v>24.5</v>
      </c>
      <c r="J242" s="8">
        <v>57.14</v>
      </c>
      <c r="K242" s="8">
        <v>74.930000000000007</v>
      </c>
      <c r="L242" s="8">
        <f t="shared" si="27"/>
        <v>0</v>
      </c>
      <c r="M242" s="8">
        <f t="shared" si="28"/>
        <v>0</v>
      </c>
      <c r="N242" s="8">
        <f t="shared" si="29"/>
        <v>1</v>
      </c>
    </row>
    <row r="243" spans="1:14" x14ac:dyDescent="0.35">
      <c r="A243" t="s">
        <v>309</v>
      </c>
      <c r="B243" t="s">
        <v>44</v>
      </c>
      <c r="C243" s="8" t="s">
        <v>43</v>
      </c>
      <c r="D243" s="8" t="s">
        <v>530</v>
      </c>
      <c r="E243" s="8">
        <v>28</v>
      </c>
      <c r="F243" s="8">
        <v>81.41</v>
      </c>
      <c r="G243" s="8">
        <v>83.53</v>
      </c>
      <c r="H243" s="8">
        <f t="shared" si="26"/>
        <v>0.97461989704297847</v>
      </c>
      <c r="I243" s="8">
        <v>27.5</v>
      </c>
      <c r="J243" s="8">
        <v>53.3</v>
      </c>
      <c r="K243" s="8">
        <v>82.3</v>
      </c>
      <c r="L243" s="8">
        <f t="shared" si="27"/>
        <v>0</v>
      </c>
      <c r="M243" s="8">
        <f t="shared" si="28"/>
        <v>0</v>
      </c>
      <c r="N243" s="8">
        <f t="shared" si="29"/>
        <v>1</v>
      </c>
    </row>
    <row r="244" spans="1:14" x14ac:dyDescent="0.35">
      <c r="A244" t="s">
        <v>310</v>
      </c>
      <c r="B244" t="s">
        <v>44</v>
      </c>
      <c r="C244" s="8" t="s">
        <v>43</v>
      </c>
      <c r="D244" s="8" t="s">
        <v>530</v>
      </c>
      <c r="E244" s="8">
        <v>23</v>
      </c>
      <c r="F244" s="8">
        <v>66.98</v>
      </c>
      <c r="G244" s="8">
        <v>71.22</v>
      </c>
      <c r="H244" s="8">
        <f t="shared" si="26"/>
        <v>0.94046616119067683</v>
      </c>
      <c r="I244" s="8">
        <v>22.5</v>
      </c>
      <c r="J244" s="8">
        <v>50.82</v>
      </c>
      <c r="K244" s="8">
        <v>69.97</v>
      </c>
      <c r="L244" s="8">
        <f t="shared" si="27"/>
        <v>0</v>
      </c>
      <c r="M244" s="8">
        <f t="shared" si="28"/>
        <v>0</v>
      </c>
      <c r="N244" s="8">
        <f t="shared" si="29"/>
        <v>1</v>
      </c>
    </row>
    <row r="245" spans="1:14" x14ac:dyDescent="0.35">
      <c r="A245" t="s">
        <v>312</v>
      </c>
      <c r="B245" t="s">
        <v>44</v>
      </c>
      <c r="C245" s="8" t="s">
        <v>43</v>
      </c>
      <c r="D245" s="8" t="s">
        <v>530</v>
      </c>
      <c r="E245" s="8">
        <v>33.5</v>
      </c>
      <c r="F245" s="8">
        <v>92.63</v>
      </c>
      <c r="G245" s="8">
        <v>96.84</v>
      </c>
      <c r="H245" s="8">
        <f t="shared" si="26"/>
        <v>0.95652622883106142</v>
      </c>
      <c r="I245" s="8">
        <v>33</v>
      </c>
      <c r="J245" s="8">
        <v>82.86</v>
      </c>
      <c r="K245" s="8">
        <v>95.64</v>
      </c>
      <c r="L245" s="8">
        <f t="shared" si="27"/>
        <v>0</v>
      </c>
      <c r="M245" s="8">
        <f t="shared" si="28"/>
        <v>0</v>
      </c>
      <c r="N245" s="8">
        <f t="shared" si="29"/>
        <v>1</v>
      </c>
    </row>
    <row r="246" spans="1:14" x14ac:dyDescent="0.35">
      <c r="A246" t="s">
        <v>313</v>
      </c>
      <c r="B246" t="s">
        <v>44</v>
      </c>
      <c r="C246" t="s">
        <v>43</v>
      </c>
      <c r="D246" t="s">
        <v>530</v>
      </c>
      <c r="E246">
        <v>30</v>
      </c>
      <c r="F246">
        <v>88.89</v>
      </c>
      <c r="G246">
        <v>88.39</v>
      </c>
      <c r="H246">
        <f t="shared" si="26"/>
        <v>1.0056567485009615</v>
      </c>
      <c r="I246">
        <v>29.5</v>
      </c>
      <c r="J246">
        <v>50.87</v>
      </c>
      <c r="K246">
        <v>87.18</v>
      </c>
      <c r="L246" s="2">
        <f t="shared" si="27"/>
        <v>0</v>
      </c>
      <c r="M246" s="2">
        <f t="shared" si="28"/>
        <v>1</v>
      </c>
      <c r="N246" s="2">
        <f t="shared" si="29"/>
        <v>0</v>
      </c>
    </row>
    <row r="247" spans="1:14" x14ac:dyDescent="0.35">
      <c r="A247" t="s">
        <v>315</v>
      </c>
      <c r="B247" t="s">
        <v>44</v>
      </c>
      <c r="C247" t="s">
        <v>43</v>
      </c>
      <c r="D247" t="s">
        <v>530</v>
      </c>
      <c r="E247">
        <v>23.5</v>
      </c>
      <c r="F247">
        <v>83.44</v>
      </c>
      <c r="G247">
        <v>72.459999999999994</v>
      </c>
      <c r="H247">
        <f t="shared" si="26"/>
        <v>1.1515318796577423</v>
      </c>
      <c r="I247">
        <v>23</v>
      </c>
      <c r="J247">
        <v>63.11</v>
      </c>
      <c r="K247">
        <v>71.22</v>
      </c>
      <c r="L247" s="2">
        <f t="shared" si="27"/>
        <v>0</v>
      </c>
      <c r="M247" s="2">
        <f t="shared" si="28"/>
        <v>1</v>
      </c>
      <c r="N247" s="2">
        <f t="shared" si="29"/>
        <v>0</v>
      </c>
    </row>
    <row r="248" spans="1:14" x14ac:dyDescent="0.35">
      <c r="A248" t="s">
        <v>316</v>
      </c>
      <c r="B248" t="s">
        <v>44</v>
      </c>
      <c r="C248" s="8" t="s">
        <v>43</v>
      </c>
      <c r="D248" s="8" t="s">
        <v>530</v>
      </c>
      <c r="E248" s="8">
        <v>18.5</v>
      </c>
      <c r="F248" s="8">
        <v>45.9</v>
      </c>
      <c r="G248" s="8">
        <v>59.91</v>
      </c>
      <c r="H248" s="8">
        <f t="shared" si="26"/>
        <v>0.76614922383575368</v>
      </c>
      <c r="I248" s="8">
        <v>18</v>
      </c>
      <c r="J248" s="8">
        <v>40.4</v>
      </c>
      <c r="K248" s="8">
        <v>58.64</v>
      </c>
      <c r="L248" s="8">
        <f t="shared" si="27"/>
        <v>0</v>
      </c>
      <c r="M248" s="8">
        <f t="shared" si="28"/>
        <v>0</v>
      </c>
      <c r="N248" s="8">
        <f t="shared" si="29"/>
        <v>1</v>
      </c>
    </row>
    <row r="249" spans="1:14" x14ac:dyDescent="0.35">
      <c r="A249" t="s">
        <v>318</v>
      </c>
      <c r="B249" t="s">
        <v>44</v>
      </c>
      <c r="C249" t="s">
        <v>43</v>
      </c>
      <c r="D249" t="s">
        <v>530</v>
      </c>
      <c r="E249">
        <v>23.5</v>
      </c>
      <c r="F249">
        <v>75.010000000000005</v>
      </c>
      <c r="G249">
        <v>72.459999999999994</v>
      </c>
      <c r="H249">
        <f t="shared" si="26"/>
        <v>1.0351918299751588</v>
      </c>
      <c r="I249">
        <v>23</v>
      </c>
      <c r="J249">
        <v>56.32</v>
      </c>
      <c r="K249">
        <v>71.22</v>
      </c>
      <c r="L249" s="2">
        <f t="shared" si="27"/>
        <v>0</v>
      </c>
      <c r="M249" s="2">
        <f t="shared" si="28"/>
        <v>1</v>
      </c>
      <c r="N249" s="2">
        <f t="shared" si="29"/>
        <v>0</v>
      </c>
    </row>
    <row r="250" spans="1:14" x14ac:dyDescent="0.35">
      <c r="A250" t="s">
        <v>335</v>
      </c>
      <c r="B250" t="s">
        <v>77</v>
      </c>
      <c r="C250" t="s">
        <v>43</v>
      </c>
      <c r="D250" t="s">
        <v>528</v>
      </c>
      <c r="E250">
        <v>33.5</v>
      </c>
      <c r="F250">
        <v>108.13</v>
      </c>
      <c r="G250">
        <v>96.84</v>
      </c>
      <c r="H250">
        <f t="shared" si="26"/>
        <v>1.1165840561751341</v>
      </c>
      <c r="I250">
        <v>32.5</v>
      </c>
      <c r="J250">
        <v>67.989999999999995</v>
      </c>
      <c r="K250">
        <v>94.43</v>
      </c>
      <c r="L250" s="2">
        <f t="shared" si="27"/>
        <v>0</v>
      </c>
      <c r="M250" s="2">
        <f t="shared" si="28"/>
        <v>1</v>
      </c>
      <c r="N250" s="2">
        <f t="shared" si="29"/>
        <v>0</v>
      </c>
    </row>
    <row r="251" spans="1:14" x14ac:dyDescent="0.35">
      <c r="A251" t="s">
        <v>336</v>
      </c>
      <c r="B251" t="s">
        <v>77</v>
      </c>
      <c r="C251" t="s">
        <v>43</v>
      </c>
      <c r="D251" t="s">
        <v>528</v>
      </c>
      <c r="E251">
        <v>34</v>
      </c>
      <c r="F251">
        <v>163.05000000000001</v>
      </c>
      <c r="G251">
        <v>98.04</v>
      </c>
      <c r="H251">
        <f t="shared" si="26"/>
        <v>1.6630966952264381</v>
      </c>
      <c r="I251">
        <v>32.5</v>
      </c>
      <c r="J251">
        <v>79.819999999999993</v>
      </c>
      <c r="K251">
        <v>94.43</v>
      </c>
      <c r="L251" s="2">
        <f t="shared" si="27"/>
        <v>1</v>
      </c>
      <c r="M251" s="2">
        <f t="shared" si="28"/>
        <v>0</v>
      </c>
      <c r="N251" s="2">
        <f t="shared" si="29"/>
        <v>0</v>
      </c>
    </row>
    <row r="252" spans="1:14" x14ac:dyDescent="0.35">
      <c r="A252" t="s">
        <v>339</v>
      </c>
      <c r="B252" t="s">
        <v>77</v>
      </c>
      <c r="C252" t="s">
        <v>43</v>
      </c>
      <c r="D252" t="s">
        <v>528</v>
      </c>
      <c r="E252">
        <v>33.5</v>
      </c>
      <c r="F252">
        <v>169.84</v>
      </c>
      <c r="G252">
        <v>96.84</v>
      </c>
      <c r="H252">
        <f t="shared" si="26"/>
        <v>1.7538207352333746</v>
      </c>
      <c r="I252">
        <v>32.5</v>
      </c>
      <c r="J252">
        <v>79.64</v>
      </c>
      <c r="K252">
        <v>94.43</v>
      </c>
      <c r="L252" s="2">
        <f t="shared" si="27"/>
        <v>1</v>
      </c>
      <c r="M252" s="2">
        <f t="shared" si="28"/>
        <v>0</v>
      </c>
      <c r="N252" s="2">
        <f t="shared" si="29"/>
        <v>0</v>
      </c>
    </row>
    <row r="253" spans="1:14" x14ac:dyDescent="0.35">
      <c r="A253" t="s">
        <v>341</v>
      </c>
      <c r="B253" t="s">
        <v>77</v>
      </c>
      <c r="C253" t="s">
        <v>43</v>
      </c>
      <c r="D253" t="s">
        <v>528</v>
      </c>
      <c r="E253">
        <v>33.5</v>
      </c>
      <c r="F253">
        <v>192.75</v>
      </c>
      <c r="G253">
        <v>96.84</v>
      </c>
      <c r="H253">
        <f t="shared" si="26"/>
        <v>1.9903965303593556</v>
      </c>
      <c r="I253">
        <v>22.5</v>
      </c>
      <c r="J253">
        <v>82.19</v>
      </c>
      <c r="K253">
        <v>69.97</v>
      </c>
      <c r="L253" s="2">
        <f t="shared" si="27"/>
        <v>1</v>
      </c>
      <c r="M253" s="2">
        <f t="shared" si="28"/>
        <v>0</v>
      </c>
      <c r="N253" s="2">
        <f t="shared" si="29"/>
        <v>0</v>
      </c>
    </row>
    <row r="254" spans="1:14" x14ac:dyDescent="0.35">
      <c r="A254" t="s">
        <v>343</v>
      </c>
      <c r="B254" t="s">
        <v>77</v>
      </c>
      <c r="C254" t="s">
        <v>43</v>
      </c>
      <c r="D254" t="s">
        <v>528</v>
      </c>
      <c r="E254">
        <v>33.5</v>
      </c>
      <c r="F254">
        <v>157.59</v>
      </c>
      <c r="G254">
        <v>96.84</v>
      </c>
      <c r="H254">
        <f t="shared" si="26"/>
        <v>1.6273234200743494</v>
      </c>
      <c r="I254">
        <v>32.5</v>
      </c>
      <c r="J254">
        <v>82.95</v>
      </c>
      <c r="K254">
        <v>94.43</v>
      </c>
      <c r="L254" s="2">
        <f t="shared" si="27"/>
        <v>1</v>
      </c>
      <c r="M254" s="2">
        <f t="shared" si="28"/>
        <v>0</v>
      </c>
      <c r="N254" s="2">
        <f t="shared" si="29"/>
        <v>0</v>
      </c>
    </row>
    <row r="255" spans="1:14" x14ac:dyDescent="0.35">
      <c r="A255" t="s">
        <v>345</v>
      </c>
      <c r="B255" t="s">
        <v>77</v>
      </c>
      <c r="C255" t="s">
        <v>43</v>
      </c>
      <c r="D255" t="s">
        <v>528</v>
      </c>
      <c r="E255">
        <v>33.5</v>
      </c>
      <c r="F255">
        <v>189.12</v>
      </c>
      <c r="G255">
        <v>96.84</v>
      </c>
      <c r="H255">
        <f t="shared" si="26"/>
        <v>1.952912019826518</v>
      </c>
      <c r="I255">
        <v>22.5</v>
      </c>
      <c r="J255">
        <v>70.06</v>
      </c>
      <c r="K255">
        <v>69.97</v>
      </c>
      <c r="L255" s="2">
        <f t="shared" si="27"/>
        <v>1</v>
      </c>
      <c r="M255" s="2">
        <f t="shared" si="28"/>
        <v>0</v>
      </c>
      <c r="N255" s="2">
        <f t="shared" si="29"/>
        <v>0</v>
      </c>
    </row>
    <row r="256" spans="1:14" x14ac:dyDescent="0.35">
      <c r="A256" t="s">
        <v>346</v>
      </c>
      <c r="B256" t="s">
        <v>77</v>
      </c>
      <c r="C256" t="s">
        <v>43</v>
      </c>
      <c r="D256" t="s">
        <v>528</v>
      </c>
      <c r="E256">
        <v>33.5</v>
      </c>
      <c r="F256">
        <v>174.71</v>
      </c>
      <c r="G256">
        <v>96.84</v>
      </c>
      <c r="H256">
        <f t="shared" si="26"/>
        <v>1.8041098719537381</v>
      </c>
      <c r="I256">
        <v>32.5</v>
      </c>
      <c r="J256">
        <v>88.97</v>
      </c>
      <c r="K256">
        <v>94.43</v>
      </c>
      <c r="L256" s="2">
        <f t="shared" si="27"/>
        <v>1</v>
      </c>
      <c r="M256" s="2">
        <f t="shared" si="28"/>
        <v>0</v>
      </c>
      <c r="N256" s="2">
        <f t="shared" si="29"/>
        <v>0</v>
      </c>
    </row>
    <row r="257" spans="1:14" x14ac:dyDescent="0.35">
      <c r="A257" t="s">
        <v>347</v>
      </c>
      <c r="B257" t="s">
        <v>77</v>
      </c>
      <c r="C257" t="s">
        <v>43</v>
      </c>
      <c r="D257" t="s">
        <v>528</v>
      </c>
      <c r="E257">
        <v>33.5</v>
      </c>
      <c r="F257">
        <v>184.23</v>
      </c>
      <c r="G257">
        <v>96.84</v>
      </c>
      <c r="H257">
        <f t="shared" si="26"/>
        <v>1.9024163568773234</v>
      </c>
      <c r="I257">
        <v>22.5</v>
      </c>
      <c r="J257">
        <v>73.63</v>
      </c>
      <c r="K257">
        <v>69.97</v>
      </c>
      <c r="L257" s="2">
        <f t="shared" si="27"/>
        <v>1</v>
      </c>
      <c r="M257" s="2">
        <f t="shared" si="28"/>
        <v>0</v>
      </c>
      <c r="N257" s="2">
        <f t="shared" si="29"/>
        <v>0</v>
      </c>
    </row>
    <row r="258" spans="1:14" x14ac:dyDescent="0.35">
      <c r="A258" t="s">
        <v>348</v>
      </c>
      <c r="B258" t="s">
        <v>77</v>
      </c>
      <c r="C258" t="s">
        <v>43</v>
      </c>
      <c r="D258" t="s">
        <v>528</v>
      </c>
      <c r="E258">
        <v>34</v>
      </c>
      <c r="F258">
        <v>207.06</v>
      </c>
      <c r="G258">
        <v>98.04</v>
      </c>
      <c r="H258">
        <f t="shared" ref="H258:H321" si="30">F258/G258</f>
        <v>2.1119951040391678</v>
      </c>
      <c r="I258">
        <v>32.5</v>
      </c>
      <c r="J258">
        <v>73.62</v>
      </c>
      <c r="K258">
        <v>94.43</v>
      </c>
      <c r="L258" s="2">
        <f t="shared" ref="L258:L321" si="31">IF(H258&gt;1.5,1,0)</f>
        <v>1</v>
      </c>
      <c r="M258" s="2">
        <f t="shared" ref="M258:M321" si="32">IF((AND(H258&gt;1,H258&lt;1.5)),1,0)</f>
        <v>0</v>
      </c>
      <c r="N258" s="2">
        <f t="shared" ref="N258:N321" si="33">IF(H258&lt;1,1,0)</f>
        <v>0</v>
      </c>
    </row>
    <row r="259" spans="1:14" x14ac:dyDescent="0.35">
      <c r="A259" t="s">
        <v>367</v>
      </c>
      <c r="B259" t="s">
        <v>77</v>
      </c>
      <c r="C259" t="s">
        <v>43</v>
      </c>
      <c r="D259" t="s">
        <v>528</v>
      </c>
      <c r="E259">
        <v>33.5</v>
      </c>
      <c r="F259">
        <v>125.3</v>
      </c>
      <c r="G259">
        <v>96.84</v>
      </c>
      <c r="H259">
        <f t="shared" si="30"/>
        <v>1.2938868236266006</v>
      </c>
      <c r="I259">
        <v>33</v>
      </c>
      <c r="J259">
        <v>83.64</v>
      </c>
      <c r="K259">
        <v>95.64</v>
      </c>
      <c r="L259" s="2">
        <f t="shared" si="31"/>
        <v>0</v>
      </c>
      <c r="M259" s="2">
        <f t="shared" si="32"/>
        <v>1</v>
      </c>
      <c r="N259" s="2">
        <f t="shared" si="33"/>
        <v>0</v>
      </c>
    </row>
    <row r="260" spans="1:14" x14ac:dyDescent="0.35">
      <c r="A260" t="s">
        <v>368</v>
      </c>
      <c r="B260" t="s">
        <v>77</v>
      </c>
      <c r="C260" t="s">
        <v>43</v>
      </c>
      <c r="D260" t="s">
        <v>528</v>
      </c>
      <c r="E260">
        <v>33.5</v>
      </c>
      <c r="F260">
        <v>130.76</v>
      </c>
      <c r="G260">
        <v>96.84</v>
      </c>
      <c r="H260">
        <f t="shared" si="30"/>
        <v>1.3502684840974803</v>
      </c>
      <c r="I260">
        <v>33</v>
      </c>
      <c r="J260">
        <v>93.01</v>
      </c>
      <c r="K260">
        <v>95.64</v>
      </c>
      <c r="L260" s="2">
        <f t="shared" si="31"/>
        <v>0</v>
      </c>
      <c r="M260" s="2">
        <f t="shared" si="32"/>
        <v>1</v>
      </c>
      <c r="N260" s="2">
        <f t="shared" si="33"/>
        <v>0</v>
      </c>
    </row>
    <row r="261" spans="1:14" x14ac:dyDescent="0.35">
      <c r="A261" t="s">
        <v>369</v>
      </c>
      <c r="B261" t="s">
        <v>77</v>
      </c>
      <c r="C261" t="s">
        <v>43</v>
      </c>
      <c r="D261" t="s">
        <v>528</v>
      </c>
      <c r="E261">
        <v>33.5</v>
      </c>
      <c r="F261">
        <v>135.76</v>
      </c>
      <c r="G261">
        <v>96.84</v>
      </c>
      <c r="H261">
        <f t="shared" si="30"/>
        <v>1.4019000413052456</v>
      </c>
      <c r="I261">
        <v>32.5</v>
      </c>
      <c r="J261">
        <v>78.400000000000006</v>
      </c>
      <c r="K261">
        <v>94.43</v>
      </c>
      <c r="L261" s="2">
        <f t="shared" si="31"/>
        <v>0</v>
      </c>
      <c r="M261" s="2">
        <f t="shared" si="32"/>
        <v>1</v>
      </c>
      <c r="N261" s="2">
        <f t="shared" si="33"/>
        <v>0</v>
      </c>
    </row>
    <row r="262" spans="1:14" x14ac:dyDescent="0.35">
      <c r="A262" t="s">
        <v>370</v>
      </c>
      <c r="B262" t="s">
        <v>77</v>
      </c>
      <c r="C262" t="s">
        <v>43</v>
      </c>
      <c r="D262" t="s">
        <v>528</v>
      </c>
      <c r="E262">
        <v>33.5</v>
      </c>
      <c r="F262">
        <v>266.55</v>
      </c>
      <c r="G262">
        <v>96.84</v>
      </c>
      <c r="H262">
        <f t="shared" si="30"/>
        <v>2.7524783147459728</v>
      </c>
      <c r="I262">
        <v>22.5</v>
      </c>
      <c r="J262">
        <v>97.43</v>
      </c>
      <c r="K262">
        <v>69.97</v>
      </c>
      <c r="L262" s="2">
        <f t="shared" si="31"/>
        <v>1</v>
      </c>
      <c r="M262" s="2">
        <f t="shared" si="32"/>
        <v>0</v>
      </c>
      <c r="N262" s="2">
        <f t="shared" si="33"/>
        <v>0</v>
      </c>
    </row>
    <row r="263" spans="1:14" x14ac:dyDescent="0.35">
      <c r="A263" t="s">
        <v>371</v>
      </c>
      <c r="B263" t="s">
        <v>77</v>
      </c>
      <c r="C263" t="s">
        <v>43</v>
      </c>
      <c r="D263" t="s">
        <v>528</v>
      </c>
      <c r="E263">
        <v>33.5</v>
      </c>
      <c r="F263">
        <v>265.37</v>
      </c>
      <c r="G263">
        <v>96.84</v>
      </c>
      <c r="H263">
        <f t="shared" si="30"/>
        <v>2.7402932672449403</v>
      </c>
      <c r="I263">
        <v>32</v>
      </c>
      <c r="J263">
        <v>82.77</v>
      </c>
      <c r="K263">
        <v>93.23</v>
      </c>
      <c r="L263" s="2">
        <f t="shared" si="31"/>
        <v>1</v>
      </c>
      <c r="M263" s="2">
        <f t="shared" si="32"/>
        <v>0</v>
      </c>
      <c r="N263" s="2">
        <f t="shared" si="33"/>
        <v>0</v>
      </c>
    </row>
    <row r="264" spans="1:14" x14ac:dyDescent="0.35">
      <c r="A264" t="s">
        <v>373</v>
      </c>
      <c r="B264" t="s">
        <v>77</v>
      </c>
      <c r="C264" t="s">
        <v>43</v>
      </c>
      <c r="D264" t="s">
        <v>528</v>
      </c>
      <c r="E264">
        <v>33</v>
      </c>
      <c r="F264">
        <v>137.6</v>
      </c>
      <c r="G264">
        <v>95.64</v>
      </c>
      <c r="H264">
        <f t="shared" si="30"/>
        <v>1.4387285654537849</v>
      </c>
      <c r="I264">
        <v>32.5</v>
      </c>
      <c r="J264">
        <v>88.04</v>
      </c>
      <c r="K264">
        <v>94.43</v>
      </c>
      <c r="L264" s="2">
        <f t="shared" si="31"/>
        <v>0</v>
      </c>
      <c r="M264" s="2">
        <f t="shared" si="32"/>
        <v>1</v>
      </c>
      <c r="N264" s="2">
        <f t="shared" si="33"/>
        <v>0</v>
      </c>
    </row>
    <row r="265" spans="1:14" x14ac:dyDescent="0.35">
      <c r="A265" t="s">
        <v>376</v>
      </c>
      <c r="B265" t="s">
        <v>77</v>
      </c>
      <c r="C265" t="s">
        <v>43</v>
      </c>
      <c r="D265" t="s">
        <v>528</v>
      </c>
      <c r="E265">
        <v>33.5</v>
      </c>
      <c r="F265">
        <v>245.19</v>
      </c>
      <c r="G265">
        <v>96.84</v>
      </c>
      <c r="H265">
        <f t="shared" si="30"/>
        <v>2.5319083023543989</v>
      </c>
      <c r="I265">
        <v>22.5</v>
      </c>
      <c r="J265">
        <v>93.17</v>
      </c>
      <c r="K265">
        <v>69.97</v>
      </c>
      <c r="L265" s="2">
        <f t="shared" si="31"/>
        <v>1</v>
      </c>
      <c r="M265" s="2">
        <f t="shared" si="32"/>
        <v>0</v>
      </c>
      <c r="N265" s="2">
        <f t="shared" si="33"/>
        <v>0</v>
      </c>
    </row>
    <row r="266" spans="1:14" x14ac:dyDescent="0.35">
      <c r="A266" t="s">
        <v>378</v>
      </c>
      <c r="B266" t="s">
        <v>77</v>
      </c>
      <c r="C266" t="s">
        <v>43</v>
      </c>
      <c r="D266" t="s">
        <v>528</v>
      </c>
      <c r="E266">
        <v>33.5</v>
      </c>
      <c r="F266">
        <v>149.12</v>
      </c>
      <c r="G266">
        <v>96.84</v>
      </c>
      <c r="H266">
        <f t="shared" si="30"/>
        <v>1.5398595621643949</v>
      </c>
      <c r="I266">
        <v>32</v>
      </c>
      <c r="J266">
        <v>93.83</v>
      </c>
      <c r="K266">
        <v>93.23</v>
      </c>
      <c r="L266" s="2">
        <f t="shared" si="31"/>
        <v>1</v>
      </c>
      <c r="M266" s="2">
        <f t="shared" si="32"/>
        <v>0</v>
      </c>
      <c r="N266" s="2">
        <f t="shared" si="33"/>
        <v>0</v>
      </c>
    </row>
    <row r="267" spans="1:14" x14ac:dyDescent="0.35">
      <c r="A267" t="s">
        <v>379</v>
      </c>
      <c r="B267" t="s">
        <v>77</v>
      </c>
      <c r="C267" t="s">
        <v>43</v>
      </c>
      <c r="D267" t="s">
        <v>528</v>
      </c>
      <c r="E267">
        <v>33.5</v>
      </c>
      <c r="F267">
        <v>264.85000000000002</v>
      </c>
      <c r="G267">
        <v>96.84</v>
      </c>
      <c r="H267">
        <f t="shared" si="30"/>
        <v>2.7349235852953329</v>
      </c>
      <c r="I267">
        <v>32</v>
      </c>
      <c r="J267">
        <v>79.239999999999995</v>
      </c>
      <c r="K267">
        <v>93.23</v>
      </c>
      <c r="L267" s="2">
        <f t="shared" si="31"/>
        <v>1</v>
      </c>
      <c r="M267" s="2">
        <f t="shared" si="32"/>
        <v>0</v>
      </c>
      <c r="N267" s="2">
        <f t="shared" si="33"/>
        <v>0</v>
      </c>
    </row>
    <row r="268" spans="1:14" x14ac:dyDescent="0.35">
      <c r="A268" t="s">
        <v>402</v>
      </c>
      <c r="B268" t="s">
        <v>77</v>
      </c>
      <c r="C268" t="s">
        <v>43</v>
      </c>
      <c r="D268" t="s">
        <v>530</v>
      </c>
      <c r="E268">
        <v>24</v>
      </c>
      <c r="F268">
        <v>88.82</v>
      </c>
      <c r="G268">
        <v>73.7</v>
      </c>
      <c r="H268">
        <f t="shared" si="30"/>
        <v>1.2051560379918587</v>
      </c>
      <c r="I268">
        <v>23.5</v>
      </c>
      <c r="J268">
        <v>61.97</v>
      </c>
      <c r="K268">
        <v>72.459999999999994</v>
      </c>
      <c r="L268" s="2">
        <f t="shared" si="31"/>
        <v>0</v>
      </c>
      <c r="M268" s="2">
        <f t="shared" si="32"/>
        <v>1</v>
      </c>
      <c r="N268" s="2">
        <f t="shared" si="33"/>
        <v>0</v>
      </c>
    </row>
    <row r="269" spans="1:14" x14ac:dyDescent="0.35">
      <c r="A269" t="s">
        <v>403</v>
      </c>
      <c r="B269" t="s">
        <v>77</v>
      </c>
      <c r="C269" t="s">
        <v>43</v>
      </c>
      <c r="D269" t="s">
        <v>530</v>
      </c>
      <c r="E269">
        <v>35</v>
      </c>
      <c r="F269">
        <v>110.04</v>
      </c>
      <c r="G269">
        <v>100.44</v>
      </c>
      <c r="H269">
        <f t="shared" si="30"/>
        <v>1.0955794504181602</v>
      </c>
      <c r="I269">
        <v>34.5</v>
      </c>
      <c r="J269">
        <v>90.03</v>
      </c>
      <c r="K269">
        <v>99.24</v>
      </c>
      <c r="L269" s="2">
        <f t="shared" si="31"/>
        <v>0</v>
      </c>
      <c r="M269" s="2">
        <f t="shared" si="32"/>
        <v>1</v>
      </c>
      <c r="N269" s="2">
        <f t="shared" si="33"/>
        <v>0</v>
      </c>
    </row>
    <row r="270" spans="1:14" x14ac:dyDescent="0.35">
      <c r="A270" t="s">
        <v>404</v>
      </c>
      <c r="B270" s="8" t="s">
        <v>77</v>
      </c>
      <c r="C270" s="8" t="s">
        <v>43</v>
      </c>
      <c r="D270" s="8" t="s">
        <v>530</v>
      </c>
      <c r="E270" s="8">
        <v>33.5</v>
      </c>
      <c r="F270" s="8">
        <v>83.52</v>
      </c>
      <c r="G270" s="8">
        <v>96.84</v>
      </c>
      <c r="H270" s="8">
        <f t="shared" si="30"/>
        <v>0.8624535315985129</v>
      </c>
      <c r="I270" s="8">
        <v>33</v>
      </c>
      <c r="J270" s="8">
        <v>72.87</v>
      </c>
      <c r="K270" s="8">
        <v>95.64</v>
      </c>
      <c r="L270" s="8">
        <f t="shared" si="31"/>
        <v>0</v>
      </c>
      <c r="M270" s="8">
        <f t="shared" si="32"/>
        <v>0</v>
      </c>
      <c r="N270" s="8">
        <f t="shared" si="33"/>
        <v>1</v>
      </c>
    </row>
    <row r="271" spans="1:14" x14ac:dyDescent="0.35">
      <c r="A271" t="s">
        <v>405</v>
      </c>
      <c r="B271" t="s">
        <v>77</v>
      </c>
      <c r="C271" t="s">
        <v>43</v>
      </c>
      <c r="D271" t="s">
        <v>530</v>
      </c>
      <c r="E271">
        <v>27</v>
      </c>
      <c r="F271">
        <v>84.6</v>
      </c>
      <c r="G271">
        <v>81.08</v>
      </c>
      <c r="H271">
        <f t="shared" si="30"/>
        <v>1.0434139121854957</v>
      </c>
      <c r="I271">
        <v>26.5</v>
      </c>
      <c r="J271">
        <v>39.659999999999997</v>
      </c>
      <c r="K271">
        <v>79.86</v>
      </c>
      <c r="L271" s="2">
        <f t="shared" si="31"/>
        <v>0</v>
      </c>
      <c r="M271" s="2">
        <f t="shared" si="32"/>
        <v>1</v>
      </c>
      <c r="N271" s="2">
        <f t="shared" si="33"/>
        <v>0</v>
      </c>
    </row>
    <row r="272" spans="1:14" x14ac:dyDescent="0.35">
      <c r="A272" t="s">
        <v>407</v>
      </c>
      <c r="B272" s="8" t="s">
        <v>77</v>
      </c>
      <c r="C272" s="8" t="s">
        <v>43</v>
      </c>
      <c r="D272" s="8" t="s">
        <v>530</v>
      </c>
      <c r="E272" s="8">
        <v>27</v>
      </c>
      <c r="F272" s="8">
        <v>75.98</v>
      </c>
      <c r="G272" s="8">
        <v>81.08</v>
      </c>
      <c r="H272" s="8">
        <f t="shared" si="30"/>
        <v>0.93709916132215099</v>
      </c>
      <c r="I272" s="8">
        <v>26.5</v>
      </c>
      <c r="J272" s="8">
        <v>57.92</v>
      </c>
      <c r="K272" s="8">
        <v>79.86</v>
      </c>
      <c r="L272" s="8">
        <f t="shared" si="31"/>
        <v>0</v>
      </c>
      <c r="M272" s="8">
        <f t="shared" si="32"/>
        <v>0</v>
      </c>
      <c r="N272" s="8">
        <f t="shared" si="33"/>
        <v>1</v>
      </c>
    </row>
    <row r="273" spans="1:14" x14ac:dyDescent="0.35">
      <c r="A273" t="s">
        <v>408</v>
      </c>
      <c r="B273" t="s">
        <v>77</v>
      </c>
      <c r="C273" t="s">
        <v>43</v>
      </c>
      <c r="D273" t="s">
        <v>530</v>
      </c>
      <c r="E273">
        <v>23</v>
      </c>
      <c r="F273">
        <v>93.92</v>
      </c>
      <c r="G273">
        <v>71.22</v>
      </c>
      <c r="H273">
        <f t="shared" si="30"/>
        <v>1.3187306936253862</v>
      </c>
      <c r="I273">
        <v>22</v>
      </c>
      <c r="J273">
        <v>44.05</v>
      </c>
      <c r="K273">
        <v>68.72</v>
      </c>
      <c r="L273" s="2">
        <f t="shared" si="31"/>
        <v>0</v>
      </c>
      <c r="M273" s="2">
        <f t="shared" si="32"/>
        <v>1</v>
      </c>
      <c r="N273" s="2">
        <f t="shared" si="33"/>
        <v>0</v>
      </c>
    </row>
    <row r="274" spans="1:14" x14ac:dyDescent="0.35">
      <c r="A274" t="s">
        <v>409</v>
      </c>
      <c r="B274" t="s">
        <v>77</v>
      </c>
      <c r="C274" t="s">
        <v>43</v>
      </c>
      <c r="D274" t="s">
        <v>530</v>
      </c>
      <c r="E274">
        <v>34</v>
      </c>
      <c r="F274">
        <v>110.35</v>
      </c>
      <c r="G274">
        <v>98.04</v>
      </c>
      <c r="H274">
        <f t="shared" si="30"/>
        <v>1.1255609955120358</v>
      </c>
      <c r="I274">
        <v>33.5</v>
      </c>
      <c r="J274">
        <v>94.33</v>
      </c>
      <c r="K274">
        <v>96.84</v>
      </c>
      <c r="L274" s="2">
        <f t="shared" si="31"/>
        <v>0</v>
      </c>
      <c r="M274" s="2">
        <f t="shared" si="32"/>
        <v>1</v>
      </c>
      <c r="N274" s="2">
        <f t="shared" si="33"/>
        <v>0</v>
      </c>
    </row>
    <row r="275" spans="1:14" x14ac:dyDescent="0.35">
      <c r="A275" t="s">
        <v>410</v>
      </c>
      <c r="B275" t="s">
        <v>77</v>
      </c>
      <c r="C275" t="s">
        <v>43</v>
      </c>
      <c r="D275" t="s">
        <v>530</v>
      </c>
      <c r="E275">
        <v>34</v>
      </c>
      <c r="F275">
        <v>111.09</v>
      </c>
      <c r="G275">
        <v>98.04</v>
      </c>
      <c r="H275">
        <f t="shared" si="30"/>
        <v>1.1331089351285188</v>
      </c>
      <c r="I275">
        <v>22.5</v>
      </c>
      <c r="J275">
        <v>71.77</v>
      </c>
      <c r="K275">
        <v>69.97</v>
      </c>
      <c r="L275" s="2">
        <f t="shared" si="31"/>
        <v>0</v>
      </c>
      <c r="M275" s="2">
        <f t="shared" si="32"/>
        <v>1</v>
      </c>
      <c r="N275" s="2">
        <f t="shared" si="33"/>
        <v>0</v>
      </c>
    </row>
    <row r="276" spans="1:14" x14ac:dyDescent="0.35">
      <c r="A276" t="s">
        <v>411</v>
      </c>
      <c r="B276" t="s">
        <v>77</v>
      </c>
      <c r="C276" s="8" t="s">
        <v>43</v>
      </c>
      <c r="D276" s="8" t="s">
        <v>530</v>
      </c>
      <c r="E276" s="8">
        <v>26.5</v>
      </c>
      <c r="F276" s="8">
        <v>72.489999999999995</v>
      </c>
      <c r="G276" s="8">
        <v>79.86</v>
      </c>
      <c r="H276" s="8">
        <f t="shared" si="30"/>
        <v>0.90771349862258943</v>
      </c>
      <c r="I276" s="8">
        <v>26</v>
      </c>
      <c r="J276" s="8">
        <v>59.19</v>
      </c>
      <c r="K276" s="8">
        <v>78.63</v>
      </c>
      <c r="L276" s="8">
        <f t="shared" si="31"/>
        <v>0</v>
      </c>
      <c r="M276" s="8">
        <f t="shared" si="32"/>
        <v>0</v>
      </c>
      <c r="N276" s="8">
        <f t="shared" si="33"/>
        <v>1</v>
      </c>
    </row>
    <row r="277" spans="1:14" x14ac:dyDescent="0.35">
      <c r="A277" t="s">
        <v>414</v>
      </c>
      <c r="B277" t="s">
        <v>77</v>
      </c>
      <c r="C277" s="8" t="s">
        <v>43</v>
      </c>
      <c r="D277" s="8" t="s">
        <v>530</v>
      </c>
      <c r="E277" s="8">
        <v>28.5</v>
      </c>
      <c r="F277" s="8">
        <v>63.57</v>
      </c>
      <c r="G277" s="8">
        <v>84.74</v>
      </c>
      <c r="H277" s="8">
        <f t="shared" si="30"/>
        <v>0.75017701203681852</v>
      </c>
      <c r="I277" s="8">
        <v>28</v>
      </c>
      <c r="J277" s="8">
        <v>49.28</v>
      </c>
      <c r="K277" s="8">
        <v>83.53</v>
      </c>
      <c r="L277" s="8">
        <f t="shared" si="31"/>
        <v>0</v>
      </c>
      <c r="M277" s="8">
        <f t="shared" si="32"/>
        <v>0</v>
      </c>
      <c r="N277" s="8">
        <f t="shared" si="33"/>
        <v>1</v>
      </c>
    </row>
    <row r="278" spans="1:14" x14ac:dyDescent="0.35">
      <c r="A278" t="s">
        <v>431</v>
      </c>
      <c r="B278" t="s">
        <v>77</v>
      </c>
      <c r="C278" t="s">
        <v>43</v>
      </c>
      <c r="D278" t="s">
        <v>530</v>
      </c>
      <c r="E278">
        <v>27</v>
      </c>
      <c r="F278">
        <v>103.87</v>
      </c>
      <c r="G278">
        <v>81.08</v>
      </c>
      <c r="H278">
        <f t="shared" si="30"/>
        <v>1.2810804144055254</v>
      </c>
      <c r="I278">
        <v>25</v>
      </c>
      <c r="J278">
        <v>84.29</v>
      </c>
      <c r="K278">
        <v>76.17</v>
      </c>
      <c r="L278" s="2">
        <f t="shared" si="31"/>
        <v>0</v>
      </c>
      <c r="M278" s="2">
        <f t="shared" si="32"/>
        <v>1</v>
      </c>
      <c r="N278" s="2">
        <f t="shared" si="33"/>
        <v>0</v>
      </c>
    </row>
    <row r="279" spans="1:14" x14ac:dyDescent="0.35">
      <c r="A279" t="s">
        <v>432</v>
      </c>
      <c r="B279" s="8" t="s">
        <v>77</v>
      </c>
      <c r="C279" s="8" t="s">
        <v>43</v>
      </c>
      <c r="D279" s="8" t="s">
        <v>530</v>
      </c>
      <c r="E279" s="8">
        <v>30</v>
      </c>
      <c r="F279" s="8">
        <v>84.78</v>
      </c>
      <c r="G279" s="8">
        <v>88.39</v>
      </c>
      <c r="H279" s="8">
        <f t="shared" si="30"/>
        <v>0.95915827582305691</v>
      </c>
      <c r="I279" s="8">
        <v>29.5</v>
      </c>
      <c r="J279" s="8">
        <v>63.58</v>
      </c>
      <c r="K279" s="8">
        <v>87.18</v>
      </c>
      <c r="L279" s="8">
        <f t="shared" si="31"/>
        <v>0</v>
      </c>
      <c r="M279" s="8">
        <f t="shared" si="32"/>
        <v>0</v>
      </c>
      <c r="N279" s="8">
        <f t="shared" si="33"/>
        <v>1</v>
      </c>
    </row>
    <row r="280" spans="1:14" x14ac:dyDescent="0.35">
      <c r="A280" t="s">
        <v>433</v>
      </c>
      <c r="B280" s="8" t="s">
        <v>77</v>
      </c>
      <c r="C280" s="8" t="s">
        <v>43</v>
      </c>
      <c r="D280" s="8" t="s">
        <v>530</v>
      </c>
      <c r="E280" s="8">
        <v>35.5</v>
      </c>
      <c r="F280" s="8">
        <v>86.39</v>
      </c>
      <c r="G280" s="8">
        <v>101.63</v>
      </c>
      <c r="H280" s="8">
        <f t="shared" si="30"/>
        <v>0.85004427826429207</v>
      </c>
      <c r="I280" s="8">
        <v>35</v>
      </c>
      <c r="J280" s="8">
        <v>63.02</v>
      </c>
      <c r="K280" s="8">
        <v>100.44</v>
      </c>
      <c r="L280" s="8">
        <f t="shared" si="31"/>
        <v>0</v>
      </c>
      <c r="M280" s="8">
        <f t="shared" si="32"/>
        <v>0</v>
      </c>
      <c r="N280" s="8">
        <f t="shared" si="33"/>
        <v>1</v>
      </c>
    </row>
    <row r="281" spans="1:14" x14ac:dyDescent="0.35">
      <c r="A281" t="s">
        <v>434</v>
      </c>
      <c r="B281" s="8" t="s">
        <v>77</v>
      </c>
      <c r="C281" s="8" t="s">
        <v>43</v>
      </c>
      <c r="D281" s="8" t="s">
        <v>530</v>
      </c>
      <c r="E281" s="8">
        <v>27.5</v>
      </c>
      <c r="F281" s="8">
        <v>77.760000000000005</v>
      </c>
      <c r="G281" s="8">
        <v>82.3</v>
      </c>
      <c r="H281" s="8">
        <f t="shared" si="30"/>
        <v>0.94483596597812891</v>
      </c>
      <c r="I281" s="8">
        <v>27</v>
      </c>
      <c r="J281" s="8">
        <v>55.69</v>
      </c>
      <c r="K281" s="8">
        <v>81.08</v>
      </c>
      <c r="L281" s="8">
        <f t="shared" si="31"/>
        <v>0</v>
      </c>
      <c r="M281" s="8">
        <f t="shared" si="32"/>
        <v>0</v>
      </c>
      <c r="N281" s="8">
        <f t="shared" si="33"/>
        <v>1</v>
      </c>
    </row>
    <row r="282" spans="1:14" x14ac:dyDescent="0.35">
      <c r="A282" t="s">
        <v>435</v>
      </c>
      <c r="B282" s="8" t="s">
        <v>77</v>
      </c>
      <c r="C282" s="8" t="s">
        <v>43</v>
      </c>
      <c r="D282" s="8" t="s">
        <v>530</v>
      </c>
      <c r="E282" s="8">
        <v>24</v>
      </c>
      <c r="F282" s="8">
        <v>54.87</v>
      </c>
      <c r="G282" s="8">
        <v>73.7</v>
      </c>
      <c r="H282" s="8">
        <f t="shared" si="30"/>
        <v>0.74450474898236085</v>
      </c>
      <c r="I282" s="8">
        <v>23.5</v>
      </c>
      <c r="J282" s="8">
        <v>35.520000000000003</v>
      </c>
      <c r="K282" s="8">
        <v>72.459999999999994</v>
      </c>
      <c r="L282" s="8">
        <f t="shared" si="31"/>
        <v>0</v>
      </c>
      <c r="M282" s="8">
        <f t="shared" si="32"/>
        <v>0</v>
      </c>
      <c r="N282" s="8">
        <f t="shared" si="33"/>
        <v>1</v>
      </c>
    </row>
    <row r="283" spans="1:14" x14ac:dyDescent="0.35">
      <c r="A283" t="s">
        <v>436</v>
      </c>
      <c r="B283" s="8" t="s">
        <v>77</v>
      </c>
      <c r="C283" s="8" t="s">
        <v>43</v>
      </c>
      <c r="D283" s="8" t="s">
        <v>530</v>
      </c>
      <c r="E283" s="8">
        <v>24.5</v>
      </c>
      <c r="F283" s="8">
        <v>66.63</v>
      </c>
      <c r="G283" s="8">
        <v>74.930000000000007</v>
      </c>
      <c r="H283" s="8">
        <f t="shared" si="30"/>
        <v>0.88922994795142118</v>
      </c>
      <c r="I283" s="8">
        <v>24</v>
      </c>
      <c r="J283" s="8">
        <v>55.62</v>
      </c>
      <c r="K283" s="8">
        <v>73.7</v>
      </c>
      <c r="L283" s="8">
        <f t="shared" si="31"/>
        <v>0</v>
      </c>
      <c r="M283" s="8">
        <f t="shared" si="32"/>
        <v>0</v>
      </c>
      <c r="N283" s="8">
        <f t="shared" si="33"/>
        <v>1</v>
      </c>
    </row>
    <row r="284" spans="1:14" x14ac:dyDescent="0.35">
      <c r="A284" t="s">
        <v>437</v>
      </c>
      <c r="B284" t="s">
        <v>77</v>
      </c>
      <c r="C284" t="s">
        <v>43</v>
      </c>
      <c r="D284" t="s">
        <v>530</v>
      </c>
      <c r="E284">
        <v>28</v>
      </c>
      <c r="F284">
        <v>87.25</v>
      </c>
      <c r="G284">
        <v>83.53</v>
      </c>
      <c r="H284">
        <f t="shared" si="30"/>
        <v>1.0445348976415658</v>
      </c>
      <c r="I284">
        <v>27</v>
      </c>
      <c r="J284">
        <v>63.3</v>
      </c>
      <c r="K284">
        <v>81.08</v>
      </c>
      <c r="L284" s="2">
        <f t="shared" si="31"/>
        <v>0</v>
      </c>
      <c r="M284" s="2">
        <f t="shared" si="32"/>
        <v>1</v>
      </c>
      <c r="N284" s="2">
        <f t="shared" si="33"/>
        <v>0</v>
      </c>
    </row>
    <row r="285" spans="1:14" x14ac:dyDescent="0.35">
      <c r="A285" t="s">
        <v>439</v>
      </c>
      <c r="B285" t="s">
        <v>77</v>
      </c>
      <c r="C285" s="8" t="s">
        <v>43</v>
      </c>
      <c r="D285" s="8" t="s">
        <v>530</v>
      </c>
      <c r="E285" s="8">
        <v>33</v>
      </c>
      <c r="F285" s="8">
        <v>92.97</v>
      </c>
      <c r="G285" s="8">
        <v>95.64</v>
      </c>
      <c r="H285" s="8">
        <f t="shared" si="30"/>
        <v>0.97208281053952317</v>
      </c>
      <c r="I285" s="8">
        <v>32.5</v>
      </c>
      <c r="J285" s="8">
        <v>83.67</v>
      </c>
      <c r="K285" s="8">
        <v>94.43</v>
      </c>
      <c r="L285" s="8">
        <f t="shared" si="31"/>
        <v>0</v>
      </c>
      <c r="M285" s="8">
        <f t="shared" si="32"/>
        <v>0</v>
      </c>
      <c r="N285" s="8">
        <f t="shared" si="33"/>
        <v>1</v>
      </c>
    </row>
    <row r="286" spans="1:14" x14ac:dyDescent="0.35">
      <c r="A286" t="s">
        <v>440</v>
      </c>
      <c r="B286" t="s">
        <v>77</v>
      </c>
      <c r="C286" t="s">
        <v>43</v>
      </c>
      <c r="D286" t="s">
        <v>530</v>
      </c>
      <c r="E286">
        <v>23</v>
      </c>
      <c r="F286">
        <v>85.36</v>
      </c>
      <c r="G286">
        <v>71.22</v>
      </c>
      <c r="H286">
        <f t="shared" si="30"/>
        <v>1.1985397360292054</v>
      </c>
      <c r="I286">
        <v>22</v>
      </c>
      <c r="J286">
        <v>51.71</v>
      </c>
      <c r="K286">
        <v>68.72</v>
      </c>
      <c r="L286" s="2">
        <f t="shared" si="31"/>
        <v>0</v>
      </c>
      <c r="M286" s="2">
        <f t="shared" si="32"/>
        <v>1</v>
      </c>
      <c r="N286" s="2">
        <f t="shared" si="33"/>
        <v>0</v>
      </c>
    </row>
    <row r="287" spans="1:14" x14ac:dyDescent="0.35">
      <c r="A287" t="s">
        <v>441</v>
      </c>
      <c r="B287" t="s">
        <v>77</v>
      </c>
      <c r="C287" s="8" t="s">
        <v>43</v>
      </c>
      <c r="D287" s="8" t="s">
        <v>530</v>
      </c>
      <c r="E287" s="8">
        <v>27</v>
      </c>
      <c r="F287" s="8">
        <v>80.010000000000005</v>
      </c>
      <c r="G287" s="8">
        <v>81.08</v>
      </c>
      <c r="H287" s="8">
        <f t="shared" si="30"/>
        <v>0.98680315737543178</v>
      </c>
      <c r="I287" s="8">
        <v>26.5</v>
      </c>
      <c r="J287" s="8">
        <v>60.49</v>
      </c>
      <c r="K287" s="8">
        <v>79.86</v>
      </c>
      <c r="L287" s="8">
        <f t="shared" si="31"/>
        <v>0</v>
      </c>
      <c r="M287" s="8">
        <f t="shared" si="32"/>
        <v>0</v>
      </c>
      <c r="N287" s="8">
        <f t="shared" si="33"/>
        <v>1</v>
      </c>
    </row>
    <row r="288" spans="1:14" x14ac:dyDescent="0.35">
      <c r="A288" t="s">
        <v>442</v>
      </c>
      <c r="B288" t="s">
        <v>77</v>
      </c>
      <c r="C288" s="8" t="s">
        <v>43</v>
      </c>
      <c r="D288" s="8" t="s">
        <v>530</v>
      </c>
      <c r="E288" s="8">
        <v>23</v>
      </c>
      <c r="F288" s="8">
        <v>67.430000000000007</v>
      </c>
      <c r="G288" s="8">
        <v>71.22</v>
      </c>
      <c r="H288" s="8">
        <f t="shared" si="30"/>
        <v>0.94678461106430789</v>
      </c>
      <c r="I288" s="8">
        <v>22.5</v>
      </c>
      <c r="J288" s="8">
        <v>54.72</v>
      </c>
      <c r="K288" s="8">
        <v>69.97</v>
      </c>
      <c r="L288" s="8">
        <f t="shared" si="31"/>
        <v>0</v>
      </c>
      <c r="M288" s="8">
        <f t="shared" si="32"/>
        <v>0</v>
      </c>
      <c r="N288" s="8">
        <f t="shared" si="33"/>
        <v>1</v>
      </c>
    </row>
    <row r="289" spans="1:14" x14ac:dyDescent="0.35">
      <c r="A289" t="s">
        <v>443</v>
      </c>
      <c r="B289" t="s">
        <v>77</v>
      </c>
      <c r="C289" t="s">
        <v>43</v>
      </c>
      <c r="D289" t="s">
        <v>530</v>
      </c>
      <c r="E289">
        <v>23</v>
      </c>
      <c r="F289">
        <v>96.75</v>
      </c>
      <c r="G289">
        <v>71.22</v>
      </c>
      <c r="H289">
        <f t="shared" si="30"/>
        <v>1.3584667228306655</v>
      </c>
      <c r="I289">
        <v>22</v>
      </c>
      <c r="J289">
        <v>34.82</v>
      </c>
      <c r="K289">
        <v>68.72</v>
      </c>
      <c r="L289" s="2">
        <f t="shared" si="31"/>
        <v>0</v>
      </c>
      <c r="M289" s="2">
        <f t="shared" si="32"/>
        <v>1</v>
      </c>
      <c r="N289" s="2">
        <f t="shared" si="33"/>
        <v>0</v>
      </c>
    </row>
    <row r="290" spans="1:14" x14ac:dyDescent="0.35">
      <c r="A290" t="s">
        <v>445</v>
      </c>
      <c r="B290" t="s">
        <v>77</v>
      </c>
      <c r="C290" t="s">
        <v>43</v>
      </c>
      <c r="D290" t="s">
        <v>530</v>
      </c>
      <c r="E290">
        <v>33.5</v>
      </c>
      <c r="F290">
        <v>114.43</v>
      </c>
      <c r="G290">
        <v>96.84</v>
      </c>
      <c r="H290">
        <f t="shared" si="30"/>
        <v>1.1816398182569186</v>
      </c>
      <c r="I290">
        <v>33</v>
      </c>
      <c r="J290">
        <v>86.53</v>
      </c>
      <c r="K290">
        <v>95.64</v>
      </c>
      <c r="L290" s="2">
        <f t="shared" si="31"/>
        <v>0</v>
      </c>
      <c r="M290" s="2">
        <f t="shared" si="32"/>
        <v>1</v>
      </c>
      <c r="N290" s="2">
        <f t="shared" si="33"/>
        <v>0</v>
      </c>
    </row>
    <row r="291" spans="1:14" x14ac:dyDescent="0.35">
      <c r="A291" t="s">
        <v>224</v>
      </c>
      <c r="B291" t="s">
        <v>698</v>
      </c>
      <c r="C291" t="s">
        <v>78</v>
      </c>
      <c r="D291" t="s">
        <v>528</v>
      </c>
      <c r="E291">
        <v>33.5</v>
      </c>
      <c r="F291">
        <v>171.31</v>
      </c>
      <c r="G291">
        <v>96.84</v>
      </c>
      <c r="H291">
        <f t="shared" si="30"/>
        <v>1.7690004130524577</v>
      </c>
      <c r="I291">
        <v>32.5</v>
      </c>
      <c r="J291">
        <v>90.56</v>
      </c>
      <c r="K291">
        <v>94.43</v>
      </c>
      <c r="L291" s="2">
        <f t="shared" si="31"/>
        <v>1</v>
      </c>
      <c r="M291" s="2">
        <f t="shared" si="32"/>
        <v>0</v>
      </c>
      <c r="N291" s="2">
        <f t="shared" si="33"/>
        <v>0</v>
      </c>
    </row>
    <row r="292" spans="1:14" x14ac:dyDescent="0.35">
      <c r="A292" t="s">
        <v>227</v>
      </c>
      <c r="B292" t="s">
        <v>698</v>
      </c>
      <c r="C292" t="s">
        <v>78</v>
      </c>
      <c r="D292" t="s">
        <v>528</v>
      </c>
      <c r="E292">
        <v>34</v>
      </c>
      <c r="F292">
        <v>115.64</v>
      </c>
      <c r="G292">
        <v>98.04</v>
      </c>
      <c r="H292">
        <f t="shared" si="30"/>
        <v>1.1795185638514891</v>
      </c>
      <c r="I292">
        <v>35.5</v>
      </c>
      <c r="J292">
        <v>115.26</v>
      </c>
      <c r="K292">
        <v>101.63</v>
      </c>
      <c r="L292" s="2">
        <f t="shared" si="31"/>
        <v>0</v>
      </c>
      <c r="M292" s="2">
        <f t="shared" si="32"/>
        <v>1</v>
      </c>
      <c r="N292" s="2">
        <f t="shared" si="33"/>
        <v>0</v>
      </c>
    </row>
    <row r="293" spans="1:14" x14ac:dyDescent="0.35">
      <c r="A293" t="s">
        <v>228</v>
      </c>
      <c r="B293" t="s">
        <v>698</v>
      </c>
      <c r="C293" t="s">
        <v>78</v>
      </c>
      <c r="D293" t="s">
        <v>528</v>
      </c>
      <c r="E293">
        <v>33.5</v>
      </c>
      <c r="F293">
        <v>221.62</v>
      </c>
      <c r="G293">
        <v>96.84</v>
      </c>
      <c r="H293">
        <f t="shared" si="30"/>
        <v>2.2885171416769929</v>
      </c>
      <c r="I293">
        <v>30.5</v>
      </c>
      <c r="J293">
        <v>73.95</v>
      </c>
      <c r="K293">
        <v>89.6</v>
      </c>
      <c r="L293" s="2">
        <f t="shared" si="31"/>
        <v>1</v>
      </c>
      <c r="M293" s="2">
        <f t="shared" si="32"/>
        <v>0</v>
      </c>
      <c r="N293" s="2">
        <f t="shared" si="33"/>
        <v>0</v>
      </c>
    </row>
    <row r="294" spans="1:14" x14ac:dyDescent="0.35">
      <c r="A294" t="s">
        <v>231</v>
      </c>
      <c r="B294" t="s">
        <v>698</v>
      </c>
      <c r="C294" t="s">
        <v>78</v>
      </c>
      <c r="D294" t="s">
        <v>528</v>
      </c>
      <c r="E294">
        <v>33.5</v>
      </c>
      <c r="F294">
        <v>188.96</v>
      </c>
      <c r="G294">
        <v>96.84</v>
      </c>
      <c r="H294">
        <f t="shared" si="30"/>
        <v>1.9512598099958696</v>
      </c>
      <c r="I294">
        <v>32</v>
      </c>
      <c r="J294">
        <v>89.97</v>
      </c>
      <c r="K294">
        <v>93.23</v>
      </c>
      <c r="L294" s="2">
        <f t="shared" si="31"/>
        <v>1</v>
      </c>
      <c r="M294" s="2">
        <f t="shared" si="32"/>
        <v>0</v>
      </c>
      <c r="N294" s="2">
        <f t="shared" si="33"/>
        <v>0</v>
      </c>
    </row>
    <row r="295" spans="1:14" x14ac:dyDescent="0.35">
      <c r="A295" t="s">
        <v>232</v>
      </c>
      <c r="B295" t="s">
        <v>698</v>
      </c>
      <c r="C295" t="s">
        <v>78</v>
      </c>
      <c r="D295" t="s">
        <v>528</v>
      </c>
      <c r="E295">
        <v>34</v>
      </c>
      <c r="F295">
        <v>192.18</v>
      </c>
      <c r="G295">
        <v>98.04</v>
      </c>
      <c r="H295">
        <f t="shared" si="30"/>
        <v>1.960220318237454</v>
      </c>
      <c r="I295">
        <v>30</v>
      </c>
      <c r="J295">
        <v>64.900000000000006</v>
      </c>
      <c r="K295">
        <v>88.39</v>
      </c>
      <c r="L295" s="2">
        <f t="shared" si="31"/>
        <v>1</v>
      </c>
      <c r="M295" s="2">
        <f t="shared" si="32"/>
        <v>0</v>
      </c>
      <c r="N295" s="2">
        <f t="shared" si="33"/>
        <v>0</v>
      </c>
    </row>
    <row r="296" spans="1:14" x14ac:dyDescent="0.35">
      <c r="A296" t="s">
        <v>235</v>
      </c>
      <c r="B296" t="s">
        <v>698</v>
      </c>
      <c r="C296" t="s">
        <v>78</v>
      </c>
      <c r="D296" t="s">
        <v>528</v>
      </c>
      <c r="E296">
        <v>34</v>
      </c>
      <c r="F296">
        <v>132.27000000000001</v>
      </c>
      <c r="G296">
        <v>98.04</v>
      </c>
      <c r="H296">
        <f t="shared" si="30"/>
        <v>1.3491432068543452</v>
      </c>
      <c r="I296">
        <v>32.5</v>
      </c>
      <c r="J296">
        <v>87.91</v>
      </c>
      <c r="K296">
        <v>94.43</v>
      </c>
      <c r="L296" s="2">
        <f t="shared" si="31"/>
        <v>0</v>
      </c>
      <c r="M296" s="2">
        <f t="shared" si="32"/>
        <v>1</v>
      </c>
      <c r="N296" s="2">
        <f t="shared" si="33"/>
        <v>0</v>
      </c>
    </row>
    <row r="297" spans="1:14" x14ac:dyDescent="0.35">
      <c r="A297" t="s">
        <v>237</v>
      </c>
      <c r="B297" t="s">
        <v>698</v>
      </c>
      <c r="C297" t="s">
        <v>78</v>
      </c>
      <c r="D297" t="s">
        <v>528</v>
      </c>
      <c r="E297">
        <v>34</v>
      </c>
      <c r="F297">
        <v>174.48</v>
      </c>
      <c r="G297">
        <v>98.04</v>
      </c>
      <c r="H297">
        <f t="shared" si="30"/>
        <v>1.7796817625458994</v>
      </c>
      <c r="I297">
        <v>32</v>
      </c>
      <c r="J297">
        <v>82.61</v>
      </c>
      <c r="K297">
        <v>93.23</v>
      </c>
      <c r="L297" s="2">
        <f t="shared" si="31"/>
        <v>1</v>
      </c>
      <c r="M297" s="2">
        <f t="shared" si="32"/>
        <v>0</v>
      </c>
      <c r="N297" s="2">
        <f t="shared" si="33"/>
        <v>0</v>
      </c>
    </row>
    <row r="298" spans="1:14" x14ac:dyDescent="0.35">
      <c r="A298" t="s">
        <v>238</v>
      </c>
      <c r="B298" t="s">
        <v>698</v>
      </c>
      <c r="C298" t="s">
        <v>78</v>
      </c>
      <c r="D298" t="s">
        <v>528</v>
      </c>
      <c r="E298">
        <v>33.5</v>
      </c>
      <c r="F298">
        <v>187.28</v>
      </c>
      <c r="G298">
        <v>96.84</v>
      </c>
      <c r="H298">
        <f t="shared" si="30"/>
        <v>1.9339116067740603</v>
      </c>
      <c r="I298">
        <v>32</v>
      </c>
      <c r="J298">
        <v>92.17</v>
      </c>
      <c r="K298">
        <v>93.23</v>
      </c>
      <c r="L298" s="2">
        <f t="shared" si="31"/>
        <v>1</v>
      </c>
      <c r="M298" s="2">
        <f t="shared" si="32"/>
        <v>0</v>
      </c>
      <c r="N298" s="2">
        <f t="shared" si="33"/>
        <v>0</v>
      </c>
    </row>
    <row r="299" spans="1:14" x14ac:dyDescent="0.35">
      <c r="A299" t="s">
        <v>256</v>
      </c>
      <c r="B299" t="s">
        <v>698</v>
      </c>
      <c r="C299" t="s">
        <v>78</v>
      </c>
      <c r="D299" t="s">
        <v>528</v>
      </c>
      <c r="E299">
        <v>34</v>
      </c>
      <c r="F299">
        <v>218.97</v>
      </c>
      <c r="G299">
        <v>98.04</v>
      </c>
      <c r="H299">
        <f t="shared" si="30"/>
        <v>2.2334761321909422</v>
      </c>
      <c r="I299">
        <v>23</v>
      </c>
      <c r="J299">
        <v>76.91</v>
      </c>
      <c r="K299">
        <v>71.22</v>
      </c>
      <c r="L299" s="2">
        <f t="shared" si="31"/>
        <v>1</v>
      </c>
      <c r="M299" s="2">
        <f t="shared" si="32"/>
        <v>0</v>
      </c>
      <c r="N299" s="2">
        <f t="shared" si="33"/>
        <v>0</v>
      </c>
    </row>
    <row r="300" spans="1:14" x14ac:dyDescent="0.35">
      <c r="A300" t="s">
        <v>257</v>
      </c>
      <c r="B300" t="s">
        <v>698</v>
      </c>
      <c r="C300" t="s">
        <v>78</v>
      </c>
      <c r="D300" t="s">
        <v>528</v>
      </c>
      <c r="E300">
        <v>33.5</v>
      </c>
      <c r="F300">
        <v>158.9</v>
      </c>
      <c r="G300">
        <v>96.84</v>
      </c>
      <c r="H300">
        <f t="shared" si="30"/>
        <v>1.6408508880627839</v>
      </c>
      <c r="I300">
        <v>30.5</v>
      </c>
      <c r="J300">
        <v>81.849999999999994</v>
      </c>
      <c r="K300">
        <v>89.6</v>
      </c>
      <c r="L300" s="2">
        <f t="shared" si="31"/>
        <v>1</v>
      </c>
      <c r="M300" s="2">
        <f t="shared" si="32"/>
        <v>0</v>
      </c>
      <c r="N300" s="2">
        <f t="shared" si="33"/>
        <v>0</v>
      </c>
    </row>
    <row r="301" spans="1:14" x14ac:dyDescent="0.35">
      <c r="A301" t="s">
        <v>259</v>
      </c>
      <c r="B301" t="s">
        <v>698</v>
      </c>
      <c r="C301" t="s">
        <v>78</v>
      </c>
      <c r="D301" t="s">
        <v>528</v>
      </c>
      <c r="E301">
        <v>33.5</v>
      </c>
      <c r="F301">
        <v>125.23</v>
      </c>
      <c r="G301">
        <v>96.84</v>
      </c>
      <c r="H301">
        <f t="shared" si="30"/>
        <v>1.2931639818256919</v>
      </c>
      <c r="I301">
        <v>32.5</v>
      </c>
      <c r="J301">
        <v>91.82</v>
      </c>
      <c r="K301">
        <v>94.43</v>
      </c>
      <c r="L301" s="2">
        <f t="shared" si="31"/>
        <v>0</v>
      </c>
      <c r="M301" s="2">
        <f t="shared" si="32"/>
        <v>1</v>
      </c>
      <c r="N301" s="2">
        <f t="shared" si="33"/>
        <v>0</v>
      </c>
    </row>
    <row r="302" spans="1:14" x14ac:dyDescent="0.35">
      <c r="A302" t="s">
        <v>260</v>
      </c>
      <c r="B302" t="s">
        <v>698</v>
      </c>
      <c r="C302" t="s">
        <v>78</v>
      </c>
      <c r="D302" t="s">
        <v>528</v>
      </c>
      <c r="E302">
        <v>33.5</v>
      </c>
      <c r="F302">
        <v>232.89</v>
      </c>
      <c r="G302">
        <v>96.84</v>
      </c>
      <c r="H302">
        <f t="shared" si="30"/>
        <v>2.4048946716232957</v>
      </c>
      <c r="I302">
        <v>22.5</v>
      </c>
      <c r="J302">
        <v>79.97</v>
      </c>
      <c r="K302">
        <v>69.97</v>
      </c>
      <c r="L302" s="2">
        <f t="shared" si="31"/>
        <v>1</v>
      </c>
      <c r="M302" s="2">
        <f t="shared" si="32"/>
        <v>0</v>
      </c>
      <c r="N302" s="2">
        <f t="shared" si="33"/>
        <v>0</v>
      </c>
    </row>
    <row r="303" spans="1:14" x14ac:dyDescent="0.35">
      <c r="A303" t="s">
        <v>266</v>
      </c>
      <c r="B303" t="s">
        <v>698</v>
      </c>
      <c r="C303" t="s">
        <v>78</v>
      </c>
      <c r="D303" t="s">
        <v>528</v>
      </c>
      <c r="E303">
        <v>33.5</v>
      </c>
      <c r="F303">
        <v>173.21</v>
      </c>
      <c r="G303">
        <v>96.84</v>
      </c>
      <c r="H303">
        <f t="shared" si="30"/>
        <v>1.7886204047914085</v>
      </c>
      <c r="I303">
        <v>31</v>
      </c>
      <c r="J303">
        <v>85.76</v>
      </c>
      <c r="K303">
        <v>90.81</v>
      </c>
      <c r="L303" s="2">
        <f t="shared" si="31"/>
        <v>1</v>
      </c>
      <c r="M303" s="2">
        <f t="shared" si="32"/>
        <v>0</v>
      </c>
      <c r="N303" s="2">
        <f t="shared" si="33"/>
        <v>0</v>
      </c>
    </row>
    <row r="304" spans="1:14" x14ac:dyDescent="0.35">
      <c r="A304" t="s">
        <v>267</v>
      </c>
      <c r="B304" t="s">
        <v>698</v>
      </c>
      <c r="C304" t="s">
        <v>78</v>
      </c>
      <c r="D304" t="s">
        <v>528</v>
      </c>
      <c r="E304">
        <v>34</v>
      </c>
      <c r="F304">
        <v>156.27000000000001</v>
      </c>
      <c r="G304">
        <v>98.04</v>
      </c>
      <c r="H304">
        <f t="shared" si="30"/>
        <v>1.5939412484700122</v>
      </c>
      <c r="I304">
        <v>31.5</v>
      </c>
      <c r="J304">
        <v>68.16</v>
      </c>
      <c r="K304">
        <v>92.02</v>
      </c>
      <c r="L304" s="2">
        <f t="shared" si="31"/>
        <v>1</v>
      </c>
      <c r="M304" s="2">
        <f t="shared" si="32"/>
        <v>0</v>
      </c>
      <c r="N304" s="2">
        <f t="shared" si="33"/>
        <v>0</v>
      </c>
    </row>
    <row r="305" spans="1:14" x14ac:dyDescent="0.35">
      <c r="A305" t="s">
        <v>268</v>
      </c>
      <c r="B305" t="s">
        <v>698</v>
      </c>
      <c r="C305" t="s">
        <v>78</v>
      </c>
      <c r="D305" t="s">
        <v>528</v>
      </c>
      <c r="E305">
        <v>33.5</v>
      </c>
      <c r="F305">
        <v>175.7</v>
      </c>
      <c r="G305">
        <v>96.84</v>
      </c>
      <c r="H305">
        <f t="shared" si="30"/>
        <v>1.8143329202808756</v>
      </c>
      <c r="I305">
        <v>32</v>
      </c>
      <c r="J305">
        <v>76.260000000000005</v>
      </c>
      <c r="K305">
        <v>93.23</v>
      </c>
      <c r="L305" s="2">
        <f t="shared" si="31"/>
        <v>1</v>
      </c>
      <c r="M305" s="2">
        <f t="shared" si="32"/>
        <v>0</v>
      </c>
      <c r="N305" s="2">
        <f t="shared" si="33"/>
        <v>0</v>
      </c>
    </row>
    <row r="306" spans="1:14" x14ac:dyDescent="0.35">
      <c r="A306" t="s">
        <v>287</v>
      </c>
      <c r="B306" t="s">
        <v>698</v>
      </c>
      <c r="C306" t="s">
        <v>78</v>
      </c>
      <c r="D306" t="s">
        <v>530</v>
      </c>
      <c r="E306">
        <v>33.5</v>
      </c>
      <c r="F306">
        <v>160.33000000000001</v>
      </c>
      <c r="G306">
        <v>96.84</v>
      </c>
      <c r="H306">
        <f t="shared" si="30"/>
        <v>1.655617513424205</v>
      </c>
      <c r="I306">
        <v>31.5</v>
      </c>
      <c r="J306">
        <v>90.36</v>
      </c>
      <c r="K306">
        <v>92.02</v>
      </c>
      <c r="L306" s="2">
        <f t="shared" si="31"/>
        <v>1</v>
      </c>
      <c r="M306" s="2">
        <f t="shared" si="32"/>
        <v>0</v>
      </c>
      <c r="N306" s="2">
        <f t="shared" si="33"/>
        <v>0</v>
      </c>
    </row>
    <row r="307" spans="1:14" x14ac:dyDescent="0.35">
      <c r="A307" t="s">
        <v>289</v>
      </c>
      <c r="B307" t="s">
        <v>698</v>
      </c>
      <c r="C307" t="s">
        <v>78</v>
      </c>
      <c r="D307" t="s">
        <v>530</v>
      </c>
      <c r="E307">
        <v>33.5</v>
      </c>
      <c r="F307">
        <v>132.9</v>
      </c>
      <c r="G307">
        <v>96.84</v>
      </c>
      <c r="H307">
        <f t="shared" si="30"/>
        <v>1.372366790582404</v>
      </c>
      <c r="I307">
        <v>32.5</v>
      </c>
      <c r="J307">
        <v>93.01</v>
      </c>
      <c r="K307">
        <v>94.43</v>
      </c>
      <c r="L307" s="2">
        <f t="shared" si="31"/>
        <v>0</v>
      </c>
      <c r="M307" s="2">
        <f t="shared" si="32"/>
        <v>1</v>
      </c>
      <c r="N307" s="2">
        <f t="shared" si="33"/>
        <v>0</v>
      </c>
    </row>
    <row r="308" spans="1:14" x14ac:dyDescent="0.35">
      <c r="A308" t="s">
        <v>290</v>
      </c>
      <c r="B308" t="s">
        <v>698</v>
      </c>
      <c r="C308" t="s">
        <v>78</v>
      </c>
      <c r="D308" t="s">
        <v>530</v>
      </c>
      <c r="E308">
        <v>32.5</v>
      </c>
      <c r="F308">
        <v>103.76</v>
      </c>
      <c r="G308">
        <v>94.43</v>
      </c>
      <c r="H308">
        <f t="shared" si="30"/>
        <v>1.0988033463941544</v>
      </c>
      <c r="I308">
        <v>27.5</v>
      </c>
      <c r="J308">
        <v>83.18</v>
      </c>
      <c r="K308">
        <v>82.3</v>
      </c>
      <c r="L308" s="2">
        <f t="shared" si="31"/>
        <v>0</v>
      </c>
      <c r="M308" s="2">
        <f t="shared" si="32"/>
        <v>1</v>
      </c>
      <c r="N308" s="2">
        <f t="shared" si="33"/>
        <v>0</v>
      </c>
    </row>
    <row r="309" spans="1:14" x14ac:dyDescent="0.35">
      <c r="A309" t="s">
        <v>291</v>
      </c>
      <c r="B309" t="s">
        <v>698</v>
      </c>
      <c r="C309" t="s">
        <v>78</v>
      </c>
      <c r="D309" t="s">
        <v>530</v>
      </c>
      <c r="E309">
        <v>33.5</v>
      </c>
      <c r="F309">
        <v>116.45</v>
      </c>
      <c r="G309">
        <v>96.84</v>
      </c>
      <c r="H309">
        <f t="shared" si="30"/>
        <v>1.2024989673688558</v>
      </c>
      <c r="I309">
        <v>32.5</v>
      </c>
      <c r="J309">
        <v>91.52</v>
      </c>
      <c r="K309">
        <v>94.43</v>
      </c>
      <c r="L309" s="2">
        <f t="shared" si="31"/>
        <v>0</v>
      </c>
      <c r="M309" s="2">
        <f t="shared" si="32"/>
        <v>1</v>
      </c>
      <c r="N309" s="2">
        <f t="shared" si="33"/>
        <v>0</v>
      </c>
    </row>
    <row r="310" spans="1:14" x14ac:dyDescent="0.35">
      <c r="A310" t="s">
        <v>294</v>
      </c>
      <c r="B310" t="s">
        <v>698</v>
      </c>
      <c r="C310" t="s">
        <v>78</v>
      </c>
      <c r="D310" t="s">
        <v>530</v>
      </c>
      <c r="E310">
        <v>33.5</v>
      </c>
      <c r="F310">
        <v>155.72999999999999</v>
      </c>
      <c r="G310">
        <v>96.84</v>
      </c>
      <c r="H310">
        <f t="shared" si="30"/>
        <v>1.6081164807930606</v>
      </c>
      <c r="I310">
        <v>35</v>
      </c>
      <c r="J310">
        <v>102.61</v>
      </c>
      <c r="K310">
        <v>100.44</v>
      </c>
      <c r="L310" s="2">
        <f t="shared" si="31"/>
        <v>1</v>
      </c>
      <c r="M310" s="2">
        <f t="shared" si="32"/>
        <v>0</v>
      </c>
      <c r="N310" s="2">
        <f t="shared" si="33"/>
        <v>0</v>
      </c>
    </row>
    <row r="311" spans="1:14" x14ac:dyDescent="0.35">
      <c r="A311" t="s">
        <v>295</v>
      </c>
      <c r="B311" t="s">
        <v>698</v>
      </c>
      <c r="C311" s="8" t="s">
        <v>78</v>
      </c>
      <c r="D311" s="8" t="s">
        <v>530</v>
      </c>
      <c r="E311" s="8">
        <v>33</v>
      </c>
      <c r="F311" s="8">
        <v>89.43</v>
      </c>
      <c r="G311" s="8">
        <v>95.64</v>
      </c>
      <c r="H311" s="8">
        <f t="shared" si="30"/>
        <v>0.93506900878293608</v>
      </c>
      <c r="I311" s="8">
        <v>32.5</v>
      </c>
      <c r="J311" s="8">
        <v>64.64</v>
      </c>
      <c r="K311" s="8">
        <v>94.43</v>
      </c>
      <c r="L311" s="8">
        <f t="shared" si="31"/>
        <v>0</v>
      </c>
      <c r="M311" s="8">
        <f t="shared" si="32"/>
        <v>0</v>
      </c>
      <c r="N311" s="8">
        <f t="shared" si="33"/>
        <v>1</v>
      </c>
    </row>
    <row r="312" spans="1:14" x14ac:dyDescent="0.35">
      <c r="A312" t="s">
        <v>296</v>
      </c>
      <c r="B312" t="s">
        <v>698</v>
      </c>
      <c r="C312" t="s">
        <v>78</v>
      </c>
      <c r="D312" t="s">
        <v>530</v>
      </c>
      <c r="E312">
        <v>33</v>
      </c>
      <c r="F312">
        <v>140.46</v>
      </c>
      <c r="G312">
        <v>95.64</v>
      </c>
      <c r="H312">
        <f t="shared" si="30"/>
        <v>1.4686323713927227</v>
      </c>
      <c r="I312">
        <v>23.5</v>
      </c>
      <c r="J312">
        <v>81.5</v>
      </c>
      <c r="K312">
        <v>72.459999999999994</v>
      </c>
      <c r="L312" s="2">
        <f t="shared" si="31"/>
        <v>0</v>
      </c>
      <c r="M312" s="2">
        <f t="shared" si="32"/>
        <v>1</v>
      </c>
      <c r="N312" s="2">
        <f t="shared" si="33"/>
        <v>0</v>
      </c>
    </row>
    <row r="313" spans="1:14" x14ac:dyDescent="0.35">
      <c r="A313" t="s">
        <v>297</v>
      </c>
      <c r="B313" t="s">
        <v>698</v>
      </c>
      <c r="C313" t="s">
        <v>78</v>
      </c>
      <c r="D313" t="s">
        <v>530</v>
      </c>
      <c r="E313">
        <v>30.5</v>
      </c>
      <c r="F313">
        <v>91.67</v>
      </c>
      <c r="G313">
        <v>89.6</v>
      </c>
      <c r="H313">
        <f t="shared" si="30"/>
        <v>1.0231026785714286</v>
      </c>
      <c r="I313">
        <v>30</v>
      </c>
      <c r="J313">
        <v>62.68</v>
      </c>
      <c r="K313">
        <v>88.39</v>
      </c>
      <c r="L313" s="2">
        <f t="shared" si="31"/>
        <v>0</v>
      </c>
      <c r="M313" s="2">
        <f t="shared" si="32"/>
        <v>1</v>
      </c>
      <c r="N313" s="2">
        <f t="shared" si="33"/>
        <v>0</v>
      </c>
    </row>
    <row r="314" spans="1:14" x14ac:dyDescent="0.35">
      <c r="A314" t="s">
        <v>299</v>
      </c>
      <c r="B314" t="s">
        <v>698</v>
      </c>
      <c r="C314" t="s">
        <v>78</v>
      </c>
      <c r="D314" t="s">
        <v>530</v>
      </c>
      <c r="E314">
        <v>33.5</v>
      </c>
      <c r="F314">
        <v>142.25</v>
      </c>
      <c r="G314">
        <v>96.84</v>
      </c>
      <c r="H314">
        <f t="shared" si="30"/>
        <v>1.4689178025609251</v>
      </c>
      <c r="I314">
        <v>35</v>
      </c>
      <c r="J314">
        <v>107.89</v>
      </c>
      <c r="K314">
        <v>100.44</v>
      </c>
      <c r="L314" s="2">
        <f t="shared" si="31"/>
        <v>0</v>
      </c>
      <c r="M314" s="2">
        <f t="shared" si="32"/>
        <v>1</v>
      </c>
      <c r="N314" s="2">
        <f t="shared" si="33"/>
        <v>0</v>
      </c>
    </row>
    <row r="315" spans="1:14" x14ac:dyDescent="0.35">
      <c r="A315" t="s">
        <v>301</v>
      </c>
      <c r="B315" t="s">
        <v>698</v>
      </c>
      <c r="C315" t="s">
        <v>78</v>
      </c>
      <c r="D315" t="s">
        <v>530</v>
      </c>
      <c r="E315">
        <v>33.5</v>
      </c>
      <c r="F315">
        <v>220.38</v>
      </c>
      <c r="G315">
        <v>96.84</v>
      </c>
      <c r="H315">
        <f t="shared" si="30"/>
        <v>2.2757125154894671</v>
      </c>
      <c r="I315">
        <v>31</v>
      </c>
      <c r="J315">
        <v>90.01</v>
      </c>
      <c r="K315">
        <v>90.81</v>
      </c>
      <c r="L315" s="2">
        <f t="shared" si="31"/>
        <v>1</v>
      </c>
      <c r="M315" s="2">
        <f t="shared" si="32"/>
        <v>0</v>
      </c>
      <c r="N315" s="2">
        <f t="shared" si="33"/>
        <v>0</v>
      </c>
    </row>
    <row r="316" spans="1:14" x14ac:dyDescent="0.35">
      <c r="A316" t="s">
        <v>302</v>
      </c>
      <c r="B316" t="s">
        <v>698</v>
      </c>
      <c r="C316" t="s">
        <v>78</v>
      </c>
      <c r="D316" t="s">
        <v>530</v>
      </c>
      <c r="E316">
        <v>31</v>
      </c>
      <c r="F316">
        <v>104.59</v>
      </c>
      <c r="G316">
        <v>90.81</v>
      </c>
      <c r="H316">
        <f t="shared" si="30"/>
        <v>1.1517454024887126</v>
      </c>
      <c r="I316">
        <v>33</v>
      </c>
      <c r="J316">
        <v>97.21</v>
      </c>
      <c r="K316">
        <v>95.64</v>
      </c>
      <c r="L316" s="2">
        <f t="shared" si="31"/>
        <v>0</v>
      </c>
      <c r="M316" s="2">
        <f t="shared" si="32"/>
        <v>1</v>
      </c>
      <c r="N316" s="2">
        <f t="shared" si="33"/>
        <v>0</v>
      </c>
    </row>
    <row r="317" spans="1:14" x14ac:dyDescent="0.35">
      <c r="A317" t="s">
        <v>320</v>
      </c>
      <c r="B317" t="s">
        <v>698</v>
      </c>
      <c r="C317" t="s">
        <v>78</v>
      </c>
      <c r="D317" s="8" t="s">
        <v>530</v>
      </c>
      <c r="E317" s="8">
        <v>33.5</v>
      </c>
      <c r="F317" s="8">
        <v>93.6</v>
      </c>
      <c r="G317" s="8">
        <v>96.84</v>
      </c>
      <c r="H317" s="8">
        <f t="shared" si="30"/>
        <v>0.96654275092936792</v>
      </c>
      <c r="I317" s="8">
        <v>33</v>
      </c>
      <c r="J317" s="8">
        <v>82.8</v>
      </c>
      <c r="K317" s="8">
        <v>95.64</v>
      </c>
      <c r="L317" s="8">
        <f t="shared" si="31"/>
        <v>0</v>
      </c>
      <c r="M317" s="8">
        <f t="shared" si="32"/>
        <v>0</v>
      </c>
      <c r="N317" s="8">
        <f t="shared" si="33"/>
        <v>1</v>
      </c>
    </row>
    <row r="318" spans="1:14" x14ac:dyDescent="0.35">
      <c r="A318" t="s">
        <v>321</v>
      </c>
      <c r="B318" t="s">
        <v>698</v>
      </c>
      <c r="C318" t="s">
        <v>78</v>
      </c>
      <c r="D318" t="s">
        <v>530</v>
      </c>
      <c r="E318">
        <v>33.5</v>
      </c>
      <c r="F318">
        <v>166.71</v>
      </c>
      <c r="G318">
        <v>96.84</v>
      </c>
      <c r="H318">
        <f t="shared" si="30"/>
        <v>1.7214993804213135</v>
      </c>
      <c r="I318">
        <v>31.5</v>
      </c>
      <c r="J318">
        <v>81.099999999999994</v>
      </c>
      <c r="K318">
        <v>92.02</v>
      </c>
      <c r="L318" s="2">
        <f t="shared" si="31"/>
        <v>1</v>
      </c>
      <c r="M318" s="2">
        <f t="shared" si="32"/>
        <v>0</v>
      </c>
      <c r="N318" s="2">
        <f t="shared" si="33"/>
        <v>0</v>
      </c>
    </row>
    <row r="319" spans="1:14" x14ac:dyDescent="0.35">
      <c r="A319" t="s">
        <v>322</v>
      </c>
      <c r="B319" t="s">
        <v>698</v>
      </c>
      <c r="C319" t="s">
        <v>78</v>
      </c>
      <c r="D319" t="s">
        <v>530</v>
      </c>
      <c r="E319">
        <v>33.5</v>
      </c>
      <c r="F319">
        <v>113.06</v>
      </c>
      <c r="G319">
        <v>96.84</v>
      </c>
      <c r="H319">
        <f t="shared" si="30"/>
        <v>1.1674927715819909</v>
      </c>
      <c r="I319">
        <v>32.5</v>
      </c>
      <c r="J319">
        <v>76.13</v>
      </c>
      <c r="K319">
        <v>94.43</v>
      </c>
      <c r="L319" s="2">
        <f t="shared" si="31"/>
        <v>0</v>
      </c>
      <c r="M319" s="2">
        <f t="shared" si="32"/>
        <v>1</v>
      </c>
      <c r="N319" s="2">
        <f t="shared" si="33"/>
        <v>0</v>
      </c>
    </row>
    <row r="320" spans="1:14" x14ac:dyDescent="0.35">
      <c r="A320" t="s">
        <v>323</v>
      </c>
      <c r="B320" t="s">
        <v>698</v>
      </c>
      <c r="C320" t="s">
        <v>78</v>
      </c>
      <c r="D320" t="s">
        <v>530</v>
      </c>
      <c r="E320">
        <v>33.5</v>
      </c>
      <c r="F320">
        <v>110.09</v>
      </c>
      <c r="G320">
        <v>96.84</v>
      </c>
      <c r="H320">
        <f t="shared" si="30"/>
        <v>1.1368236266005782</v>
      </c>
      <c r="I320">
        <v>32.5</v>
      </c>
      <c r="J320">
        <v>90.86</v>
      </c>
      <c r="K320">
        <v>94.43</v>
      </c>
      <c r="L320" s="2">
        <f t="shared" si="31"/>
        <v>0</v>
      </c>
      <c r="M320" s="2">
        <f t="shared" si="32"/>
        <v>1</v>
      </c>
      <c r="N320" s="2">
        <f t="shared" si="33"/>
        <v>0</v>
      </c>
    </row>
    <row r="321" spans="1:14" x14ac:dyDescent="0.35">
      <c r="A321" t="s">
        <v>324</v>
      </c>
      <c r="B321" t="s">
        <v>698</v>
      </c>
      <c r="C321" t="s">
        <v>78</v>
      </c>
      <c r="D321" t="s">
        <v>530</v>
      </c>
      <c r="E321">
        <v>33.5</v>
      </c>
      <c r="F321">
        <v>159.13</v>
      </c>
      <c r="G321">
        <v>96.84</v>
      </c>
      <c r="H321">
        <f t="shared" si="30"/>
        <v>1.6432259396943412</v>
      </c>
      <c r="I321">
        <v>24</v>
      </c>
      <c r="J321">
        <v>78.42</v>
      </c>
      <c r="K321">
        <v>73.7</v>
      </c>
      <c r="L321" s="2">
        <f t="shared" si="31"/>
        <v>1</v>
      </c>
      <c r="M321" s="2">
        <f t="shared" si="32"/>
        <v>0</v>
      </c>
      <c r="N321" s="2">
        <f t="shared" si="33"/>
        <v>0</v>
      </c>
    </row>
    <row r="322" spans="1:14" x14ac:dyDescent="0.35">
      <c r="A322" t="s">
        <v>325</v>
      </c>
      <c r="B322" t="s">
        <v>698</v>
      </c>
      <c r="C322" t="s">
        <v>78</v>
      </c>
      <c r="D322" s="8" t="s">
        <v>530</v>
      </c>
      <c r="E322" s="8">
        <v>33.5</v>
      </c>
      <c r="F322" s="8">
        <v>96.36</v>
      </c>
      <c r="G322" s="8">
        <v>96.84</v>
      </c>
      <c r="H322" s="8">
        <f t="shared" ref="H322:H385" si="34">F322/G322</f>
        <v>0.99504337050805447</v>
      </c>
      <c r="I322" s="8">
        <v>33</v>
      </c>
      <c r="J322" s="8">
        <v>95.14</v>
      </c>
      <c r="K322" s="8">
        <v>95.64</v>
      </c>
      <c r="L322" s="8">
        <f t="shared" ref="L322:L385" si="35">IF(H322&gt;1.5,1,0)</f>
        <v>0</v>
      </c>
      <c r="M322" s="8">
        <f t="shared" ref="M322:M385" si="36">IF((AND(H322&gt;1,H322&lt;1.5)),1,0)</f>
        <v>0</v>
      </c>
      <c r="N322" s="8">
        <f t="shared" ref="N322:N385" si="37">IF(H322&lt;1,1,0)</f>
        <v>1</v>
      </c>
    </row>
    <row r="323" spans="1:14" x14ac:dyDescent="0.35">
      <c r="A323" t="s">
        <v>326</v>
      </c>
      <c r="B323" t="s">
        <v>698</v>
      </c>
      <c r="C323" t="s">
        <v>78</v>
      </c>
      <c r="D323" s="8" t="s">
        <v>530</v>
      </c>
      <c r="E323" s="8">
        <v>33</v>
      </c>
      <c r="F323" s="8">
        <v>94.56</v>
      </c>
      <c r="G323" s="8">
        <v>95.64</v>
      </c>
      <c r="H323" s="8">
        <f t="shared" si="34"/>
        <v>0.98870765370138014</v>
      </c>
      <c r="I323" s="8">
        <v>32.5</v>
      </c>
      <c r="J323" s="8">
        <v>86.5</v>
      </c>
      <c r="K323" s="8">
        <v>94.43</v>
      </c>
      <c r="L323" s="8">
        <f t="shared" si="35"/>
        <v>0</v>
      </c>
      <c r="M323" s="8">
        <f t="shared" si="36"/>
        <v>0</v>
      </c>
      <c r="N323" s="8">
        <f t="shared" si="37"/>
        <v>1</v>
      </c>
    </row>
    <row r="324" spans="1:14" x14ac:dyDescent="0.35">
      <c r="A324" t="s">
        <v>327</v>
      </c>
      <c r="B324" t="s">
        <v>698</v>
      </c>
      <c r="C324" t="s">
        <v>78</v>
      </c>
      <c r="D324" s="8" t="s">
        <v>530</v>
      </c>
      <c r="E324" s="8">
        <v>28</v>
      </c>
      <c r="F324" s="8">
        <v>72.900000000000006</v>
      </c>
      <c r="G324" s="8">
        <v>83.53</v>
      </c>
      <c r="H324" s="8">
        <f t="shared" si="34"/>
        <v>0.87274033281455765</v>
      </c>
      <c r="I324" s="8">
        <v>27.5</v>
      </c>
      <c r="J324" s="8">
        <v>64.13</v>
      </c>
      <c r="K324" s="8">
        <v>82.3</v>
      </c>
      <c r="L324" s="8">
        <f t="shared" si="35"/>
        <v>0</v>
      </c>
      <c r="M324" s="8">
        <f t="shared" si="36"/>
        <v>0</v>
      </c>
      <c r="N324" s="8">
        <f t="shared" si="37"/>
        <v>1</v>
      </c>
    </row>
    <row r="325" spans="1:14" x14ac:dyDescent="0.35">
      <c r="A325" t="s">
        <v>328</v>
      </c>
      <c r="B325" t="s">
        <v>698</v>
      </c>
      <c r="C325" t="s">
        <v>78</v>
      </c>
      <c r="D325" t="s">
        <v>530</v>
      </c>
      <c r="E325">
        <v>33.5</v>
      </c>
      <c r="F325">
        <v>129.88999999999999</v>
      </c>
      <c r="G325">
        <v>96.84</v>
      </c>
      <c r="H325">
        <f t="shared" si="34"/>
        <v>1.341284593143329</v>
      </c>
      <c r="I325">
        <v>32.5</v>
      </c>
      <c r="J325">
        <v>101.12</v>
      </c>
      <c r="K325">
        <v>94.43</v>
      </c>
      <c r="L325" s="2">
        <f t="shared" si="35"/>
        <v>0</v>
      </c>
      <c r="M325" s="2">
        <f t="shared" si="36"/>
        <v>1</v>
      </c>
      <c r="N325" s="2">
        <f t="shared" si="37"/>
        <v>0</v>
      </c>
    </row>
    <row r="326" spans="1:14" x14ac:dyDescent="0.35">
      <c r="A326" t="s">
        <v>329</v>
      </c>
      <c r="B326" t="s">
        <v>698</v>
      </c>
      <c r="C326" t="s">
        <v>78</v>
      </c>
      <c r="D326" t="s">
        <v>530</v>
      </c>
      <c r="E326">
        <v>33</v>
      </c>
      <c r="F326">
        <v>95.92</v>
      </c>
      <c r="G326">
        <v>95.64</v>
      </c>
      <c r="H326">
        <f t="shared" si="34"/>
        <v>1.0029276453366793</v>
      </c>
      <c r="I326">
        <v>32.5</v>
      </c>
      <c r="J326">
        <v>81.73</v>
      </c>
      <c r="K326">
        <v>94.43</v>
      </c>
      <c r="L326" s="2">
        <f t="shared" si="35"/>
        <v>0</v>
      </c>
      <c r="M326" s="2">
        <f t="shared" si="36"/>
        <v>1</v>
      </c>
      <c r="N326" s="2">
        <f t="shared" si="37"/>
        <v>0</v>
      </c>
    </row>
    <row r="327" spans="1:14" x14ac:dyDescent="0.35">
      <c r="A327" t="s">
        <v>330</v>
      </c>
      <c r="B327" t="s">
        <v>698</v>
      </c>
      <c r="C327" t="s">
        <v>78</v>
      </c>
      <c r="D327" t="s">
        <v>530</v>
      </c>
      <c r="E327">
        <v>33</v>
      </c>
      <c r="F327">
        <v>98.92</v>
      </c>
      <c r="G327">
        <v>95.64</v>
      </c>
      <c r="H327">
        <f t="shared" si="34"/>
        <v>1.0342952739439566</v>
      </c>
      <c r="I327">
        <v>32.5</v>
      </c>
      <c r="J327">
        <v>91.05</v>
      </c>
      <c r="K327">
        <v>94.43</v>
      </c>
      <c r="L327" s="2">
        <f t="shared" si="35"/>
        <v>0</v>
      </c>
      <c r="M327" s="2">
        <f t="shared" si="36"/>
        <v>1</v>
      </c>
      <c r="N327" s="2">
        <f t="shared" si="37"/>
        <v>0</v>
      </c>
    </row>
    <row r="328" spans="1:14" x14ac:dyDescent="0.35">
      <c r="A328" t="s">
        <v>331</v>
      </c>
      <c r="B328" t="s">
        <v>698</v>
      </c>
      <c r="C328" t="s">
        <v>78</v>
      </c>
      <c r="D328" t="s">
        <v>530</v>
      </c>
      <c r="E328">
        <v>33.5</v>
      </c>
      <c r="F328">
        <v>109.05</v>
      </c>
      <c r="G328">
        <v>96.84</v>
      </c>
      <c r="H328">
        <f t="shared" si="34"/>
        <v>1.126084262701363</v>
      </c>
      <c r="I328">
        <v>32</v>
      </c>
      <c r="J328">
        <v>102.34</v>
      </c>
      <c r="K328">
        <v>93.23</v>
      </c>
      <c r="L328" s="2">
        <f t="shared" si="35"/>
        <v>0</v>
      </c>
      <c r="M328" s="2">
        <f t="shared" si="36"/>
        <v>1</v>
      </c>
      <c r="N328" s="2">
        <f t="shared" si="37"/>
        <v>0</v>
      </c>
    </row>
    <row r="329" spans="1:14" x14ac:dyDescent="0.35">
      <c r="A329" t="s">
        <v>332</v>
      </c>
      <c r="B329" t="s">
        <v>698</v>
      </c>
      <c r="C329" t="s">
        <v>78</v>
      </c>
      <c r="D329" t="s">
        <v>530</v>
      </c>
      <c r="E329">
        <v>26</v>
      </c>
      <c r="F329">
        <v>80.84</v>
      </c>
      <c r="G329">
        <v>78.63</v>
      </c>
      <c r="H329">
        <f t="shared" si="34"/>
        <v>1.0281063207427192</v>
      </c>
      <c r="I329">
        <v>25.5</v>
      </c>
      <c r="J329">
        <v>54.37</v>
      </c>
      <c r="K329">
        <v>77.400000000000006</v>
      </c>
      <c r="L329" s="2">
        <f t="shared" si="35"/>
        <v>0</v>
      </c>
      <c r="M329" s="2">
        <f t="shared" si="36"/>
        <v>1</v>
      </c>
      <c r="N329" s="2">
        <f t="shared" si="37"/>
        <v>0</v>
      </c>
    </row>
    <row r="330" spans="1:14" x14ac:dyDescent="0.35">
      <c r="A330" t="s">
        <v>333</v>
      </c>
      <c r="B330" t="s">
        <v>698</v>
      </c>
      <c r="C330" t="s">
        <v>78</v>
      </c>
      <c r="D330" t="s">
        <v>530</v>
      </c>
      <c r="E330">
        <v>33.5</v>
      </c>
      <c r="F330">
        <v>118.04</v>
      </c>
      <c r="G330">
        <v>96.84</v>
      </c>
      <c r="H330">
        <f t="shared" si="34"/>
        <v>1.2189178025609253</v>
      </c>
      <c r="I330">
        <v>28</v>
      </c>
      <c r="J330">
        <v>92.33</v>
      </c>
      <c r="K330">
        <v>83.53</v>
      </c>
      <c r="L330" s="2">
        <f t="shared" si="35"/>
        <v>0</v>
      </c>
      <c r="M330" s="2">
        <f t="shared" si="36"/>
        <v>1</v>
      </c>
      <c r="N330" s="2">
        <f t="shared" si="37"/>
        <v>0</v>
      </c>
    </row>
    <row r="331" spans="1:14" x14ac:dyDescent="0.35">
      <c r="A331" t="s">
        <v>334</v>
      </c>
      <c r="B331" t="s">
        <v>698</v>
      </c>
      <c r="C331" t="s">
        <v>78</v>
      </c>
      <c r="D331" t="s">
        <v>530</v>
      </c>
      <c r="E331">
        <v>33</v>
      </c>
      <c r="F331">
        <v>112.17</v>
      </c>
      <c r="G331">
        <v>95.64</v>
      </c>
      <c r="H331">
        <f t="shared" si="34"/>
        <v>1.1728356336260979</v>
      </c>
      <c r="I331">
        <v>27.5</v>
      </c>
      <c r="J331">
        <v>88.27</v>
      </c>
      <c r="K331">
        <v>82.3</v>
      </c>
      <c r="L331" s="2">
        <f t="shared" si="35"/>
        <v>0</v>
      </c>
      <c r="M331" s="2">
        <f t="shared" si="36"/>
        <v>1</v>
      </c>
      <c r="N331" s="2">
        <f t="shared" si="37"/>
        <v>0</v>
      </c>
    </row>
    <row r="332" spans="1:14" x14ac:dyDescent="0.35">
      <c r="A332" t="s">
        <v>356</v>
      </c>
      <c r="B332" t="s">
        <v>699</v>
      </c>
      <c r="C332" t="s">
        <v>78</v>
      </c>
      <c r="D332" t="s">
        <v>528</v>
      </c>
      <c r="E332">
        <v>32.5</v>
      </c>
      <c r="F332">
        <v>111.27</v>
      </c>
      <c r="G332">
        <v>94.43</v>
      </c>
      <c r="H332">
        <f t="shared" si="34"/>
        <v>1.1783331568357511</v>
      </c>
      <c r="I332">
        <v>31</v>
      </c>
      <c r="J332">
        <v>106.71</v>
      </c>
      <c r="K332">
        <v>90.81</v>
      </c>
      <c r="L332" s="2">
        <f t="shared" si="35"/>
        <v>0</v>
      </c>
      <c r="M332" s="2">
        <f t="shared" si="36"/>
        <v>1</v>
      </c>
      <c r="N332" s="2">
        <f t="shared" si="37"/>
        <v>0</v>
      </c>
    </row>
    <row r="333" spans="1:14" x14ac:dyDescent="0.35">
      <c r="A333" t="s">
        <v>359</v>
      </c>
      <c r="B333" t="s">
        <v>699</v>
      </c>
      <c r="C333" t="s">
        <v>78</v>
      </c>
      <c r="D333" t="s">
        <v>528</v>
      </c>
      <c r="E333">
        <v>34</v>
      </c>
      <c r="F333">
        <v>161.88</v>
      </c>
      <c r="G333">
        <v>98.04</v>
      </c>
      <c r="H333">
        <f t="shared" si="34"/>
        <v>1.6511627906976742</v>
      </c>
      <c r="I333">
        <v>32</v>
      </c>
      <c r="J333">
        <v>81.14</v>
      </c>
      <c r="K333">
        <v>93.23</v>
      </c>
      <c r="L333" s="2">
        <f t="shared" si="35"/>
        <v>1</v>
      </c>
      <c r="M333" s="2">
        <f t="shared" si="36"/>
        <v>0</v>
      </c>
      <c r="N333" s="2">
        <f t="shared" si="37"/>
        <v>0</v>
      </c>
    </row>
    <row r="334" spans="1:14" x14ac:dyDescent="0.35">
      <c r="A334" t="s">
        <v>362</v>
      </c>
      <c r="B334" t="s">
        <v>699</v>
      </c>
      <c r="C334" t="s">
        <v>78</v>
      </c>
      <c r="D334" t="s">
        <v>528</v>
      </c>
      <c r="E334">
        <v>34</v>
      </c>
      <c r="F334">
        <v>202.67</v>
      </c>
      <c r="G334">
        <v>98.04</v>
      </c>
      <c r="H334">
        <f t="shared" si="34"/>
        <v>2.0672174622603015</v>
      </c>
      <c r="I334">
        <v>30.5</v>
      </c>
      <c r="J334">
        <v>83.99</v>
      </c>
      <c r="K334">
        <v>89.6</v>
      </c>
      <c r="L334" s="2">
        <f t="shared" si="35"/>
        <v>1</v>
      </c>
      <c r="M334" s="2">
        <f t="shared" si="36"/>
        <v>0</v>
      </c>
      <c r="N334" s="2">
        <f t="shared" si="37"/>
        <v>0</v>
      </c>
    </row>
    <row r="335" spans="1:14" x14ac:dyDescent="0.35">
      <c r="A335" t="s">
        <v>363</v>
      </c>
      <c r="B335" t="s">
        <v>699</v>
      </c>
      <c r="C335" t="s">
        <v>78</v>
      </c>
      <c r="D335" t="s">
        <v>528</v>
      </c>
      <c r="E335">
        <v>33.5</v>
      </c>
      <c r="F335">
        <v>209.71</v>
      </c>
      <c r="G335">
        <v>96.84</v>
      </c>
      <c r="H335">
        <f t="shared" si="34"/>
        <v>2.1655307724080957</v>
      </c>
      <c r="I335">
        <v>31</v>
      </c>
      <c r="J335">
        <v>82.16</v>
      </c>
      <c r="K335">
        <v>90.81</v>
      </c>
      <c r="L335" s="2">
        <f t="shared" si="35"/>
        <v>1</v>
      </c>
      <c r="M335" s="2">
        <f t="shared" si="36"/>
        <v>0</v>
      </c>
      <c r="N335" s="2">
        <f t="shared" si="37"/>
        <v>0</v>
      </c>
    </row>
    <row r="336" spans="1:14" x14ac:dyDescent="0.35">
      <c r="A336" t="s">
        <v>364</v>
      </c>
      <c r="B336" t="s">
        <v>699</v>
      </c>
      <c r="C336" t="s">
        <v>78</v>
      </c>
      <c r="D336" t="s">
        <v>528</v>
      </c>
      <c r="E336">
        <v>34</v>
      </c>
      <c r="F336">
        <v>208.24</v>
      </c>
      <c r="G336">
        <v>98.04</v>
      </c>
      <c r="H336">
        <f t="shared" si="34"/>
        <v>2.1240310077519378</v>
      </c>
      <c r="I336">
        <v>31.5</v>
      </c>
      <c r="J336">
        <v>79.84</v>
      </c>
      <c r="K336">
        <v>92.02</v>
      </c>
      <c r="L336" s="2">
        <f t="shared" si="35"/>
        <v>1</v>
      </c>
      <c r="M336" s="2">
        <f t="shared" si="36"/>
        <v>0</v>
      </c>
      <c r="N336" s="2">
        <f t="shared" si="37"/>
        <v>0</v>
      </c>
    </row>
    <row r="337" spans="1:14" x14ac:dyDescent="0.35">
      <c r="A337" t="s">
        <v>365</v>
      </c>
      <c r="B337" t="s">
        <v>699</v>
      </c>
      <c r="C337" t="s">
        <v>78</v>
      </c>
      <c r="D337" t="s">
        <v>528</v>
      </c>
      <c r="E337">
        <v>34</v>
      </c>
      <c r="F337">
        <v>162.75</v>
      </c>
      <c r="G337">
        <v>98.04</v>
      </c>
      <c r="H337">
        <f t="shared" si="34"/>
        <v>1.6600367197062422</v>
      </c>
      <c r="I337">
        <v>32</v>
      </c>
      <c r="J337">
        <v>88.04</v>
      </c>
      <c r="K337">
        <v>93.23</v>
      </c>
      <c r="L337" s="2">
        <f t="shared" si="35"/>
        <v>1</v>
      </c>
      <c r="M337" s="2">
        <f t="shared" si="36"/>
        <v>0</v>
      </c>
      <c r="N337" s="2">
        <f t="shared" si="37"/>
        <v>0</v>
      </c>
    </row>
    <row r="338" spans="1:14" x14ac:dyDescent="0.35">
      <c r="A338" t="s">
        <v>366</v>
      </c>
      <c r="B338" t="s">
        <v>699</v>
      </c>
      <c r="C338" t="s">
        <v>78</v>
      </c>
      <c r="D338" t="s">
        <v>528</v>
      </c>
      <c r="E338">
        <v>34</v>
      </c>
      <c r="F338">
        <v>223.64</v>
      </c>
      <c r="G338">
        <v>98.04</v>
      </c>
      <c r="H338">
        <f t="shared" si="34"/>
        <v>2.2811097511219907</v>
      </c>
      <c r="I338">
        <v>31</v>
      </c>
      <c r="J338">
        <v>73.209999999999994</v>
      </c>
      <c r="K338">
        <v>90.81</v>
      </c>
      <c r="L338" s="2">
        <f t="shared" si="35"/>
        <v>1</v>
      </c>
      <c r="M338" s="2">
        <f t="shared" si="36"/>
        <v>0</v>
      </c>
      <c r="N338" s="2">
        <f t="shared" si="37"/>
        <v>0</v>
      </c>
    </row>
    <row r="339" spans="1:14" x14ac:dyDescent="0.35">
      <c r="A339" t="s">
        <v>387</v>
      </c>
      <c r="B339" t="s">
        <v>699</v>
      </c>
      <c r="C339" t="s">
        <v>78</v>
      </c>
      <c r="D339" t="s">
        <v>528</v>
      </c>
      <c r="E339">
        <v>33.5</v>
      </c>
      <c r="F339">
        <v>209.54</v>
      </c>
      <c r="G339">
        <v>96.84</v>
      </c>
      <c r="H339">
        <f t="shared" si="34"/>
        <v>2.1637752994630315</v>
      </c>
      <c r="I339">
        <v>31</v>
      </c>
      <c r="J339">
        <v>78.489999999999995</v>
      </c>
      <c r="K339">
        <v>90.81</v>
      </c>
      <c r="L339" s="2">
        <f t="shared" si="35"/>
        <v>1</v>
      </c>
      <c r="M339" s="2">
        <f t="shared" si="36"/>
        <v>0</v>
      </c>
      <c r="N339" s="2">
        <f t="shared" si="37"/>
        <v>0</v>
      </c>
    </row>
    <row r="340" spans="1:14" x14ac:dyDescent="0.35">
      <c r="A340" t="s">
        <v>388</v>
      </c>
      <c r="B340" t="s">
        <v>699</v>
      </c>
      <c r="C340" t="s">
        <v>78</v>
      </c>
      <c r="D340" t="s">
        <v>528</v>
      </c>
      <c r="E340">
        <v>33.5</v>
      </c>
      <c r="F340">
        <v>233.02</v>
      </c>
      <c r="G340">
        <v>96.84</v>
      </c>
      <c r="H340">
        <f t="shared" si="34"/>
        <v>2.4062370921106981</v>
      </c>
      <c r="I340">
        <v>31</v>
      </c>
      <c r="J340">
        <v>82.71</v>
      </c>
      <c r="K340">
        <v>90.81</v>
      </c>
      <c r="L340" s="2">
        <f t="shared" si="35"/>
        <v>1</v>
      </c>
      <c r="M340" s="2">
        <f t="shared" si="36"/>
        <v>0</v>
      </c>
      <c r="N340" s="2">
        <f t="shared" si="37"/>
        <v>0</v>
      </c>
    </row>
    <row r="341" spans="1:14" x14ac:dyDescent="0.35">
      <c r="A341" t="s">
        <v>393</v>
      </c>
      <c r="B341" t="s">
        <v>699</v>
      </c>
      <c r="C341" t="s">
        <v>78</v>
      </c>
      <c r="D341" t="s">
        <v>528</v>
      </c>
      <c r="E341">
        <v>34</v>
      </c>
      <c r="F341">
        <v>209.18</v>
      </c>
      <c r="G341">
        <v>98.04</v>
      </c>
      <c r="H341">
        <f t="shared" si="34"/>
        <v>2.1336189310485514</v>
      </c>
      <c r="I341">
        <v>32</v>
      </c>
      <c r="J341">
        <v>86.69</v>
      </c>
      <c r="K341">
        <v>93.23</v>
      </c>
      <c r="L341" s="2">
        <f t="shared" si="35"/>
        <v>1</v>
      </c>
      <c r="M341" s="2">
        <f t="shared" si="36"/>
        <v>0</v>
      </c>
      <c r="N341" s="2">
        <f t="shared" si="37"/>
        <v>0</v>
      </c>
    </row>
    <row r="342" spans="1:14" x14ac:dyDescent="0.35">
      <c r="A342" t="s">
        <v>394</v>
      </c>
      <c r="B342" t="s">
        <v>699</v>
      </c>
      <c r="C342" t="s">
        <v>78</v>
      </c>
      <c r="D342" t="s">
        <v>528</v>
      </c>
      <c r="E342">
        <v>34</v>
      </c>
      <c r="F342">
        <v>170.6</v>
      </c>
      <c r="G342">
        <v>98.04</v>
      </c>
      <c r="H342">
        <f t="shared" si="34"/>
        <v>1.7401060791513667</v>
      </c>
      <c r="I342">
        <v>32.5</v>
      </c>
      <c r="J342">
        <v>92.68</v>
      </c>
      <c r="K342">
        <v>94.43</v>
      </c>
      <c r="L342" s="2">
        <f t="shared" si="35"/>
        <v>1</v>
      </c>
      <c r="M342" s="2">
        <f t="shared" si="36"/>
        <v>0</v>
      </c>
      <c r="N342" s="2">
        <f t="shared" si="37"/>
        <v>0</v>
      </c>
    </row>
    <row r="343" spans="1:14" x14ac:dyDescent="0.35">
      <c r="A343" t="s">
        <v>395</v>
      </c>
      <c r="B343" t="s">
        <v>699</v>
      </c>
      <c r="C343" t="s">
        <v>78</v>
      </c>
      <c r="D343" t="s">
        <v>528</v>
      </c>
      <c r="E343">
        <v>34</v>
      </c>
      <c r="F343">
        <v>327.36</v>
      </c>
      <c r="G343">
        <v>98.04</v>
      </c>
      <c r="H343">
        <f t="shared" si="34"/>
        <v>3.339045287637699</v>
      </c>
      <c r="I343">
        <v>30.5</v>
      </c>
      <c r="J343">
        <v>72.52</v>
      </c>
      <c r="K343">
        <v>89.6</v>
      </c>
      <c r="L343" s="2">
        <f t="shared" si="35"/>
        <v>1</v>
      </c>
      <c r="M343" s="2">
        <f t="shared" si="36"/>
        <v>0</v>
      </c>
      <c r="N343" s="2">
        <f t="shared" si="37"/>
        <v>0</v>
      </c>
    </row>
    <row r="344" spans="1:14" x14ac:dyDescent="0.35">
      <c r="A344" t="s">
        <v>396</v>
      </c>
      <c r="B344" t="s">
        <v>699</v>
      </c>
      <c r="C344" t="s">
        <v>78</v>
      </c>
      <c r="D344" t="s">
        <v>528</v>
      </c>
      <c r="E344">
        <v>34</v>
      </c>
      <c r="F344">
        <v>236.91</v>
      </c>
      <c r="G344">
        <v>98.04</v>
      </c>
      <c r="H344">
        <f t="shared" si="34"/>
        <v>2.4164626682986534</v>
      </c>
      <c r="I344">
        <v>32</v>
      </c>
      <c r="J344">
        <v>86.56</v>
      </c>
      <c r="K344">
        <v>93.23</v>
      </c>
      <c r="L344" s="2">
        <f t="shared" si="35"/>
        <v>1</v>
      </c>
      <c r="M344" s="2">
        <f t="shared" si="36"/>
        <v>0</v>
      </c>
      <c r="N344" s="2">
        <f t="shared" si="37"/>
        <v>0</v>
      </c>
    </row>
    <row r="345" spans="1:14" x14ac:dyDescent="0.35">
      <c r="A345" t="s">
        <v>397</v>
      </c>
      <c r="B345" t="s">
        <v>699</v>
      </c>
      <c r="C345" t="s">
        <v>78</v>
      </c>
      <c r="D345" t="s">
        <v>528</v>
      </c>
      <c r="E345">
        <v>33.5</v>
      </c>
      <c r="F345">
        <v>314.70999999999998</v>
      </c>
      <c r="G345">
        <v>96.84</v>
      </c>
      <c r="H345">
        <f t="shared" si="34"/>
        <v>3.2497934737711685</v>
      </c>
      <c r="I345">
        <v>31</v>
      </c>
      <c r="J345">
        <v>71.7</v>
      </c>
      <c r="K345">
        <v>90.81</v>
      </c>
      <c r="L345" s="2">
        <f t="shared" si="35"/>
        <v>1</v>
      </c>
      <c r="M345" s="2">
        <f t="shared" si="36"/>
        <v>0</v>
      </c>
      <c r="N345" s="2">
        <f t="shared" si="37"/>
        <v>0</v>
      </c>
    </row>
    <row r="346" spans="1:14" x14ac:dyDescent="0.35">
      <c r="A346" t="s">
        <v>398</v>
      </c>
      <c r="B346" t="s">
        <v>699</v>
      </c>
      <c r="C346" t="s">
        <v>78</v>
      </c>
      <c r="D346" t="s">
        <v>528</v>
      </c>
      <c r="E346">
        <v>33.5</v>
      </c>
      <c r="F346">
        <v>151.62</v>
      </c>
      <c r="G346">
        <v>96.84</v>
      </c>
      <c r="H346">
        <f t="shared" si="34"/>
        <v>1.5656753407682775</v>
      </c>
      <c r="I346">
        <v>32.5</v>
      </c>
      <c r="J346">
        <v>91.86</v>
      </c>
      <c r="K346">
        <v>94.43</v>
      </c>
      <c r="L346" s="2">
        <f t="shared" si="35"/>
        <v>1</v>
      </c>
      <c r="M346" s="2">
        <f t="shared" si="36"/>
        <v>0</v>
      </c>
      <c r="N346" s="2">
        <f t="shared" si="37"/>
        <v>0</v>
      </c>
    </row>
    <row r="347" spans="1:14" x14ac:dyDescent="0.35">
      <c r="A347" t="s">
        <v>415</v>
      </c>
      <c r="B347" t="s">
        <v>699</v>
      </c>
      <c r="C347" t="s">
        <v>78</v>
      </c>
      <c r="D347" t="s">
        <v>530</v>
      </c>
      <c r="E347">
        <v>33.5</v>
      </c>
      <c r="F347">
        <v>139.5</v>
      </c>
      <c r="G347">
        <v>96.84</v>
      </c>
      <c r="H347">
        <f t="shared" si="34"/>
        <v>1.4405204460966543</v>
      </c>
      <c r="I347">
        <v>32</v>
      </c>
      <c r="J347">
        <v>84.56</v>
      </c>
      <c r="K347">
        <v>93.23</v>
      </c>
      <c r="L347" s="2">
        <f t="shared" si="35"/>
        <v>0</v>
      </c>
      <c r="M347" s="2">
        <f t="shared" si="36"/>
        <v>1</v>
      </c>
      <c r="N347" s="2">
        <f t="shared" si="37"/>
        <v>0</v>
      </c>
    </row>
    <row r="348" spans="1:14" x14ac:dyDescent="0.35">
      <c r="A348" t="s">
        <v>416</v>
      </c>
      <c r="B348" t="s">
        <v>699</v>
      </c>
      <c r="C348" t="s">
        <v>78</v>
      </c>
      <c r="D348" t="s">
        <v>530</v>
      </c>
      <c r="E348">
        <v>33.5</v>
      </c>
      <c r="F348">
        <v>109.38</v>
      </c>
      <c r="G348">
        <v>96.84</v>
      </c>
      <c r="H348">
        <f t="shared" si="34"/>
        <v>1.1294919454770755</v>
      </c>
      <c r="I348">
        <v>33</v>
      </c>
      <c r="J348">
        <v>93.22</v>
      </c>
      <c r="K348">
        <v>95.64</v>
      </c>
      <c r="L348" s="2">
        <f t="shared" si="35"/>
        <v>0</v>
      </c>
      <c r="M348" s="2">
        <f t="shared" si="36"/>
        <v>1</v>
      </c>
      <c r="N348" s="2">
        <f t="shared" si="37"/>
        <v>0</v>
      </c>
    </row>
    <row r="349" spans="1:14" x14ac:dyDescent="0.35">
      <c r="A349" t="s">
        <v>417</v>
      </c>
      <c r="B349" t="s">
        <v>699</v>
      </c>
      <c r="C349" t="s">
        <v>78</v>
      </c>
      <c r="D349" t="s">
        <v>530</v>
      </c>
      <c r="E349">
        <v>33.5</v>
      </c>
      <c r="F349">
        <v>112.96</v>
      </c>
      <c r="G349">
        <v>96.84</v>
      </c>
      <c r="H349">
        <f t="shared" si="34"/>
        <v>1.1664601404378354</v>
      </c>
      <c r="I349">
        <v>32</v>
      </c>
      <c r="J349">
        <v>79.209999999999994</v>
      </c>
      <c r="K349">
        <v>93.23</v>
      </c>
      <c r="L349" s="2">
        <f t="shared" si="35"/>
        <v>0</v>
      </c>
      <c r="M349" s="2">
        <f t="shared" si="36"/>
        <v>1</v>
      </c>
      <c r="N349" s="2">
        <f t="shared" si="37"/>
        <v>0</v>
      </c>
    </row>
    <row r="350" spans="1:14" x14ac:dyDescent="0.35">
      <c r="A350" t="s">
        <v>418</v>
      </c>
      <c r="B350" t="s">
        <v>699</v>
      </c>
      <c r="C350" t="s">
        <v>78</v>
      </c>
      <c r="D350" s="8" t="s">
        <v>530</v>
      </c>
      <c r="E350" s="8">
        <v>33.5</v>
      </c>
      <c r="F350" s="8">
        <v>73.86</v>
      </c>
      <c r="G350" s="8">
        <v>96.84</v>
      </c>
      <c r="H350" s="8">
        <f t="shared" si="34"/>
        <v>0.76270136307311021</v>
      </c>
      <c r="I350" s="8">
        <v>33</v>
      </c>
      <c r="J350" s="8">
        <v>64.790000000000006</v>
      </c>
      <c r="K350" s="8">
        <v>95.64</v>
      </c>
      <c r="L350" s="8">
        <f t="shared" si="35"/>
        <v>0</v>
      </c>
      <c r="M350" s="8">
        <f t="shared" si="36"/>
        <v>0</v>
      </c>
      <c r="N350" s="8">
        <f t="shared" si="37"/>
        <v>1</v>
      </c>
    </row>
    <row r="351" spans="1:14" x14ac:dyDescent="0.35">
      <c r="A351" t="s">
        <v>419</v>
      </c>
      <c r="B351" t="s">
        <v>699</v>
      </c>
      <c r="C351" t="s">
        <v>78</v>
      </c>
      <c r="D351" t="s">
        <v>530</v>
      </c>
      <c r="E351">
        <v>33.5</v>
      </c>
      <c r="F351">
        <v>128.91</v>
      </c>
      <c r="G351">
        <v>96.84</v>
      </c>
      <c r="H351">
        <f t="shared" si="34"/>
        <v>1.3311648079306071</v>
      </c>
      <c r="I351">
        <v>32</v>
      </c>
      <c r="J351">
        <v>79.040000000000006</v>
      </c>
      <c r="K351">
        <v>93.23</v>
      </c>
      <c r="L351" s="2">
        <f t="shared" si="35"/>
        <v>0</v>
      </c>
      <c r="M351" s="2">
        <f t="shared" si="36"/>
        <v>1</v>
      </c>
      <c r="N351" s="2">
        <f t="shared" si="37"/>
        <v>0</v>
      </c>
    </row>
    <row r="352" spans="1:14" x14ac:dyDescent="0.35">
      <c r="A352" t="s">
        <v>420</v>
      </c>
      <c r="B352" t="s">
        <v>699</v>
      </c>
      <c r="C352" t="s">
        <v>78</v>
      </c>
      <c r="D352" t="s">
        <v>530</v>
      </c>
      <c r="E352">
        <v>24</v>
      </c>
      <c r="F352">
        <v>88.9</v>
      </c>
      <c r="G352">
        <v>73.7</v>
      </c>
      <c r="H352">
        <f t="shared" si="34"/>
        <v>1.2062415196743554</v>
      </c>
      <c r="I352">
        <v>23</v>
      </c>
      <c r="J352">
        <v>53.34</v>
      </c>
      <c r="K352">
        <v>71.22</v>
      </c>
      <c r="L352" s="2">
        <f t="shared" si="35"/>
        <v>0</v>
      </c>
      <c r="M352" s="2">
        <f t="shared" si="36"/>
        <v>1</v>
      </c>
      <c r="N352" s="2">
        <f t="shared" si="37"/>
        <v>0</v>
      </c>
    </row>
    <row r="353" spans="1:14" x14ac:dyDescent="0.35">
      <c r="A353" t="s">
        <v>421</v>
      </c>
      <c r="B353" t="s">
        <v>699</v>
      </c>
      <c r="C353" t="s">
        <v>78</v>
      </c>
      <c r="D353" s="8" t="s">
        <v>530</v>
      </c>
      <c r="E353" s="8">
        <v>26</v>
      </c>
      <c r="F353" s="8">
        <v>72.05</v>
      </c>
      <c r="G353" s="8">
        <v>78.63</v>
      </c>
      <c r="H353" s="8">
        <f t="shared" si="34"/>
        <v>0.91631692738140658</v>
      </c>
      <c r="I353" s="8">
        <v>25.5</v>
      </c>
      <c r="J353" s="8">
        <v>44.37</v>
      </c>
      <c r="K353" s="8">
        <v>77.400000000000006</v>
      </c>
      <c r="L353" s="8">
        <f t="shared" si="35"/>
        <v>0</v>
      </c>
      <c r="M353" s="8">
        <f t="shared" si="36"/>
        <v>0</v>
      </c>
      <c r="N353" s="8">
        <f t="shared" si="37"/>
        <v>1</v>
      </c>
    </row>
    <row r="354" spans="1:14" x14ac:dyDescent="0.35">
      <c r="A354" t="s">
        <v>422</v>
      </c>
      <c r="B354" t="s">
        <v>699</v>
      </c>
      <c r="C354" t="s">
        <v>78</v>
      </c>
      <c r="D354" t="s">
        <v>530</v>
      </c>
      <c r="E354">
        <v>33.5</v>
      </c>
      <c r="F354">
        <v>101.67</v>
      </c>
      <c r="G354">
        <v>96.84</v>
      </c>
      <c r="H354">
        <f t="shared" si="34"/>
        <v>1.0498760842627013</v>
      </c>
      <c r="I354">
        <v>32.5</v>
      </c>
      <c r="J354">
        <v>87.92</v>
      </c>
      <c r="K354">
        <v>94.43</v>
      </c>
      <c r="L354" s="2">
        <f t="shared" si="35"/>
        <v>0</v>
      </c>
      <c r="M354" s="2">
        <f t="shared" si="36"/>
        <v>1</v>
      </c>
      <c r="N354" s="2">
        <f t="shared" si="37"/>
        <v>0</v>
      </c>
    </row>
    <row r="355" spans="1:14" x14ac:dyDescent="0.35">
      <c r="A355" t="s">
        <v>423</v>
      </c>
      <c r="B355" t="s">
        <v>699</v>
      </c>
      <c r="C355" t="s">
        <v>78</v>
      </c>
      <c r="D355" t="s">
        <v>530</v>
      </c>
      <c r="E355">
        <v>33.5</v>
      </c>
      <c r="F355">
        <v>115.11</v>
      </c>
      <c r="G355">
        <v>96.84</v>
      </c>
      <c r="H355">
        <f t="shared" si="34"/>
        <v>1.1886617100371746</v>
      </c>
      <c r="I355">
        <v>32.5</v>
      </c>
      <c r="J355">
        <v>86.97</v>
      </c>
      <c r="K355">
        <v>94.43</v>
      </c>
      <c r="L355" s="2">
        <f t="shared" si="35"/>
        <v>0</v>
      </c>
      <c r="M355" s="2">
        <f t="shared" si="36"/>
        <v>1</v>
      </c>
      <c r="N355" s="2">
        <f t="shared" si="37"/>
        <v>0</v>
      </c>
    </row>
    <row r="356" spans="1:14" x14ac:dyDescent="0.35">
      <c r="A356" t="s">
        <v>424</v>
      </c>
      <c r="B356" t="s">
        <v>699</v>
      </c>
      <c r="C356" t="s">
        <v>78</v>
      </c>
      <c r="D356" t="s">
        <v>530</v>
      </c>
      <c r="E356">
        <v>33.5</v>
      </c>
      <c r="F356">
        <v>181.18</v>
      </c>
      <c r="G356">
        <v>96.84</v>
      </c>
      <c r="H356">
        <f t="shared" si="34"/>
        <v>1.8709211069805864</v>
      </c>
      <c r="I356">
        <v>31</v>
      </c>
      <c r="J356">
        <v>88.57</v>
      </c>
      <c r="K356">
        <v>90.81</v>
      </c>
      <c r="L356" s="2">
        <f t="shared" si="35"/>
        <v>1</v>
      </c>
      <c r="M356" s="2">
        <f t="shared" si="36"/>
        <v>0</v>
      </c>
      <c r="N356" s="2">
        <f t="shared" si="37"/>
        <v>0</v>
      </c>
    </row>
    <row r="357" spans="1:14" x14ac:dyDescent="0.35">
      <c r="A357" t="s">
        <v>425</v>
      </c>
      <c r="B357" t="s">
        <v>699</v>
      </c>
      <c r="C357" t="s">
        <v>78</v>
      </c>
      <c r="D357" t="s">
        <v>530</v>
      </c>
      <c r="E357">
        <v>33.5</v>
      </c>
      <c r="F357">
        <v>213.8</v>
      </c>
      <c r="G357">
        <v>96.84</v>
      </c>
      <c r="H357">
        <f t="shared" si="34"/>
        <v>2.2077653862040481</v>
      </c>
      <c r="I357">
        <v>31.5</v>
      </c>
      <c r="J357">
        <v>77.23</v>
      </c>
      <c r="K357">
        <v>92.02</v>
      </c>
      <c r="L357" s="2">
        <f t="shared" si="35"/>
        <v>1</v>
      </c>
      <c r="M357" s="2">
        <f t="shared" si="36"/>
        <v>0</v>
      </c>
      <c r="N357" s="2">
        <f t="shared" si="37"/>
        <v>0</v>
      </c>
    </row>
    <row r="358" spans="1:14" x14ac:dyDescent="0.35">
      <c r="A358" t="s">
        <v>426</v>
      </c>
      <c r="B358" t="s">
        <v>699</v>
      </c>
      <c r="C358" t="s">
        <v>78</v>
      </c>
      <c r="D358" t="s">
        <v>530</v>
      </c>
      <c r="E358">
        <v>32</v>
      </c>
      <c r="F358">
        <v>111.1</v>
      </c>
      <c r="G358">
        <v>93.23</v>
      </c>
      <c r="H358">
        <f t="shared" si="34"/>
        <v>1.1916764989810147</v>
      </c>
      <c r="I358">
        <v>31.5</v>
      </c>
      <c r="J358">
        <v>89.44</v>
      </c>
      <c r="K358">
        <v>92.02</v>
      </c>
      <c r="L358" s="2">
        <f t="shared" si="35"/>
        <v>0</v>
      </c>
      <c r="M358" s="2">
        <f t="shared" si="36"/>
        <v>1</v>
      </c>
      <c r="N358" s="2">
        <f t="shared" si="37"/>
        <v>0</v>
      </c>
    </row>
    <row r="359" spans="1:14" x14ac:dyDescent="0.35">
      <c r="A359" t="s">
        <v>427</v>
      </c>
      <c r="B359" t="s">
        <v>699</v>
      </c>
      <c r="C359" t="s">
        <v>78</v>
      </c>
      <c r="D359" t="s">
        <v>530</v>
      </c>
      <c r="E359">
        <v>33.5</v>
      </c>
      <c r="F359">
        <v>171.37</v>
      </c>
      <c r="G359">
        <v>96.84</v>
      </c>
      <c r="H359">
        <f t="shared" si="34"/>
        <v>1.7696199917389508</v>
      </c>
      <c r="I359">
        <v>31.5</v>
      </c>
      <c r="J359">
        <v>90.67</v>
      </c>
      <c r="K359">
        <v>92.02</v>
      </c>
      <c r="L359" s="2">
        <f t="shared" si="35"/>
        <v>1</v>
      </c>
      <c r="M359" s="2">
        <f t="shared" si="36"/>
        <v>0</v>
      </c>
      <c r="N359" s="2">
        <f t="shared" si="37"/>
        <v>0</v>
      </c>
    </row>
    <row r="360" spans="1:14" x14ac:dyDescent="0.35">
      <c r="A360" t="s">
        <v>429</v>
      </c>
      <c r="B360" t="s">
        <v>699</v>
      </c>
      <c r="C360" t="s">
        <v>78</v>
      </c>
      <c r="D360" t="s">
        <v>530</v>
      </c>
      <c r="E360">
        <v>33.5</v>
      </c>
      <c r="F360">
        <v>108.96</v>
      </c>
      <c r="G360">
        <v>96.84</v>
      </c>
      <c r="H360">
        <f t="shared" si="34"/>
        <v>1.1251548946716232</v>
      </c>
      <c r="I360">
        <v>33</v>
      </c>
      <c r="J360">
        <v>91.8</v>
      </c>
      <c r="K360">
        <v>95.64</v>
      </c>
      <c r="L360" s="2">
        <f t="shared" si="35"/>
        <v>0</v>
      </c>
      <c r="M360" s="2">
        <f t="shared" si="36"/>
        <v>1</v>
      </c>
      <c r="N360" s="2">
        <f t="shared" si="37"/>
        <v>0</v>
      </c>
    </row>
    <row r="361" spans="1:14" x14ac:dyDescent="0.35">
      <c r="A361" t="s">
        <v>430</v>
      </c>
      <c r="B361" t="s">
        <v>699</v>
      </c>
      <c r="C361" t="s">
        <v>78</v>
      </c>
      <c r="D361" t="s">
        <v>530</v>
      </c>
      <c r="E361">
        <v>33.5</v>
      </c>
      <c r="F361">
        <v>132.88</v>
      </c>
      <c r="G361">
        <v>96.84</v>
      </c>
      <c r="H361">
        <f t="shared" si="34"/>
        <v>1.3721602643535729</v>
      </c>
      <c r="I361">
        <v>35</v>
      </c>
      <c r="J361">
        <v>105.94</v>
      </c>
      <c r="K361">
        <v>100.44</v>
      </c>
      <c r="L361" s="2">
        <f t="shared" si="35"/>
        <v>0</v>
      </c>
      <c r="M361" s="2">
        <f t="shared" si="36"/>
        <v>1</v>
      </c>
      <c r="N361" s="2">
        <f t="shared" si="37"/>
        <v>0</v>
      </c>
    </row>
    <row r="362" spans="1:14" x14ac:dyDescent="0.35">
      <c r="A362" t="s">
        <v>447</v>
      </c>
      <c r="B362" t="s">
        <v>699</v>
      </c>
      <c r="C362" t="s">
        <v>78</v>
      </c>
      <c r="D362" t="s">
        <v>530</v>
      </c>
      <c r="E362">
        <v>33.5</v>
      </c>
      <c r="F362">
        <v>103.5</v>
      </c>
      <c r="G362">
        <v>96.84</v>
      </c>
      <c r="H362">
        <f t="shared" si="34"/>
        <v>1.0687732342007434</v>
      </c>
      <c r="I362">
        <v>33</v>
      </c>
      <c r="J362">
        <v>92.74</v>
      </c>
      <c r="K362">
        <v>95.64</v>
      </c>
      <c r="L362" s="2">
        <f t="shared" si="35"/>
        <v>0</v>
      </c>
      <c r="M362" s="2">
        <f t="shared" si="36"/>
        <v>1</v>
      </c>
      <c r="N362" s="2">
        <f t="shared" si="37"/>
        <v>0</v>
      </c>
    </row>
    <row r="363" spans="1:14" x14ac:dyDescent="0.35">
      <c r="A363" t="s">
        <v>448</v>
      </c>
      <c r="B363" t="s">
        <v>699</v>
      </c>
      <c r="C363" t="s">
        <v>78</v>
      </c>
      <c r="D363" t="s">
        <v>530</v>
      </c>
      <c r="E363">
        <v>33.5</v>
      </c>
      <c r="F363">
        <v>109.64</v>
      </c>
      <c r="G363">
        <v>96.84</v>
      </c>
      <c r="H363">
        <f t="shared" si="34"/>
        <v>1.1321767864518792</v>
      </c>
      <c r="I363">
        <v>32</v>
      </c>
      <c r="J363">
        <v>98.04</v>
      </c>
      <c r="K363">
        <v>93.23</v>
      </c>
      <c r="L363" s="2">
        <f t="shared" si="35"/>
        <v>0</v>
      </c>
      <c r="M363" s="2">
        <f t="shared" si="36"/>
        <v>1</v>
      </c>
      <c r="N363" s="2">
        <f t="shared" si="37"/>
        <v>0</v>
      </c>
    </row>
    <row r="364" spans="1:14" x14ac:dyDescent="0.35">
      <c r="A364" t="s">
        <v>449</v>
      </c>
      <c r="B364" t="s">
        <v>699</v>
      </c>
      <c r="C364" t="s">
        <v>78</v>
      </c>
      <c r="D364" t="s">
        <v>530</v>
      </c>
      <c r="E364">
        <v>33</v>
      </c>
      <c r="F364">
        <v>96.5</v>
      </c>
      <c r="G364">
        <v>95.64</v>
      </c>
      <c r="H364">
        <f t="shared" si="34"/>
        <v>1.0089920535340862</v>
      </c>
      <c r="I364">
        <v>32.5</v>
      </c>
      <c r="J364">
        <v>85.39</v>
      </c>
      <c r="K364">
        <v>94.43</v>
      </c>
      <c r="L364" s="2">
        <f t="shared" si="35"/>
        <v>0</v>
      </c>
      <c r="M364" s="2">
        <f t="shared" si="36"/>
        <v>1</v>
      </c>
      <c r="N364" s="2">
        <f t="shared" si="37"/>
        <v>0</v>
      </c>
    </row>
    <row r="365" spans="1:14" x14ac:dyDescent="0.35">
      <c r="A365" t="s">
        <v>450</v>
      </c>
      <c r="B365" t="s">
        <v>699</v>
      </c>
      <c r="C365" t="s">
        <v>78</v>
      </c>
      <c r="D365" s="8" t="s">
        <v>530</v>
      </c>
      <c r="E365" s="8">
        <v>18.5</v>
      </c>
      <c r="F365" s="8">
        <v>37.35</v>
      </c>
      <c r="G365" s="8">
        <v>59.91</v>
      </c>
      <c r="H365" s="8">
        <f t="shared" si="34"/>
        <v>0.62343515272909367</v>
      </c>
      <c r="I365" s="8">
        <v>18</v>
      </c>
      <c r="J365" s="8">
        <v>30.4</v>
      </c>
      <c r="K365" s="8">
        <v>58.64</v>
      </c>
      <c r="L365" s="8">
        <f t="shared" si="35"/>
        <v>0</v>
      </c>
      <c r="M365" s="8">
        <f t="shared" si="36"/>
        <v>0</v>
      </c>
      <c r="N365" s="8">
        <f t="shared" si="37"/>
        <v>1</v>
      </c>
    </row>
    <row r="366" spans="1:14" x14ac:dyDescent="0.35">
      <c r="A366" t="s">
        <v>451</v>
      </c>
      <c r="B366" t="s">
        <v>699</v>
      </c>
      <c r="C366" t="s">
        <v>78</v>
      </c>
      <c r="D366" t="s">
        <v>530</v>
      </c>
      <c r="E366">
        <v>33.5</v>
      </c>
      <c r="F366">
        <v>108.92</v>
      </c>
      <c r="G366">
        <v>96.84</v>
      </c>
      <c r="H366">
        <f t="shared" si="34"/>
        <v>1.1247418422139612</v>
      </c>
      <c r="I366">
        <v>24</v>
      </c>
      <c r="J366">
        <v>81.7</v>
      </c>
      <c r="K366">
        <v>73.7</v>
      </c>
      <c r="L366" s="2">
        <f t="shared" si="35"/>
        <v>0</v>
      </c>
      <c r="M366" s="2">
        <f t="shared" si="36"/>
        <v>1</v>
      </c>
      <c r="N366" s="2">
        <f t="shared" si="37"/>
        <v>0</v>
      </c>
    </row>
    <row r="367" spans="1:14" x14ac:dyDescent="0.35">
      <c r="A367" t="s">
        <v>452</v>
      </c>
      <c r="B367" t="s">
        <v>699</v>
      </c>
      <c r="C367" t="s">
        <v>78</v>
      </c>
      <c r="D367" s="8" t="s">
        <v>530</v>
      </c>
      <c r="E367" s="8">
        <v>24</v>
      </c>
      <c r="F367" s="8">
        <v>70.930000000000007</v>
      </c>
      <c r="G367" s="8">
        <v>73.7</v>
      </c>
      <c r="H367" s="8">
        <f t="shared" si="34"/>
        <v>0.96241519674355502</v>
      </c>
      <c r="I367" s="8">
        <v>23.5</v>
      </c>
      <c r="J367" s="8">
        <v>58.39</v>
      </c>
      <c r="K367" s="8">
        <v>72.459999999999994</v>
      </c>
      <c r="L367" s="8">
        <f t="shared" si="35"/>
        <v>0</v>
      </c>
      <c r="M367" s="8">
        <f t="shared" si="36"/>
        <v>0</v>
      </c>
      <c r="N367" s="8">
        <f t="shared" si="37"/>
        <v>1</v>
      </c>
    </row>
    <row r="368" spans="1:14" x14ac:dyDescent="0.35">
      <c r="A368" t="s">
        <v>453</v>
      </c>
      <c r="B368" t="s">
        <v>699</v>
      </c>
      <c r="C368" t="s">
        <v>78</v>
      </c>
      <c r="D368" t="s">
        <v>530</v>
      </c>
      <c r="E368">
        <v>33.5</v>
      </c>
      <c r="F368">
        <v>200.38</v>
      </c>
      <c r="G368">
        <v>96.84</v>
      </c>
      <c r="H368">
        <f t="shared" si="34"/>
        <v>2.0691862866584056</v>
      </c>
      <c r="I368">
        <v>30.5</v>
      </c>
      <c r="J368">
        <v>70.12</v>
      </c>
      <c r="K368">
        <v>89.6</v>
      </c>
      <c r="L368" s="2">
        <f t="shared" si="35"/>
        <v>1</v>
      </c>
      <c r="M368" s="2">
        <f t="shared" si="36"/>
        <v>0</v>
      </c>
      <c r="N368" s="2">
        <f t="shared" si="37"/>
        <v>0</v>
      </c>
    </row>
    <row r="369" spans="1:14" x14ac:dyDescent="0.35">
      <c r="A369" t="s">
        <v>455</v>
      </c>
      <c r="B369" t="s">
        <v>699</v>
      </c>
      <c r="C369" t="s">
        <v>78</v>
      </c>
      <c r="D369" t="s">
        <v>530</v>
      </c>
      <c r="E369">
        <v>33.5</v>
      </c>
      <c r="F369">
        <v>132.16</v>
      </c>
      <c r="G369">
        <v>96.84</v>
      </c>
      <c r="H369">
        <f t="shared" si="34"/>
        <v>1.3647253201156546</v>
      </c>
      <c r="I369">
        <v>31.5</v>
      </c>
      <c r="J369">
        <v>90.59</v>
      </c>
      <c r="K369">
        <v>92.02</v>
      </c>
      <c r="L369" s="2">
        <f t="shared" si="35"/>
        <v>0</v>
      </c>
      <c r="M369" s="2">
        <f t="shared" si="36"/>
        <v>1</v>
      </c>
      <c r="N369" s="2">
        <f t="shared" si="37"/>
        <v>0</v>
      </c>
    </row>
    <row r="370" spans="1:14" x14ac:dyDescent="0.35">
      <c r="A370" t="s">
        <v>456</v>
      </c>
      <c r="B370" t="s">
        <v>699</v>
      </c>
      <c r="C370" t="s">
        <v>78</v>
      </c>
      <c r="D370" s="8" t="s">
        <v>530</v>
      </c>
      <c r="E370" s="8">
        <v>33.5</v>
      </c>
      <c r="F370" s="8">
        <v>91.19</v>
      </c>
      <c r="G370" s="8">
        <v>96.84</v>
      </c>
      <c r="H370" s="8">
        <f t="shared" si="34"/>
        <v>0.94165634035522505</v>
      </c>
      <c r="I370" s="8">
        <v>33</v>
      </c>
      <c r="J370" s="8">
        <v>76.790000000000006</v>
      </c>
      <c r="K370" s="8">
        <v>95.64</v>
      </c>
      <c r="L370" s="8">
        <f t="shared" si="35"/>
        <v>0</v>
      </c>
      <c r="M370" s="8">
        <f t="shared" si="36"/>
        <v>0</v>
      </c>
      <c r="N370" s="8">
        <f t="shared" si="37"/>
        <v>1</v>
      </c>
    </row>
    <row r="371" spans="1:14" x14ac:dyDescent="0.35">
      <c r="A371" t="s">
        <v>457</v>
      </c>
      <c r="B371" t="s">
        <v>699</v>
      </c>
      <c r="C371" t="s">
        <v>78</v>
      </c>
      <c r="D371" t="s">
        <v>530</v>
      </c>
      <c r="E371">
        <v>28</v>
      </c>
      <c r="F371">
        <v>92.08</v>
      </c>
      <c r="G371">
        <v>83.53</v>
      </c>
      <c r="H371">
        <f t="shared" si="34"/>
        <v>1.1023584340955346</v>
      </c>
      <c r="I371">
        <v>27.5</v>
      </c>
      <c r="J371">
        <v>78.040000000000006</v>
      </c>
      <c r="K371">
        <v>82.3</v>
      </c>
      <c r="L371" s="2">
        <f t="shared" si="35"/>
        <v>0</v>
      </c>
      <c r="M371" s="2">
        <f t="shared" si="36"/>
        <v>1</v>
      </c>
      <c r="N371" s="2">
        <f t="shared" si="37"/>
        <v>0</v>
      </c>
    </row>
    <row r="372" spans="1:14" x14ac:dyDescent="0.35">
      <c r="A372" t="s">
        <v>458</v>
      </c>
      <c r="B372" t="s">
        <v>699</v>
      </c>
      <c r="C372" t="s">
        <v>78</v>
      </c>
      <c r="D372" t="s">
        <v>530</v>
      </c>
      <c r="E372">
        <v>33.5</v>
      </c>
      <c r="F372">
        <v>101.38</v>
      </c>
      <c r="G372">
        <v>96.84</v>
      </c>
      <c r="H372">
        <f t="shared" si="34"/>
        <v>1.0468814539446509</v>
      </c>
      <c r="I372">
        <v>33</v>
      </c>
      <c r="J372">
        <v>95.18</v>
      </c>
      <c r="K372">
        <v>95.64</v>
      </c>
      <c r="L372" s="2">
        <f t="shared" si="35"/>
        <v>0</v>
      </c>
      <c r="M372" s="2">
        <f t="shared" si="36"/>
        <v>1</v>
      </c>
      <c r="N372" s="2">
        <f t="shared" si="37"/>
        <v>0</v>
      </c>
    </row>
    <row r="373" spans="1:14" x14ac:dyDescent="0.35">
      <c r="A373" t="s">
        <v>459</v>
      </c>
      <c r="B373" t="s">
        <v>699</v>
      </c>
      <c r="C373" t="s">
        <v>78</v>
      </c>
      <c r="D373" t="s">
        <v>530</v>
      </c>
      <c r="E373">
        <v>33.5</v>
      </c>
      <c r="F373">
        <v>146.72</v>
      </c>
      <c r="G373">
        <v>96.84</v>
      </c>
      <c r="H373">
        <f t="shared" si="34"/>
        <v>1.5150764147046674</v>
      </c>
      <c r="I373">
        <v>31.5</v>
      </c>
      <c r="J373">
        <v>84.31</v>
      </c>
      <c r="K373">
        <v>92.02</v>
      </c>
      <c r="L373" s="2">
        <f t="shared" si="35"/>
        <v>1</v>
      </c>
      <c r="M373" s="2">
        <f t="shared" si="36"/>
        <v>0</v>
      </c>
      <c r="N373" s="2">
        <f t="shared" si="37"/>
        <v>0</v>
      </c>
    </row>
    <row r="374" spans="1:14" x14ac:dyDescent="0.35">
      <c r="A374" t="s">
        <v>460</v>
      </c>
      <c r="B374" t="s">
        <v>699</v>
      </c>
      <c r="C374" t="s">
        <v>78</v>
      </c>
      <c r="D374" t="s">
        <v>530</v>
      </c>
      <c r="E374">
        <v>34</v>
      </c>
      <c r="F374">
        <v>100</v>
      </c>
      <c r="G374">
        <v>98.04</v>
      </c>
      <c r="H374">
        <f t="shared" si="34"/>
        <v>1.0199918400652794</v>
      </c>
      <c r="I374">
        <v>33.5</v>
      </c>
      <c r="J374">
        <v>96.19</v>
      </c>
      <c r="K374">
        <v>96.84</v>
      </c>
      <c r="L374" s="2">
        <f t="shared" si="35"/>
        <v>0</v>
      </c>
      <c r="M374" s="2">
        <f t="shared" si="36"/>
        <v>1</v>
      </c>
      <c r="N374" s="2">
        <f t="shared" si="37"/>
        <v>0</v>
      </c>
    </row>
    <row r="375" spans="1:14" x14ac:dyDescent="0.35">
      <c r="A375" t="s">
        <v>461</v>
      </c>
      <c r="B375" t="s">
        <v>699</v>
      </c>
      <c r="C375" t="s">
        <v>78</v>
      </c>
      <c r="D375" t="s">
        <v>530</v>
      </c>
      <c r="E375">
        <v>33.5</v>
      </c>
      <c r="F375">
        <v>98.4</v>
      </c>
      <c r="G375">
        <v>96.84</v>
      </c>
      <c r="H375">
        <f t="shared" si="34"/>
        <v>1.0161090458488229</v>
      </c>
      <c r="I375">
        <v>33</v>
      </c>
      <c r="J375">
        <v>80.59</v>
      </c>
      <c r="K375">
        <v>95.64</v>
      </c>
      <c r="L375" s="2">
        <f t="shared" si="35"/>
        <v>0</v>
      </c>
      <c r="M375" s="2">
        <f t="shared" si="36"/>
        <v>1</v>
      </c>
      <c r="N375" s="2">
        <f t="shared" si="37"/>
        <v>0</v>
      </c>
    </row>
    <row r="376" spans="1:14" x14ac:dyDescent="0.35">
      <c r="A376" t="s">
        <v>462</v>
      </c>
      <c r="B376" t="s">
        <v>699</v>
      </c>
      <c r="C376" t="s">
        <v>78</v>
      </c>
      <c r="D376" t="s">
        <v>530</v>
      </c>
      <c r="E376">
        <v>33.5</v>
      </c>
      <c r="F376">
        <v>159.63</v>
      </c>
      <c r="G376">
        <v>96.84</v>
      </c>
      <c r="H376">
        <f t="shared" si="34"/>
        <v>1.6483890954151177</v>
      </c>
      <c r="I376">
        <v>31.5</v>
      </c>
      <c r="J376">
        <v>89.27</v>
      </c>
      <c r="K376">
        <v>92.02</v>
      </c>
      <c r="L376" s="2">
        <f t="shared" si="35"/>
        <v>1</v>
      </c>
      <c r="M376" s="2">
        <f t="shared" si="36"/>
        <v>0</v>
      </c>
      <c r="N376" s="2">
        <f t="shared" si="37"/>
        <v>0</v>
      </c>
    </row>
    <row r="377" spans="1:14" x14ac:dyDescent="0.35">
      <c r="A377" t="s">
        <v>531</v>
      </c>
      <c r="B377" t="s">
        <v>699</v>
      </c>
      <c r="C377" t="s">
        <v>43</v>
      </c>
      <c r="D377" t="s">
        <v>659</v>
      </c>
      <c r="E377">
        <v>24</v>
      </c>
      <c r="F377">
        <v>120.22</v>
      </c>
      <c r="G377">
        <v>73.7</v>
      </c>
      <c r="H377">
        <f t="shared" si="34"/>
        <v>1.6312075983717773</v>
      </c>
      <c r="I377">
        <v>23</v>
      </c>
      <c r="J377">
        <v>42.5</v>
      </c>
      <c r="K377">
        <v>71.22</v>
      </c>
      <c r="L377" s="2">
        <f t="shared" si="35"/>
        <v>1</v>
      </c>
      <c r="M377" s="2">
        <f t="shared" si="36"/>
        <v>0</v>
      </c>
      <c r="N377" s="2">
        <f t="shared" si="37"/>
        <v>0</v>
      </c>
    </row>
    <row r="378" spans="1:14" x14ac:dyDescent="0.35">
      <c r="A378" t="s">
        <v>532</v>
      </c>
      <c r="B378" t="s">
        <v>699</v>
      </c>
      <c r="C378" t="s">
        <v>43</v>
      </c>
      <c r="D378" t="s">
        <v>659</v>
      </c>
      <c r="E378">
        <v>24</v>
      </c>
      <c r="F378">
        <v>262.95999999999998</v>
      </c>
      <c r="G378">
        <v>73.7</v>
      </c>
      <c r="H378">
        <f t="shared" si="34"/>
        <v>3.5679782903663497</v>
      </c>
      <c r="I378">
        <v>23</v>
      </c>
      <c r="J378">
        <v>57.27</v>
      </c>
      <c r="K378">
        <v>71.22</v>
      </c>
      <c r="L378" s="2">
        <f t="shared" si="35"/>
        <v>1</v>
      </c>
      <c r="M378" s="2">
        <f t="shared" si="36"/>
        <v>0</v>
      </c>
      <c r="N378" s="2">
        <f t="shared" si="37"/>
        <v>0</v>
      </c>
    </row>
    <row r="379" spans="1:14" x14ac:dyDescent="0.35">
      <c r="A379" t="s">
        <v>533</v>
      </c>
      <c r="B379" t="s">
        <v>699</v>
      </c>
      <c r="C379" t="s">
        <v>43</v>
      </c>
      <c r="D379" t="s">
        <v>659</v>
      </c>
      <c r="E379">
        <v>24</v>
      </c>
      <c r="F379">
        <v>306.87</v>
      </c>
      <c r="G379">
        <v>73.7</v>
      </c>
      <c r="H379">
        <f t="shared" si="34"/>
        <v>4.1637720488466758</v>
      </c>
      <c r="I379">
        <v>16</v>
      </c>
      <c r="J379">
        <v>58.1</v>
      </c>
      <c r="K379">
        <v>53.5</v>
      </c>
      <c r="L379" s="2">
        <f t="shared" si="35"/>
        <v>1</v>
      </c>
      <c r="M379" s="2">
        <f t="shared" si="36"/>
        <v>0</v>
      </c>
      <c r="N379" s="2">
        <f t="shared" si="37"/>
        <v>0</v>
      </c>
    </row>
    <row r="380" spans="1:14" x14ac:dyDescent="0.35">
      <c r="A380" t="s">
        <v>534</v>
      </c>
      <c r="B380" t="s">
        <v>699</v>
      </c>
      <c r="C380" t="s">
        <v>43</v>
      </c>
      <c r="D380" t="s">
        <v>659</v>
      </c>
      <c r="E380">
        <v>24</v>
      </c>
      <c r="F380">
        <v>157</v>
      </c>
      <c r="G380">
        <v>73.7</v>
      </c>
      <c r="H380">
        <f t="shared" si="34"/>
        <v>2.1302578018995928</v>
      </c>
      <c r="I380">
        <v>16</v>
      </c>
      <c r="J380">
        <v>61.79</v>
      </c>
      <c r="K380">
        <v>53.5</v>
      </c>
      <c r="L380" s="2">
        <f t="shared" si="35"/>
        <v>1</v>
      </c>
      <c r="M380" s="2">
        <f t="shared" si="36"/>
        <v>0</v>
      </c>
      <c r="N380" s="2">
        <f t="shared" si="37"/>
        <v>0</v>
      </c>
    </row>
    <row r="381" spans="1:14" x14ac:dyDescent="0.35">
      <c r="A381" t="s">
        <v>535</v>
      </c>
      <c r="B381" t="s">
        <v>699</v>
      </c>
      <c r="C381" t="s">
        <v>43</v>
      </c>
      <c r="D381" t="s">
        <v>659</v>
      </c>
      <c r="E381">
        <v>24</v>
      </c>
      <c r="F381">
        <v>243.97</v>
      </c>
      <c r="G381">
        <v>73.7</v>
      </c>
      <c r="H381">
        <f t="shared" si="34"/>
        <v>3.3103120759837177</v>
      </c>
      <c r="I381">
        <v>18</v>
      </c>
      <c r="J381">
        <v>72.33</v>
      </c>
      <c r="K381">
        <v>58.64</v>
      </c>
      <c r="L381" s="2">
        <f t="shared" si="35"/>
        <v>1</v>
      </c>
      <c r="M381" s="2">
        <f t="shared" si="36"/>
        <v>0</v>
      </c>
      <c r="N381" s="2">
        <f t="shared" si="37"/>
        <v>0</v>
      </c>
    </row>
    <row r="382" spans="1:14" x14ac:dyDescent="0.35">
      <c r="A382" t="s">
        <v>536</v>
      </c>
      <c r="B382" t="s">
        <v>699</v>
      </c>
      <c r="C382" t="s">
        <v>43</v>
      </c>
      <c r="D382" t="s">
        <v>659</v>
      </c>
      <c r="E382">
        <v>24</v>
      </c>
      <c r="F382">
        <v>249.55</v>
      </c>
      <c r="G382">
        <v>73.7</v>
      </c>
      <c r="H382">
        <f t="shared" si="34"/>
        <v>3.3860244233378562</v>
      </c>
      <c r="I382">
        <v>18</v>
      </c>
      <c r="J382">
        <v>85.33</v>
      </c>
      <c r="K382">
        <v>58.64</v>
      </c>
      <c r="L382" s="2">
        <f t="shared" si="35"/>
        <v>1</v>
      </c>
      <c r="M382" s="2">
        <f t="shared" si="36"/>
        <v>0</v>
      </c>
      <c r="N382" s="2">
        <f t="shared" si="37"/>
        <v>0</v>
      </c>
    </row>
    <row r="383" spans="1:14" x14ac:dyDescent="0.35">
      <c r="A383" t="s">
        <v>537</v>
      </c>
      <c r="B383" t="s">
        <v>699</v>
      </c>
      <c r="C383" t="s">
        <v>43</v>
      </c>
      <c r="D383" t="s">
        <v>659</v>
      </c>
      <c r="E383">
        <v>24</v>
      </c>
      <c r="F383">
        <v>119.41</v>
      </c>
      <c r="G383">
        <v>73.7</v>
      </c>
      <c r="H383">
        <f t="shared" si="34"/>
        <v>1.6202170963364992</v>
      </c>
      <c r="I383">
        <v>23</v>
      </c>
      <c r="J383">
        <v>69.3</v>
      </c>
      <c r="K383">
        <v>71.22</v>
      </c>
      <c r="L383" s="2">
        <f t="shared" si="35"/>
        <v>1</v>
      </c>
      <c r="M383" s="2">
        <f t="shared" si="36"/>
        <v>0</v>
      </c>
      <c r="N383" s="2">
        <f t="shared" si="37"/>
        <v>0</v>
      </c>
    </row>
    <row r="384" spans="1:14" x14ac:dyDescent="0.35">
      <c r="A384" t="s">
        <v>538</v>
      </c>
      <c r="B384" t="s">
        <v>699</v>
      </c>
      <c r="C384" t="s">
        <v>43</v>
      </c>
      <c r="D384" t="s">
        <v>659</v>
      </c>
      <c r="E384">
        <v>24</v>
      </c>
      <c r="F384">
        <v>282.69</v>
      </c>
      <c r="G384">
        <v>73.7</v>
      </c>
      <c r="H384">
        <f t="shared" si="34"/>
        <v>3.835685210312076</v>
      </c>
      <c r="I384">
        <v>18</v>
      </c>
      <c r="J384">
        <v>72.53</v>
      </c>
      <c r="K384">
        <v>58.64</v>
      </c>
      <c r="L384" s="2">
        <f t="shared" si="35"/>
        <v>1</v>
      </c>
      <c r="M384" s="2">
        <f t="shared" si="36"/>
        <v>0</v>
      </c>
      <c r="N384" s="2">
        <f t="shared" si="37"/>
        <v>0</v>
      </c>
    </row>
    <row r="385" spans="1:14" x14ac:dyDescent="0.35">
      <c r="A385" t="s">
        <v>539</v>
      </c>
      <c r="B385" t="s">
        <v>699</v>
      </c>
      <c r="C385" t="s">
        <v>43</v>
      </c>
      <c r="D385" t="s">
        <v>659</v>
      </c>
      <c r="E385">
        <v>24</v>
      </c>
      <c r="F385">
        <v>239.57</v>
      </c>
      <c r="G385">
        <v>73.7</v>
      </c>
      <c r="H385">
        <f t="shared" si="34"/>
        <v>3.2506105834464041</v>
      </c>
      <c r="I385">
        <v>18</v>
      </c>
      <c r="J385">
        <v>74.05</v>
      </c>
      <c r="K385">
        <v>58.64</v>
      </c>
      <c r="L385" s="2">
        <f t="shared" si="35"/>
        <v>1</v>
      </c>
      <c r="M385" s="2">
        <f t="shared" si="36"/>
        <v>0</v>
      </c>
      <c r="N385" s="2">
        <f t="shared" si="37"/>
        <v>0</v>
      </c>
    </row>
    <row r="386" spans="1:14" x14ac:dyDescent="0.35">
      <c r="A386" t="s">
        <v>540</v>
      </c>
      <c r="B386" t="s">
        <v>699</v>
      </c>
      <c r="C386" t="s">
        <v>43</v>
      </c>
      <c r="D386" t="s">
        <v>659</v>
      </c>
      <c r="E386">
        <v>24</v>
      </c>
      <c r="F386">
        <v>219.19</v>
      </c>
      <c r="G386">
        <v>73.7</v>
      </c>
      <c r="H386">
        <f t="shared" ref="H386:H449" si="38">F386/G386</f>
        <v>2.9740841248303935</v>
      </c>
      <c r="I386">
        <v>18</v>
      </c>
      <c r="J386">
        <v>58.95</v>
      </c>
      <c r="K386">
        <v>58.64</v>
      </c>
      <c r="L386" s="2">
        <f t="shared" ref="L386:L449" si="39">IF(H386&gt;1.5,1,0)</f>
        <v>1</v>
      </c>
      <c r="M386" s="2">
        <f t="shared" ref="M386:M449" si="40">IF((AND(H386&gt;1,H386&lt;1.5)),1,0)</f>
        <v>0</v>
      </c>
      <c r="N386" s="2">
        <f t="shared" ref="N386:N449" si="41">IF(H386&lt;1,1,0)</f>
        <v>0</v>
      </c>
    </row>
    <row r="387" spans="1:14" x14ac:dyDescent="0.35">
      <c r="A387" t="s">
        <v>541</v>
      </c>
      <c r="B387" t="s">
        <v>699</v>
      </c>
      <c r="C387" t="s">
        <v>43</v>
      </c>
      <c r="D387" t="s">
        <v>659</v>
      </c>
      <c r="E387">
        <v>24</v>
      </c>
      <c r="F387">
        <v>251.52</v>
      </c>
      <c r="G387">
        <v>73.7</v>
      </c>
      <c r="H387">
        <f t="shared" si="38"/>
        <v>3.412754409769335</v>
      </c>
      <c r="I387">
        <v>16</v>
      </c>
      <c r="J387">
        <v>60.97</v>
      </c>
      <c r="K387">
        <v>53.5</v>
      </c>
      <c r="L387" s="2">
        <f t="shared" si="39"/>
        <v>1</v>
      </c>
      <c r="M387" s="2">
        <f t="shared" si="40"/>
        <v>0</v>
      </c>
      <c r="N387" s="2">
        <f t="shared" si="41"/>
        <v>0</v>
      </c>
    </row>
    <row r="388" spans="1:14" x14ac:dyDescent="0.35">
      <c r="A388" t="s">
        <v>542</v>
      </c>
      <c r="B388" t="s">
        <v>699</v>
      </c>
      <c r="C388" t="s">
        <v>43</v>
      </c>
      <c r="D388" t="s">
        <v>659</v>
      </c>
      <c r="E388">
        <v>24</v>
      </c>
      <c r="F388">
        <v>138.21</v>
      </c>
      <c r="G388">
        <v>73.7</v>
      </c>
      <c r="H388">
        <f t="shared" si="38"/>
        <v>1.8753052917232023</v>
      </c>
      <c r="I388">
        <v>22.5</v>
      </c>
      <c r="J388">
        <v>69.44</v>
      </c>
      <c r="K388">
        <v>69.97</v>
      </c>
      <c r="L388" s="2">
        <f t="shared" si="39"/>
        <v>1</v>
      </c>
      <c r="M388" s="2">
        <f t="shared" si="40"/>
        <v>0</v>
      </c>
      <c r="N388" s="2">
        <f t="shared" si="41"/>
        <v>0</v>
      </c>
    </row>
    <row r="389" spans="1:14" x14ac:dyDescent="0.35">
      <c r="A389" t="s">
        <v>543</v>
      </c>
      <c r="B389" t="s">
        <v>699</v>
      </c>
      <c r="C389" t="s">
        <v>43</v>
      </c>
      <c r="D389" t="s">
        <v>659</v>
      </c>
      <c r="E389">
        <v>24</v>
      </c>
      <c r="F389">
        <v>269.2</v>
      </c>
      <c r="G389">
        <v>73.7</v>
      </c>
      <c r="H389">
        <f t="shared" si="38"/>
        <v>3.6526458616010853</v>
      </c>
      <c r="I389">
        <v>18</v>
      </c>
      <c r="J389">
        <v>63.46</v>
      </c>
      <c r="K389">
        <v>58.64</v>
      </c>
      <c r="L389" s="2">
        <f t="shared" si="39"/>
        <v>1</v>
      </c>
      <c r="M389" s="2">
        <f t="shared" si="40"/>
        <v>0</v>
      </c>
      <c r="N389" s="2">
        <f t="shared" si="41"/>
        <v>0</v>
      </c>
    </row>
    <row r="390" spans="1:14" x14ac:dyDescent="0.35">
      <c r="A390" t="s">
        <v>544</v>
      </c>
      <c r="B390" t="s">
        <v>699</v>
      </c>
      <c r="C390" t="s">
        <v>43</v>
      </c>
      <c r="D390" t="s">
        <v>659</v>
      </c>
      <c r="E390">
        <v>24</v>
      </c>
      <c r="F390">
        <v>269.61</v>
      </c>
      <c r="G390">
        <v>73.7</v>
      </c>
      <c r="H390">
        <f t="shared" si="38"/>
        <v>3.6582089552238806</v>
      </c>
      <c r="I390">
        <v>18</v>
      </c>
      <c r="J390">
        <v>80.97</v>
      </c>
      <c r="K390">
        <v>58.64</v>
      </c>
      <c r="L390" s="2">
        <f t="shared" si="39"/>
        <v>1</v>
      </c>
      <c r="M390" s="2">
        <f t="shared" si="40"/>
        <v>0</v>
      </c>
      <c r="N390" s="2">
        <f t="shared" si="41"/>
        <v>0</v>
      </c>
    </row>
    <row r="391" spans="1:14" x14ac:dyDescent="0.35">
      <c r="A391" t="s">
        <v>545</v>
      </c>
      <c r="B391" t="s">
        <v>699</v>
      </c>
      <c r="C391" t="s">
        <v>43</v>
      </c>
      <c r="D391" t="s">
        <v>659</v>
      </c>
      <c r="E391">
        <v>24</v>
      </c>
      <c r="F391">
        <v>265.74</v>
      </c>
      <c r="G391">
        <v>73.7</v>
      </c>
      <c r="H391">
        <f t="shared" si="38"/>
        <v>3.6056987788331072</v>
      </c>
      <c r="I391">
        <v>18</v>
      </c>
      <c r="J391">
        <v>62.83</v>
      </c>
      <c r="K391">
        <v>58.64</v>
      </c>
      <c r="L391" s="2">
        <f t="shared" si="39"/>
        <v>1</v>
      </c>
      <c r="M391" s="2">
        <f t="shared" si="40"/>
        <v>0</v>
      </c>
      <c r="N391" s="2">
        <f t="shared" si="41"/>
        <v>0</v>
      </c>
    </row>
    <row r="392" spans="1:14" x14ac:dyDescent="0.35">
      <c r="A392" t="s">
        <v>563</v>
      </c>
      <c r="B392" t="s">
        <v>699</v>
      </c>
      <c r="C392" t="s">
        <v>43</v>
      </c>
      <c r="D392" t="s">
        <v>659</v>
      </c>
      <c r="E392">
        <v>24</v>
      </c>
      <c r="F392">
        <v>319.43</v>
      </c>
      <c r="G392">
        <v>73.7</v>
      </c>
      <c r="H392">
        <f t="shared" si="38"/>
        <v>4.3341926729986433</v>
      </c>
      <c r="I392">
        <v>18</v>
      </c>
      <c r="J392">
        <v>102.87</v>
      </c>
      <c r="K392">
        <v>58.64</v>
      </c>
      <c r="L392" s="2">
        <f t="shared" si="39"/>
        <v>1</v>
      </c>
      <c r="M392" s="2">
        <f t="shared" si="40"/>
        <v>0</v>
      </c>
      <c r="N392" s="2">
        <f t="shared" si="41"/>
        <v>0</v>
      </c>
    </row>
    <row r="393" spans="1:14" x14ac:dyDescent="0.35">
      <c r="A393" t="s">
        <v>564</v>
      </c>
      <c r="B393" t="s">
        <v>699</v>
      </c>
      <c r="C393" t="s">
        <v>43</v>
      </c>
      <c r="D393" t="s">
        <v>659</v>
      </c>
      <c r="E393">
        <v>24</v>
      </c>
      <c r="F393">
        <v>209.53</v>
      </c>
      <c r="G393">
        <v>73.7</v>
      </c>
      <c r="H393">
        <f t="shared" si="38"/>
        <v>2.843012211668928</v>
      </c>
      <c r="I393">
        <v>18</v>
      </c>
      <c r="J393">
        <v>64.39</v>
      </c>
      <c r="K393">
        <v>58.64</v>
      </c>
      <c r="L393" s="2">
        <f t="shared" si="39"/>
        <v>1</v>
      </c>
      <c r="M393" s="2">
        <f t="shared" si="40"/>
        <v>0</v>
      </c>
      <c r="N393" s="2">
        <f t="shared" si="41"/>
        <v>0</v>
      </c>
    </row>
    <row r="394" spans="1:14" x14ac:dyDescent="0.35">
      <c r="A394" t="s">
        <v>565</v>
      </c>
      <c r="B394" t="s">
        <v>699</v>
      </c>
      <c r="C394" t="s">
        <v>43</v>
      </c>
      <c r="D394" t="s">
        <v>659</v>
      </c>
      <c r="E394">
        <v>24</v>
      </c>
      <c r="F394">
        <v>174.58</v>
      </c>
      <c r="G394">
        <v>73.7</v>
      </c>
      <c r="H394">
        <f t="shared" si="38"/>
        <v>2.3687924016282227</v>
      </c>
      <c r="I394">
        <v>23</v>
      </c>
      <c r="J394">
        <v>55.27</v>
      </c>
      <c r="K394">
        <v>71.22</v>
      </c>
      <c r="L394" s="2">
        <f t="shared" si="39"/>
        <v>1</v>
      </c>
      <c r="M394" s="2">
        <f t="shared" si="40"/>
        <v>0</v>
      </c>
      <c r="N394" s="2">
        <f t="shared" si="41"/>
        <v>0</v>
      </c>
    </row>
    <row r="395" spans="1:14" x14ac:dyDescent="0.35">
      <c r="A395" t="s">
        <v>566</v>
      </c>
      <c r="B395" t="s">
        <v>699</v>
      </c>
      <c r="C395" t="s">
        <v>43</v>
      </c>
      <c r="D395" t="s">
        <v>659</v>
      </c>
      <c r="E395">
        <v>24</v>
      </c>
      <c r="F395">
        <v>216.02</v>
      </c>
      <c r="G395">
        <v>73.7</v>
      </c>
      <c r="H395">
        <f t="shared" si="38"/>
        <v>2.9310719131614653</v>
      </c>
      <c r="I395">
        <v>18</v>
      </c>
      <c r="J395">
        <v>63.24</v>
      </c>
      <c r="K395">
        <v>58.64</v>
      </c>
      <c r="L395" s="2">
        <f t="shared" si="39"/>
        <v>1</v>
      </c>
      <c r="M395" s="2">
        <f t="shared" si="40"/>
        <v>0</v>
      </c>
      <c r="N395" s="2">
        <f t="shared" si="41"/>
        <v>0</v>
      </c>
    </row>
    <row r="396" spans="1:14" x14ac:dyDescent="0.35">
      <c r="A396" t="s">
        <v>567</v>
      </c>
      <c r="B396" t="s">
        <v>699</v>
      </c>
      <c r="C396" t="s">
        <v>43</v>
      </c>
      <c r="D396" t="s">
        <v>659</v>
      </c>
      <c r="E396">
        <v>24</v>
      </c>
      <c r="F396">
        <v>274.52999999999997</v>
      </c>
      <c r="G396">
        <v>73.7</v>
      </c>
      <c r="H396">
        <f t="shared" si="38"/>
        <v>3.7249660786974212</v>
      </c>
      <c r="I396">
        <v>18</v>
      </c>
      <c r="J396">
        <v>95.03</v>
      </c>
      <c r="K396">
        <v>58.64</v>
      </c>
      <c r="L396" s="2">
        <f t="shared" si="39"/>
        <v>1</v>
      </c>
      <c r="M396" s="2">
        <f t="shared" si="40"/>
        <v>0</v>
      </c>
      <c r="N396" s="2">
        <f t="shared" si="41"/>
        <v>0</v>
      </c>
    </row>
    <row r="397" spans="1:14" x14ac:dyDescent="0.35">
      <c r="A397" t="s">
        <v>568</v>
      </c>
      <c r="B397" t="s">
        <v>699</v>
      </c>
      <c r="C397" t="s">
        <v>43</v>
      </c>
      <c r="D397" t="s">
        <v>659</v>
      </c>
      <c r="E397">
        <v>24</v>
      </c>
      <c r="F397">
        <v>219.33</v>
      </c>
      <c r="G397">
        <v>73.7</v>
      </c>
      <c r="H397">
        <f t="shared" si="38"/>
        <v>2.9759837177747626</v>
      </c>
      <c r="I397">
        <v>23</v>
      </c>
      <c r="J397">
        <v>44.35</v>
      </c>
      <c r="K397">
        <v>71.22</v>
      </c>
      <c r="L397" s="2">
        <f t="shared" si="39"/>
        <v>1</v>
      </c>
      <c r="M397" s="2">
        <f t="shared" si="40"/>
        <v>0</v>
      </c>
      <c r="N397" s="2">
        <f t="shared" si="41"/>
        <v>0</v>
      </c>
    </row>
    <row r="398" spans="1:14" x14ac:dyDescent="0.35">
      <c r="A398" t="s">
        <v>569</v>
      </c>
      <c r="B398" t="s">
        <v>699</v>
      </c>
      <c r="C398" t="s">
        <v>43</v>
      </c>
      <c r="D398" t="s">
        <v>659</v>
      </c>
      <c r="E398">
        <v>24</v>
      </c>
      <c r="F398">
        <v>311.25</v>
      </c>
      <c r="G398">
        <v>73.7</v>
      </c>
      <c r="H398">
        <f t="shared" si="38"/>
        <v>4.2232021709633649</v>
      </c>
      <c r="I398">
        <v>18</v>
      </c>
      <c r="J398">
        <v>62.27</v>
      </c>
      <c r="K398">
        <v>58.64</v>
      </c>
      <c r="L398" s="2">
        <f t="shared" si="39"/>
        <v>1</v>
      </c>
      <c r="M398" s="2">
        <f t="shared" si="40"/>
        <v>0</v>
      </c>
      <c r="N398" s="2">
        <f t="shared" si="41"/>
        <v>0</v>
      </c>
    </row>
    <row r="399" spans="1:14" x14ac:dyDescent="0.35">
      <c r="A399" t="s">
        <v>570</v>
      </c>
      <c r="B399" t="s">
        <v>699</v>
      </c>
      <c r="C399" t="s">
        <v>43</v>
      </c>
      <c r="D399" t="s">
        <v>659</v>
      </c>
      <c r="E399">
        <v>24</v>
      </c>
      <c r="F399">
        <v>214.82</v>
      </c>
      <c r="G399">
        <v>73.7</v>
      </c>
      <c r="H399">
        <f t="shared" si="38"/>
        <v>2.9147896879240163</v>
      </c>
      <c r="I399">
        <v>23</v>
      </c>
      <c r="J399">
        <v>41.04</v>
      </c>
      <c r="K399">
        <v>71.22</v>
      </c>
      <c r="L399" s="2">
        <f t="shared" si="39"/>
        <v>1</v>
      </c>
      <c r="M399" s="2">
        <f t="shared" si="40"/>
        <v>0</v>
      </c>
      <c r="N399" s="2">
        <f t="shared" si="41"/>
        <v>0</v>
      </c>
    </row>
    <row r="400" spans="1:14" x14ac:dyDescent="0.35">
      <c r="A400" t="s">
        <v>571</v>
      </c>
      <c r="B400" t="s">
        <v>699</v>
      </c>
      <c r="C400" t="s">
        <v>43</v>
      </c>
      <c r="D400" t="s">
        <v>659</v>
      </c>
      <c r="E400">
        <v>24</v>
      </c>
      <c r="F400">
        <v>283.44</v>
      </c>
      <c r="G400">
        <v>73.7</v>
      </c>
      <c r="H400">
        <f t="shared" si="38"/>
        <v>3.8458616010854816</v>
      </c>
      <c r="I400">
        <v>18</v>
      </c>
      <c r="J400">
        <v>71.540000000000006</v>
      </c>
      <c r="K400">
        <v>58.64</v>
      </c>
      <c r="L400" s="2">
        <f t="shared" si="39"/>
        <v>1</v>
      </c>
      <c r="M400" s="2">
        <f t="shared" si="40"/>
        <v>0</v>
      </c>
      <c r="N400" s="2">
        <f t="shared" si="41"/>
        <v>0</v>
      </c>
    </row>
    <row r="401" spans="1:14" x14ac:dyDescent="0.35">
      <c r="A401" t="s">
        <v>572</v>
      </c>
      <c r="B401" t="s">
        <v>699</v>
      </c>
      <c r="C401" t="s">
        <v>43</v>
      </c>
      <c r="D401" t="s">
        <v>659</v>
      </c>
      <c r="E401">
        <v>24</v>
      </c>
      <c r="F401">
        <v>290.07</v>
      </c>
      <c r="G401">
        <v>73.7</v>
      </c>
      <c r="H401">
        <f t="shared" si="38"/>
        <v>3.9358208955223879</v>
      </c>
      <c r="I401">
        <v>16</v>
      </c>
      <c r="J401">
        <v>72.88</v>
      </c>
      <c r="K401">
        <v>53.5</v>
      </c>
      <c r="L401" s="2">
        <f t="shared" si="39"/>
        <v>1</v>
      </c>
      <c r="M401" s="2">
        <f t="shared" si="40"/>
        <v>0</v>
      </c>
      <c r="N401" s="2">
        <f t="shared" si="41"/>
        <v>0</v>
      </c>
    </row>
    <row r="402" spans="1:14" x14ac:dyDescent="0.35">
      <c r="A402" t="s">
        <v>573</v>
      </c>
      <c r="B402" t="s">
        <v>699</v>
      </c>
      <c r="C402" t="s">
        <v>43</v>
      </c>
      <c r="D402" t="s">
        <v>659</v>
      </c>
      <c r="E402">
        <v>24</v>
      </c>
      <c r="F402">
        <v>203.46</v>
      </c>
      <c r="G402">
        <v>73.7</v>
      </c>
      <c r="H402">
        <f t="shared" si="38"/>
        <v>2.7606512890094979</v>
      </c>
      <c r="I402">
        <v>18</v>
      </c>
      <c r="J402">
        <v>79.959999999999994</v>
      </c>
      <c r="K402">
        <v>58.64</v>
      </c>
      <c r="L402" s="2">
        <f t="shared" si="39"/>
        <v>1</v>
      </c>
      <c r="M402" s="2">
        <f t="shared" si="40"/>
        <v>0</v>
      </c>
      <c r="N402" s="2">
        <f t="shared" si="41"/>
        <v>0</v>
      </c>
    </row>
    <row r="403" spans="1:14" x14ac:dyDescent="0.35">
      <c r="A403" t="s">
        <v>574</v>
      </c>
      <c r="B403" t="s">
        <v>699</v>
      </c>
      <c r="C403" t="s">
        <v>43</v>
      </c>
      <c r="D403" t="s">
        <v>659</v>
      </c>
      <c r="E403">
        <v>24</v>
      </c>
      <c r="F403">
        <v>267.55</v>
      </c>
      <c r="G403">
        <v>73.7</v>
      </c>
      <c r="H403">
        <f t="shared" si="38"/>
        <v>3.6302578018995928</v>
      </c>
      <c r="I403">
        <v>16</v>
      </c>
      <c r="J403">
        <v>75.23</v>
      </c>
      <c r="K403">
        <v>53.5</v>
      </c>
      <c r="L403" s="2">
        <f t="shared" si="39"/>
        <v>1</v>
      </c>
      <c r="M403" s="2">
        <f t="shared" si="40"/>
        <v>0</v>
      </c>
      <c r="N403" s="2">
        <f t="shared" si="41"/>
        <v>0</v>
      </c>
    </row>
    <row r="404" spans="1:14" x14ac:dyDescent="0.35">
      <c r="A404" t="s">
        <v>575</v>
      </c>
      <c r="B404" t="s">
        <v>699</v>
      </c>
      <c r="C404" t="s">
        <v>43</v>
      </c>
      <c r="D404" t="s">
        <v>659</v>
      </c>
      <c r="E404">
        <v>24</v>
      </c>
      <c r="F404">
        <v>270.81</v>
      </c>
      <c r="G404">
        <v>73.7</v>
      </c>
      <c r="H404">
        <f t="shared" si="38"/>
        <v>3.6744911804613296</v>
      </c>
      <c r="I404">
        <v>22.5</v>
      </c>
      <c r="J404">
        <v>35.07</v>
      </c>
      <c r="K404">
        <v>69.97</v>
      </c>
      <c r="L404" s="2">
        <f t="shared" si="39"/>
        <v>1</v>
      </c>
      <c r="M404" s="2">
        <f t="shared" si="40"/>
        <v>0</v>
      </c>
      <c r="N404" s="2">
        <f t="shared" si="41"/>
        <v>0</v>
      </c>
    </row>
    <row r="405" spans="1:14" x14ac:dyDescent="0.35">
      <c r="A405" t="s">
        <v>576</v>
      </c>
      <c r="B405" t="s">
        <v>699</v>
      </c>
      <c r="C405" t="s">
        <v>43</v>
      </c>
      <c r="D405" t="s">
        <v>659</v>
      </c>
      <c r="E405">
        <v>24</v>
      </c>
      <c r="F405">
        <v>236.03</v>
      </c>
      <c r="G405">
        <v>73.7</v>
      </c>
      <c r="H405">
        <f t="shared" si="38"/>
        <v>3.2025780189959292</v>
      </c>
      <c r="I405">
        <v>18</v>
      </c>
      <c r="J405">
        <v>59.97</v>
      </c>
      <c r="K405">
        <v>58.64</v>
      </c>
      <c r="L405" s="2">
        <f t="shared" si="39"/>
        <v>1</v>
      </c>
      <c r="M405" s="2">
        <f t="shared" si="40"/>
        <v>0</v>
      </c>
      <c r="N405" s="2">
        <f t="shared" si="41"/>
        <v>0</v>
      </c>
    </row>
    <row r="406" spans="1:14" x14ac:dyDescent="0.35">
      <c r="A406" t="s">
        <v>577</v>
      </c>
      <c r="B406" t="s">
        <v>699</v>
      </c>
      <c r="C406" t="s">
        <v>43</v>
      </c>
      <c r="D406" t="s">
        <v>659</v>
      </c>
      <c r="E406">
        <v>24</v>
      </c>
      <c r="F406">
        <v>249.96</v>
      </c>
      <c r="G406">
        <v>73.7</v>
      </c>
      <c r="H406">
        <f t="shared" si="38"/>
        <v>3.3915875169606511</v>
      </c>
      <c r="I406">
        <v>18</v>
      </c>
      <c r="J406">
        <v>83.18</v>
      </c>
      <c r="K406">
        <v>58.64</v>
      </c>
      <c r="L406" s="2">
        <f t="shared" si="39"/>
        <v>1</v>
      </c>
      <c r="M406" s="2">
        <f t="shared" si="40"/>
        <v>0</v>
      </c>
      <c r="N406" s="2">
        <f t="shared" si="41"/>
        <v>0</v>
      </c>
    </row>
    <row r="407" spans="1:14" x14ac:dyDescent="0.35">
      <c r="A407" t="s">
        <v>578</v>
      </c>
      <c r="B407" t="s">
        <v>699</v>
      </c>
      <c r="C407" t="s">
        <v>43</v>
      </c>
      <c r="D407" t="s">
        <v>659</v>
      </c>
      <c r="E407">
        <v>24</v>
      </c>
      <c r="F407">
        <v>196.08</v>
      </c>
      <c r="G407">
        <v>73.7</v>
      </c>
      <c r="H407">
        <f t="shared" si="38"/>
        <v>2.6605156037991859</v>
      </c>
      <c r="I407">
        <v>18</v>
      </c>
      <c r="J407">
        <v>61.03</v>
      </c>
      <c r="K407">
        <v>58.64</v>
      </c>
      <c r="L407" s="2">
        <f t="shared" si="39"/>
        <v>1</v>
      </c>
      <c r="M407" s="2">
        <f t="shared" si="40"/>
        <v>0</v>
      </c>
      <c r="N407" s="2">
        <f t="shared" si="41"/>
        <v>0</v>
      </c>
    </row>
    <row r="408" spans="1:14" x14ac:dyDescent="0.35">
      <c r="A408" t="s">
        <v>596</v>
      </c>
      <c r="B408" t="s">
        <v>699</v>
      </c>
      <c r="C408" t="s">
        <v>43</v>
      </c>
      <c r="D408" t="s">
        <v>660</v>
      </c>
      <c r="E408">
        <v>24</v>
      </c>
      <c r="F408">
        <v>175.51</v>
      </c>
      <c r="G408">
        <v>73.7</v>
      </c>
      <c r="H408">
        <f t="shared" si="38"/>
        <v>2.3814111261872455</v>
      </c>
      <c r="I408">
        <v>22.5</v>
      </c>
      <c r="J408">
        <v>53.26</v>
      </c>
      <c r="K408">
        <v>69.97</v>
      </c>
      <c r="L408" s="2">
        <f t="shared" si="39"/>
        <v>1</v>
      </c>
      <c r="M408" s="2">
        <f t="shared" si="40"/>
        <v>0</v>
      </c>
      <c r="N408" s="2">
        <f t="shared" si="41"/>
        <v>0</v>
      </c>
    </row>
    <row r="409" spans="1:14" x14ac:dyDescent="0.35">
      <c r="A409" t="s">
        <v>597</v>
      </c>
      <c r="B409" t="s">
        <v>699</v>
      </c>
      <c r="C409" t="s">
        <v>43</v>
      </c>
      <c r="D409" t="s">
        <v>660</v>
      </c>
      <c r="E409">
        <v>24</v>
      </c>
      <c r="F409">
        <v>156.13</v>
      </c>
      <c r="G409">
        <v>73.7</v>
      </c>
      <c r="H409">
        <f t="shared" si="38"/>
        <v>2.1184531886024422</v>
      </c>
      <c r="I409">
        <v>23.5</v>
      </c>
      <c r="J409">
        <v>59.85</v>
      </c>
      <c r="K409">
        <v>72.459999999999994</v>
      </c>
      <c r="L409" s="2">
        <f t="shared" si="39"/>
        <v>1</v>
      </c>
      <c r="M409" s="2">
        <f t="shared" si="40"/>
        <v>0</v>
      </c>
      <c r="N409" s="2">
        <f t="shared" si="41"/>
        <v>0</v>
      </c>
    </row>
    <row r="410" spans="1:14" x14ac:dyDescent="0.35">
      <c r="A410" t="s">
        <v>598</v>
      </c>
      <c r="B410" t="s">
        <v>699</v>
      </c>
      <c r="C410" t="s">
        <v>43</v>
      </c>
      <c r="D410" t="s">
        <v>660</v>
      </c>
      <c r="E410">
        <v>24</v>
      </c>
      <c r="F410">
        <v>182.83</v>
      </c>
      <c r="G410">
        <v>73.7</v>
      </c>
      <c r="H410">
        <f t="shared" si="38"/>
        <v>2.4807327001356851</v>
      </c>
      <c r="I410">
        <v>23</v>
      </c>
      <c r="J410">
        <v>40.97</v>
      </c>
      <c r="K410">
        <v>71.22</v>
      </c>
      <c r="L410" s="2">
        <f t="shared" si="39"/>
        <v>1</v>
      </c>
      <c r="M410" s="2">
        <f t="shared" si="40"/>
        <v>0</v>
      </c>
      <c r="N410" s="2">
        <f t="shared" si="41"/>
        <v>0</v>
      </c>
    </row>
    <row r="411" spans="1:14" x14ac:dyDescent="0.35">
      <c r="A411" t="s">
        <v>600</v>
      </c>
      <c r="B411" t="s">
        <v>699</v>
      </c>
      <c r="C411" t="s">
        <v>43</v>
      </c>
      <c r="D411" t="s">
        <v>660</v>
      </c>
      <c r="E411">
        <v>24</v>
      </c>
      <c r="F411">
        <v>178.18</v>
      </c>
      <c r="G411">
        <v>73.7</v>
      </c>
      <c r="H411">
        <f t="shared" si="38"/>
        <v>2.4176390773405698</v>
      </c>
      <c r="I411">
        <v>23</v>
      </c>
      <c r="J411">
        <v>43.61</v>
      </c>
      <c r="K411">
        <v>71.22</v>
      </c>
      <c r="L411" s="2">
        <f t="shared" si="39"/>
        <v>1</v>
      </c>
      <c r="M411" s="2">
        <f t="shared" si="40"/>
        <v>0</v>
      </c>
      <c r="N411" s="2">
        <f t="shared" si="41"/>
        <v>0</v>
      </c>
    </row>
    <row r="412" spans="1:14" x14ac:dyDescent="0.35">
      <c r="A412" t="s">
        <v>602</v>
      </c>
      <c r="B412" t="s">
        <v>699</v>
      </c>
      <c r="C412" t="s">
        <v>43</v>
      </c>
      <c r="D412" t="s">
        <v>660</v>
      </c>
      <c r="E412">
        <v>24</v>
      </c>
      <c r="F412">
        <v>206.39</v>
      </c>
      <c r="G412">
        <v>73.7</v>
      </c>
      <c r="H412">
        <f t="shared" si="38"/>
        <v>2.8004070556309357</v>
      </c>
      <c r="I412">
        <v>23</v>
      </c>
      <c r="J412">
        <v>70.930000000000007</v>
      </c>
      <c r="K412">
        <v>71.22</v>
      </c>
      <c r="L412" s="2">
        <f t="shared" si="39"/>
        <v>1</v>
      </c>
      <c r="M412" s="2">
        <f t="shared" si="40"/>
        <v>0</v>
      </c>
      <c r="N412" s="2">
        <f t="shared" si="41"/>
        <v>0</v>
      </c>
    </row>
    <row r="413" spans="1:14" x14ac:dyDescent="0.35">
      <c r="A413" t="s">
        <v>603</v>
      </c>
      <c r="B413" t="s">
        <v>699</v>
      </c>
      <c r="C413" t="s">
        <v>43</v>
      </c>
      <c r="D413" t="s">
        <v>660</v>
      </c>
      <c r="E413">
        <v>24</v>
      </c>
      <c r="F413">
        <v>154.36000000000001</v>
      </c>
      <c r="G413">
        <v>73.7</v>
      </c>
      <c r="H413">
        <f t="shared" si="38"/>
        <v>2.0944369063772048</v>
      </c>
      <c r="I413">
        <v>23.5</v>
      </c>
      <c r="J413">
        <v>69</v>
      </c>
      <c r="K413">
        <v>72.459999999999994</v>
      </c>
      <c r="L413" s="2">
        <f t="shared" si="39"/>
        <v>1</v>
      </c>
      <c r="M413" s="2">
        <f t="shared" si="40"/>
        <v>0</v>
      </c>
      <c r="N413" s="2">
        <f t="shared" si="41"/>
        <v>0</v>
      </c>
    </row>
    <row r="414" spans="1:14" x14ac:dyDescent="0.35">
      <c r="A414" t="s">
        <v>604</v>
      </c>
      <c r="B414" t="s">
        <v>699</v>
      </c>
      <c r="C414" t="s">
        <v>43</v>
      </c>
      <c r="D414" t="s">
        <v>660</v>
      </c>
      <c r="E414">
        <v>24</v>
      </c>
      <c r="F414">
        <v>224.72</v>
      </c>
      <c r="G414">
        <v>73.7</v>
      </c>
      <c r="H414">
        <f t="shared" si="38"/>
        <v>3.0491180461329712</v>
      </c>
      <c r="I414">
        <v>23</v>
      </c>
      <c r="J414">
        <v>61.84</v>
      </c>
      <c r="K414">
        <v>71.22</v>
      </c>
      <c r="L414" s="2">
        <f t="shared" si="39"/>
        <v>1</v>
      </c>
      <c r="M414" s="2">
        <f t="shared" si="40"/>
        <v>0</v>
      </c>
      <c r="N414" s="2">
        <f t="shared" si="41"/>
        <v>0</v>
      </c>
    </row>
    <row r="415" spans="1:14" x14ac:dyDescent="0.35">
      <c r="A415" t="s">
        <v>605</v>
      </c>
      <c r="B415" t="s">
        <v>699</v>
      </c>
      <c r="C415" t="s">
        <v>43</v>
      </c>
      <c r="D415" t="s">
        <v>660</v>
      </c>
      <c r="E415">
        <v>24</v>
      </c>
      <c r="F415">
        <v>164.6</v>
      </c>
      <c r="G415">
        <v>73.7</v>
      </c>
      <c r="H415">
        <f t="shared" si="38"/>
        <v>2.2333785617367705</v>
      </c>
      <c r="I415">
        <v>23</v>
      </c>
      <c r="J415">
        <v>42.65</v>
      </c>
      <c r="K415">
        <v>71.22</v>
      </c>
      <c r="L415" s="2">
        <f t="shared" si="39"/>
        <v>1</v>
      </c>
      <c r="M415" s="2">
        <f t="shared" si="40"/>
        <v>0</v>
      </c>
      <c r="N415" s="2">
        <f t="shared" si="41"/>
        <v>0</v>
      </c>
    </row>
    <row r="416" spans="1:14" x14ac:dyDescent="0.35">
      <c r="A416" t="s">
        <v>606</v>
      </c>
      <c r="B416" t="s">
        <v>699</v>
      </c>
      <c r="C416" t="s">
        <v>43</v>
      </c>
      <c r="D416" t="s">
        <v>660</v>
      </c>
      <c r="E416">
        <v>24</v>
      </c>
      <c r="F416">
        <v>196.66</v>
      </c>
      <c r="G416">
        <v>73.7</v>
      </c>
      <c r="H416">
        <f t="shared" si="38"/>
        <v>2.6683853459972862</v>
      </c>
      <c r="I416">
        <v>23</v>
      </c>
      <c r="J416">
        <v>47.28</v>
      </c>
      <c r="K416">
        <v>71.22</v>
      </c>
      <c r="L416" s="2">
        <f t="shared" si="39"/>
        <v>1</v>
      </c>
      <c r="M416" s="2">
        <f t="shared" si="40"/>
        <v>0</v>
      </c>
      <c r="N416" s="2">
        <f t="shared" si="41"/>
        <v>0</v>
      </c>
    </row>
    <row r="417" spans="1:14" x14ac:dyDescent="0.35">
      <c r="A417" t="s">
        <v>607</v>
      </c>
      <c r="B417" t="s">
        <v>699</v>
      </c>
      <c r="C417" t="s">
        <v>43</v>
      </c>
      <c r="D417" t="s">
        <v>660</v>
      </c>
      <c r="E417">
        <v>24</v>
      </c>
      <c r="F417">
        <v>138.49</v>
      </c>
      <c r="G417">
        <v>73.7</v>
      </c>
      <c r="H417">
        <f t="shared" si="38"/>
        <v>1.8791044776119403</v>
      </c>
      <c r="I417">
        <v>23.5</v>
      </c>
      <c r="J417">
        <v>53.71</v>
      </c>
      <c r="K417">
        <v>72.459999999999994</v>
      </c>
      <c r="L417" s="2">
        <f t="shared" si="39"/>
        <v>1</v>
      </c>
      <c r="M417" s="2">
        <f t="shared" si="40"/>
        <v>0</v>
      </c>
      <c r="N417" s="2">
        <f t="shared" si="41"/>
        <v>0</v>
      </c>
    </row>
    <row r="418" spans="1:14" x14ac:dyDescent="0.35">
      <c r="A418" t="s">
        <v>608</v>
      </c>
      <c r="B418" t="s">
        <v>699</v>
      </c>
      <c r="C418" t="s">
        <v>43</v>
      </c>
      <c r="D418" t="s">
        <v>660</v>
      </c>
      <c r="E418">
        <v>24</v>
      </c>
      <c r="F418">
        <v>281.54000000000002</v>
      </c>
      <c r="G418">
        <v>73.7</v>
      </c>
      <c r="H418">
        <f t="shared" si="38"/>
        <v>3.8200814111261874</v>
      </c>
      <c r="I418">
        <v>23</v>
      </c>
      <c r="J418">
        <v>58.62</v>
      </c>
      <c r="K418">
        <v>71.22</v>
      </c>
      <c r="L418" s="2">
        <f t="shared" si="39"/>
        <v>1</v>
      </c>
      <c r="M418" s="2">
        <f t="shared" si="40"/>
        <v>0</v>
      </c>
      <c r="N418" s="2">
        <f t="shared" si="41"/>
        <v>0</v>
      </c>
    </row>
    <row r="419" spans="1:14" x14ac:dyDescent="0.35">
      <c r="A419" t="s">
        <v>609</v>
      </c>
      <c r="B419" t="s">
        <v>699</v>
      </c>
      <c r="C419" t="s">
        <v>43</v>
      </c>
      <c r="D419" t="s">
        <v>660</v>
      </c>
      <c r="E419">
        <v>24</v>
      </c>
      <c r="F419">
        <v>176.23</v>
      </c>
      <c r="G419">
        <v>73.7</v>
      </c>
      <c r="H419">
        <f t="shared" si="38"/>
        <v>2.3911804613297147</v>
      </c>
      <c r="I419">
        <v>23</v>
      </c>
      <c r="J419">
        <v>43.97</v>
      </c>
      <c r="K419">
        <v>71.22</v>
      </c>
      <c r="L419" s="2">
        <f t="shared" si="39"/>
        <v>1</v>
      </c>
      <c r="M419" s="2">
        <f t="shared" si="40"/>
        <v>0</v>
      </c>
      <c r="N419" s="2">
        <f t="shared" si="41"/>
        <v>0</v>
      </c>
    </row>
    <row r="420" spans="1:14" x14ac:dyDescent="0.35">
      <c r="A420" t="s">
        <v>610</v>
      </c>
      <c r="B420" t="s">
        <v>699</v>
      </c>
      <c r="C420" t="s">
        <v>43</v>
      </c>
      <c r="D420" t="s">
        <v>660</v>
      </c>
      <c r="E420">
        <v>24</v>
      </c>
      <c r="F420">
        <v>190.43</v>
      </c>
      <c r="G420">
        <v>73.7</v>
      </c>
      <c r="H420">
        <f t="shared" si="38"/>
        <v>2.5838534599728629</v>
      </c>
      <c r="I420">
        <v>23</v>
      </c>
      <c r="J420">
        <v>33.4</v>
      </c>
      <c r="K420">
        <v>71.22</v>
      </c>
      <c r="L420" s="2">
        <f t="shared" si="39"/>
        <v>1</v>
      </c>
      <c r="M420" s="2">
        <f t="shared" si="40"/>
        <v>0</v>
      </c>
      <c r="N420" s="2">
        <f t="shared" si="41"/>
        <v>0</v>
      </c>
    </row>
    <row r="421" spans="1:14" x14ac:dyDescent="0.35">
      <c r="A421" t="s">
        <v>627</v>
      </c>
      <c r="B421" t="s">
        <v>699</v>
      </c>
      <c r="C421" t="s">
        <v>43</v>
      </c>
      <c r="D421" t="s">
        <v>660</v>
      </c>
      <c r="E421">
        <v>24</v>
      </c>
      <c r="F421">
        <v>157.05000000000001</v>
      </c>
      <c r="G421">
        <v>73.7</v>
      </c>
      <c r="H421">
        <f t="shared" si="38"/>
        <v>2.1309362279511532</v>
      </c>
      <c r="I421">
        <v>23.5</v>
      </c>
      <c r="J421">
        <v>67.72</v>
      </c>
      <c r="K421">
        <v>72.459999999999994</v>
      </c>
      <c r="L421" s="2">
        <f t="shared" si="39"/>
        <v>1</v>
      </c>
      <c r="M421" s="2">
        <f t="shared" si="40"/>
        <v>0</v>
      </c>
      <c r="N421" s="2">
        <f t="shared" si="41"/>
        <v>0</v>
      </c>
    </row>
    <row r="422" spans="1:14" x14ac:dyDescent="0.35">
      <c r="A422" t="s">
        <v>628</v>
      </c>
      <c r="B422" t="s">
        <v>699</v>
      </c>
      <c r="C422" t="s">
        <v>43</v>
      </c>
      <c r="D422" t="s">
        <v>660</v>
      </c>
      <c r="E422">
        <v>24</v>
      </c>
      <c r="F422">
        <v>165.37</v>
      </c>
      <c r="G422">
        <v>73.7</v>
      </c>
      <c r="H422">
        <f t="shared" si="38"/>
        <v>2.2438263229308006</v>
      </c>
      <c r="I422">
        <v>23</v>
      </c>
      <c r="J422">
        <v>33.03</v>
      </c>
      <c r="K422">
        <v>71.22</v>
      </c>
      <c r="L422" s="2">
        <f t="shared" si="39"/>
        <v>1</v>
      </c>
      <c r="M422" s="2">
        <f t="shared" si="40"/>
        <v>0</v>
      </c>
      <c r="N422" s="2">
        <f t="shared" si="41"/>
        <v>0</v>
      </c>
    </row>
    <row r="423" spans="1:14" x14ac:dyDescent="0.35">
      <c r="A423" t="s">
        <v>629</v>
      </c>
      <c r="B423" t="s">
        <v>699</v>
      </c>
      <c r="C423" t="s">
        <v>43</v>
      </c>
      <c r="D423" t="s">
        <v>660</v>
      </c>
      <c r="E423">
        <v>24</v>
      </c>
      <c r="F423">
        <v>222.54</v>
      </c>
      <c r="G423">
        <v>73.7</v>
      </c>
      <c r="H423">
        <f t="shared" si="38"/>
        <v>3.0195386702849385</v>
      </c>
      <c r="I423">
        <v>23</v>
      </c>
      <c r="J423">
        <v>65.47</v>
      </c>
      <c r="K423">
        <v>71.22</v>
      </c>
      <c r="L423" s="2">
        <f t="shared" si="39"/>
        <v>1</v>
      </c>
      <c r="M423" s="2">
        <f t="shared" si="40"/>
        <v>0</v>
      </c>
      <c r="N423" s="2">
        <f t="shared" si="41"/>
        <v>0</v>
      </c>
    </row>
    <row r="424" spans="1:14" x14ac:dyDescent="0.35">
      <c r="A424" t="s">
        <v>630</v>
      </c>
      <c r="B424" t="s">
        <v>699</v>
      </c>
      <c r="C424" t="s">
        <v>43</v>
      </c>
      <c r="D424" t="s">
        <v>660</v>
      </c>
      <c r="E424">
        <v>24</v>
      </c>
      <c r="F424">
        <v>235.99</v>
      </c>
      <c r="G424">
        <v>73.7</v>
      </c>
      <c r="H424">
        <f t="shared" si="38"/>
        <v>3.202035278154681</v>
      </c>
      <c r="I424">
        <v>23</v>
      </c>
      <c r="J424">
        <v>55.49</v>
      </c>
      <c r="K424">
        <v>71.22</v>
      </c>
      <c r="L424" s="2">
        <f t="shared" si="39"/>
        <v>1</v>
      </c>
      <c r="M424" s="2">
        <f t="shared" si="40"/>
        <v>0</v>
      </c>
      <c r="N424" s="2">
        <f t="shared" si="41"/>
        <v>0</v>
      </c>
    </row>
    <row r="425" spans="1:14" x14ac:dyDescent="0.35">
      <c r="A425" t="s">
        <v>631</v>
      </c>
      <c r="B425" t="s">
        <v>699</v>
      </c>
      <c r="C425" t="s">
        <v>43</v>
      </c>
      <c r="D425" t="s">
        <v>660</v>
      </c>
      <c r="E425">
        <v>24</v>
      </c>
      <c r="F425">
        <v>227.57</v>
      </c>
      <c r="G425">
        <v>73.7</v>
      </c>
      <c r="H425">
        <f t="shared" si="38"/>
        <v>3.0877883310719128</v>
      </c>
      <c r="I425">
        <v>23</v>
      </c>
      <c r="J425">
        <v>67.19</v>
      </c>
      <c r="K425">
        <v>71.22</v>
      </c>
      <c r="L425" s="2">
        <f t="shared" si="39"/>
        <v>1</v>
      </c>
      <c r="M425" s="2">
        <f t="shared" si="40"/>
        <v>0</v>
      </c>
      <c r="N425" s="2">
        <f t="shared" si="41"/>
        <v>0</v>
      </c>
    </row>
    <row r="426" spans="1:14" x14ac:dyDescent="0.35">
      <c r="A426" t="s">
        <v>632</v>
      </c>
      <c r="B426" t="s">
        <v>699</v>
      </c>
      <c r="C426" t="s">
        <v>43</v>
      </c>
      <c r="D426" t="s">
        <v>660</v>
      </c>
      <c r="E426">
        <v>24</v>
      </c>
      <c r="F426">
        <v>167.5</v>
      </c>
      <c r="G426">
        <v>73.7</v>
      </c>
      <c r="H426">
        <f t="shared" si="38"/>
        <v>2.2727272727272725</v>
      </c>
      <c r="I426">
        <v>23</v>
      </c>
      <c r="J426">
        <v>43.74</v>
      </c>
      <c r="K426">
        <v>71.22</v>
      </c>
      <c r="L426" s="2">
        <f t="shared" si="39"/>
        <v>1</v>
      </c>
      <c r="M426" s="2">
        <f t="shared" si="40"/>
        <v>0</v>
      </c>
      <c r="N426" s="2">
        <f t="shared" si="41"/>
        <v>0</v>
      </c>
    </row>
    <row r="427" spans="1:14" x14ac:dyDescent="0.35">
      <c r="A427" t="s">
        <v>633</v>
      </c>
      <c r="B427" t="s">
        <v>699</v>
      </c>
      <c r="C427" t="s">
        <v>43</v>
      </c>
      <c r="D427" t="s">
        <v>660</v>
      </c>
      <c r="E427">
        <v>24</v>
      </c>
      <c r="F427">
        <v>198.32</v>
      </c>
      <c r="G427">
        <v>73.7</v>
      </c>
      <c r="H427">
        <f t="shared" si="38"/>
        <v>2.6909090909090909</v>
      </c>
      <c r="I427">
        <v>23</v>
      </c>
      <c r="J427">
        <v>44.62</v>
      </c>
      <c r="K427">
        <v>71.22</v>
      </c>
      <c r="L427" s="2">
        <f t="shared" si="39"/>
        <v>1</v>
      </c>
      <c r="M427" s="2">
        <f t="shared" si="40"/>
        <v>0</v>
      </c>
      <c r="N427" s="2">
        <f t="shared" si="41"/>
        <v>0</v>
      </c>
    </row>
    <row r="428" spans="1:14" x14ac:dyDescent="0.35">
      <c r="A428" t="s">
        <v>635</v>
      </c>
      <c r="B428" t="s">
        <v>699</v>
      </c>
      <c r="C428" t="s">
        <v>43</v>
      </c>
      <c r="D428" t="s">
        <v>660</v>
      </c>
      <c r="E428">
        <v>24</v>
      </c>
      <c r="F428">
        <v>231.25</v>
      </c>
      <c r="G428">
        <v>73.7</v>
      </c>
      <c r="H428">
        <f t="shared" si="38"/>
        <v>3.1377204884667571</v>
      </c>
      <c r="I428">
        <v>23</v>
      </c>
      <c r="J428">
        <v>37.92</v>
      </c>
      <c r="K428">
        <v>71.22</v>
      </c>
      <c r="L428" s="2">
        <f t="shared" si="39"/>
        <v>1</v>
      </c>
      <c r="M428" s="2">
        <f t="shared" si="40"/>
        <v>0</v>
      </c>
      <c r="N428" s="2">
        <f t="shared" si="41"/>
        <v>0</v>
      </c>
    </row>
    <row r="429" spans="1:14" x14ac:dyDescent="0.35">
      <c r="A429" t="s">
        <v>636</v>
      </c>
      <c r="B429" t="s">
        <v>699</v>
      </c>
      <c r="C429" t="s">
        <v>43</v>
      </c>
      <c r="D429" t="s">
        <v>660</v>
      </c>
      <c r="E429">
        <v>24</v>
      </c>
      <c r="F429">
        <v>123.54</v>
      </c>
      <c r="G429">
        <v>73.7</v>
      </c>
      <c r="H429">
        <f t="shared" si="38"/>
        <v>1.6762550881953868</v>
      </c>
      <c r="I429">
        <v>23.5</v>
      </c>
      <c r="J429">
        <v>66.569999999999993</v>
      </c>
      <c r="K429">
        <v>72.459999999999994</v>
      </c>
      <c r="L429" s="2">
        <f t="shared" si="39"/>
        <v>1</v>
      </c>
      <c r="M429" s="2">
        <f t="shared" si="40"/>
        <v>0</v>
      </c>
      <c r="N429" s="2">
        <f t="shared" si="41"/>
        <v>0</v>
      </c>
    </row>
    <row r="430" spans="1:14" x14ac:dyDescent="0.35">
      <c r="A430" t="s">
        <v>637</v>
      </c>
      <c r="B430" t="s">
        <v>699</v>
      </c>
      <c r="C430" t="s">
        <v>43</v>
      </c>
      <c r="D430" t="s">
        <v>660</v>
      </c>
      <c r="E430">
        <v>24</v>
      </c>
      <c r="F430">
        <v>229.29</v>
      </c>
      <c r="G430">
        <v>73.7</v>
      </c>
      <c r="H430">
        <f t="shared" si="38"/>
        <v>3.1111261872455902</v>
      </c>
      <c r="I430">
        <v>23</v>
      </c>
      <c r="J430">
        <v>44.41</v>
      </c>
      <c r="K430">
        <v>71.22</v>
      </c>
      <c r="L430" s="2">
        <f t="shared" si="39"/>
        <v>1</v>
      </c>
      <c r="M430" s="2">
        <f t="shared" si="40"/>
        <v>0</v>
      </c>
      <c r="N430" s="2">
        <f t="shared" si="41"/>
        <v>0</v>
      </c>
    </row>
    <row r="431" spans="1:14" x14ac:dyDescent="0.35">
      <c r="A431" t="s">
        <v>638</v>
      </c>
      <c r="B431" t="s">
        <v>699</v>
      </c>
      <c r="C431" t="s">
        <v>43</v>
      </c>
      <c r="D431" t="s">
        <v>660</v>
      </c>
      <c r="E431">
        <v>24</v>
      </c>
      <c r="F431">
        <v>191.95</v>
      </c>
      <c r="G431">
        <v>73.7</v>
      </c>
      <c r="H431">
        <f t="shared" si="38"/>
        <v>2.6044776119402981</v>
      </c>
      <c r="I431">
        <v>23</v>
      </c>
      <c r="J431">
        <v>37.729999999999997</v>
      </c>
      <c r="K431">
        <v>71.22</v>
      </c>
      <c r="L431" s="2">
        <f t="shared" si="39"/>
        <v>1</v>
      </c>
      <c r="M431" s="2">
        <f t="shared" si="40"/>
        <v>0</v>
      </c>
      <c r="N431" s="2">
        <f t="shared" si="41"/>
        <v>0</v>
      </c>
    </row>
    <row r="432" spans="1:14" x14ac:dyDescent="0.35">
      <c r="A432" t="s">
        <v>639</v>
      </c>
      <c r="B432" t="s">
        <v>699</v>
      </c>
      <c r="C432" t="s">
        <v>43</v>
      </c>
      <c r="D432" t="s">
        <v>660</v>
      </c>
      <c r="E432">
        <v>24</v>
      </c>
      <c r="F432">
        <v>204.19</v>
      </c>
      <c r="G432">
        <v>73.7</v>
      </c>
      <c r="H432">
        <f t="shared" si="38"/>
        <v>2.7705563093622794</v>
      </c>
      <c r="I432">
        <v>23</v>
      </c>
      <c r="J432">
        <v>26.54</v>
      </c>
      <c r="K432">
        <v>71.22</v>
      </c>
      <c r="L432" s="2">
        <f t="shared" si="39"/>
        <v>1</v>
      </c>
      <c r="M432" s="2">
        <f t="shared" si="40"/>
        <v>0</v>
      </c>
      <c r="N432" s="2">
        <f t="shared" si="41"/>
        <v>0</v>
      </c>
    </row>
    <row r="433" spans="1:14" x14ac:dyDescent="0.35">
      <c r="A433" t="s">
        <v>640</v>
      </c>
      <c r="B433" t="s">
        <v>699</v>
      </c>
      <c r="C433" t="s">
        <v>43</v>
      </c>
      <c r="D433" t="s">
        <v>660</v>
      </c>
      <c r="E433">
        <v>24</v>
      </c>
      <c r="F433">
        <v>194.73</v>
      </c>
      <c r="G433">
        <v>73.7</v>
      </c>
      <c r="H433">
        <f t="shared" si="38"/>
        <v>2.6421981004070556</v>
      </c>
      <c r="I433">
        <v>23</v>
      </c>
      <c r="J433">
        <v>46.63</v>
      </c>
      <c r="K433">
        <v>71.22</v>
      </c>
      <c r="L433" s="2">
        <f t="shared" si="39"/>
        <v>1</v>
      </c>
      <c r="M433" s="2">
        <f t="shared" si="40"/>
        <v>0</v>
      </c>
      <c r="N433" s="2">
        <f t="shared" si="41"/>
        <v>0</v>
      </c>
    </row>
    <row r="434" spans="1:14" x14ac:dyDescent="0.35">
      <c r="A434" t="s">
        <v>641</v>
      </c>
      <c r="B434" t="s">
        <v>699</v>
      </c>
      <c r="C434" t="s">
        <v>43</v>
      </c>
      <c r="D434" t="s">
        <v>660</v>
      </c>
      <c r="E434">
        <v>24</v>
      </c>
      <c r="F434">
        <v>263.83999999999997</v>
      </c>
      <c r="G434">
        <v>73.7</v>
      </c>
      <c r="H434">
        <f t="shared" si="38"/>
        <v>3.5799185888738121</v>
      </c>
      <c r="I434">
        <v>23</v>
      </c>
      <c r="J434">
        <v>25.26</v>
      </c>
      <c r="K434">
        <v>71.22</v>
      </c>
      <c r="L434" s="2">
        <f t="shared" si="39"/>
        <v>1</v>
      </c>
      <c r="M434" s="2">
        <f t="shared" si="40"/>
        <v>0</v>
      </c>
      <c r="N434" s="2">
        <f t="shared" si="41"/>
        <v>0</v>
      </c>
    </row>
    <row r="435" spans="1:14" x14ac:dyDescent="0.35">
      <c r="A435" t="s">
        <v>642</v>
      </c>
      <c r="B435" t="s">
        <v>699</v>
      </c>
      <c r="C435" t="s">
        <v>43</v>
      </c>
      <c r="D435" t="s">
        <v>660</v>
      </c>
      <c r="E435">
        <v>24</v>
      </c>
      <c r="F435">
        <v>205.96</v>
      </c>
      <c r="G435">
        <v>73.7</v>
      </c>
      <c r="H435">
        <f t="shared" si="38"/>
        <v>2.7945725915875168</v>
      </c>
      <c r="I435">
        <v>23</v>
      </c>
      <c r="J435">
        <v>68.61</v>
      </c>
      <c r="K435">
        <v>71.22</v>
      </c>
      <c r="L435" s="2">
        <f t="shared" si="39"/>
        <v>1</v>
      </c>
      <c r="M435" s="2">
        <f t="shared" si="40"/>
        <v>0</v>
      </c>
      <c r="N435" s="2">
        <f t="shared" si="41"/>
        <v>0</v>
      </c>
    </row>
    <row r="436" spans="1:14" x14ac:dyDescent="0.35">
      <c r="A436" t="s">
        <v>547</v>
      </c>
      <c r="B436" t="s">
        <v>699</v>
      </c>
      <c r="C436" t="s">
        <v>78</v>
      </c>
      <c r="D436" t="s">
        <v>659</v>
      </c>
      <c r="E436">
        <v>22</v>
      </c>
      <c r="F436">
        <v>73.680000000000007</v>
      </c>
      <c r="G436">
        <v>68.72</v>
      </c>
      <c r="H436">
        <f t="shared" si="38"/>
        <v>1.0721769499417928</v>
      </c>
      <c r="I436">
        <v>21.5</v>
      </c>
      <c r="J436">
        <v>53.39</v>
      </c>
      <c r="K436">
        <v>67.47</v>
      </c>
      <c r="L436" s="2">
        <f t="shared" si="39"/>
        <v>0</v>
      </c>
      <c r="M436" s="2">
        <f t="shared" si="40"/>
        <v>1</v>
      </c>
      <c r="N436" s="2">
        <f t="shared" si="41"/>
        <v>0</v>
      </c>
    </row>
    <row r="437" spans="1:14" x14ac:dyDescent="0.35">
      <c r="A437" t="s">
        <v>548</v>
      </c>
      <c r="B437" t="s">
        <v>699</v>
      </c>
      <c r="C437" t="s">
        <v>78</v>
      </c>
      <c r="D437" t="s">
        <v>659</v>
      </c>
      <c r="E437">
        <v>24</v>
      </c>
      <c r="F437">
        <v>226.9</v>
      </c>
      <c r="G437">
        <v>73.7</v>
      </c>
      <c r="H437">
        <f t="shared" si="38"/>
        <v>3.0786974219810039</v>
      </c>
      <c r="I437">
        <v>23</v>
      </c>
      <c r="J437">
        <v>54.23</v>
      </c>
      <c r="K437">
        <v>71.22</v>
      </c>
      <c r="L437" s="2">
        <f t="shared" si="39"/>
        <v>1</v>
      </c>
      <c r="M437" s="2">
        <f t="shared" si="40"/>
        <v>0</v>
      </c>
      <c r="N437" s="2">
        <f t="shared" si="41"/>
        <v>0</v>
      </c>
    </row>
    <row r="438" spans="1:14" x14ac:dyDescent="0.35">
      <c r="A438" t="s">
        <v>549</v>
      </c>
      <c r="B438" t="s">
        <v>699</v>
      </c>
      <c r="C438" t="s">
        <v>78</v>
      </c>
      <c r="D438" t="s">
        <v>659</v>
      </c>
      <c r="E438">
        <v>24</v>
      </c>
      <c r="F438">
        <v>184.8</v>
      </c>
      <c r="G438">
        <v>73.7</v>
      </c>
      <c r="H438">
        <f t="shared" si="38"/>
        <v>2.5074626865671643</v>
      </c>
      <c r="I438">
        <v>16</v>
      </c>
      <c r="J438">
        <v>69.16</v>
      </c>
      <c r="K438">
        <v>53.5</v>
      </c>
      <c r="L438" s="2">
        <f t="shared" si="39"/>
        <v>1</v>
      </c>
      <c r="M438" s="2">
        <f t="shared" si="40"/>
        <v>0</v>
      </c>
      <c r="N438" s="2">
        <f t="shared" si="41"/>
        <v>0</v>
      </c>
    </row>
    <row r="439" spans="1:14" x14ac:dyDescent="0.35">
      <c r="A439" t="s">
        <v>550</v>
      </c>
      <c r="B439" t="s">
        <v>699</v>
      </c>
      <c r="C439" t="s">
        <v>78</v>
      </c>
      <c r="D439" t="s">
        <v>659</v>
      </c>
      <c r="E439">
        <v>24</v>
      </c>
      <c r="F439">
        <v>224.01</v>
      </c>
      <c r="G439">
        <v>73.7</v>
      </c>
      <c r="H439">
        <f t="shared" si="38"/>
        <v>3.0394843962008138</v>
      </c>
      <c r="I439">
        <v>22.5</v>
      </c>
      <c r="J439">
        <v>27.39</v>
      </c>
      <c r="K439">
        <v>69.97</v>
      </c>
      <c r="L439" s="2">
        <f t="shared" si="39"/>
        <v>1</v>
      </c>
      <c r="M439" s="2">
        <f t="shared" si="40"/>
        <v>0</v>
      </c>
      <c r="N439" s="2">
        <f t="shared" si="41"/>
        <v>0</v>
      </c>
    </row>
    <row r="440" spans="1:14" x14ac:dyDescent="0.35">
      <c r="A440" t="s">
        <v>551</v>
      </c>
      <c r="B440" t="s">
        <v>699</v>
      </c>
      <c r="C440" t="s">
        <v>78</v>
      </c>
      <c r="D440" t="s">
        <v>659</v>
      </c>
      <c r="E440">
        <v>24</v>
      </c>
      <c r="F440">
        <v>194.55</v>
      </c>
      <c r="G440">
        <v>73.7</v>
      </c>
      <c r="H440">
        <f t="shared" si="38"/>
        <v>2.6397557666214384</v>
      </c>
      <c r="I440">
        <v>16</v>
      </c>
      <c r="J440">
        <v>56.76</v>
      </c>
      <c r="K440">
        <v>53.5</v>
      </c>
      <c r="L440" s="2">
        <f t="shared" si="39"/>
        <v>1</v>
      </c>
      <c r="M440" s="2">
        <f t="shared" si="40"/>
        <v>0</v>
      </c>
      <c r="N440" s="2">
        <f t="shared" si="41"/>
        <v>0</v>
      </c>
    </row>
    <row r="441" spans="1:14" x14ac:dyDescent="0.35">
      <c r="A441" t="s">
        <v>552</v>
      </c>
      <c r="B441" t="s">
        <v>699</v>
      </c>
      <c r="C441" t="s">
        <v>78</v>
      </c>
      <c r="D441" t="s">
        <v>659</v>
      </c>
      <c r="E441">
        <v>24</v>
      </c>
      <c r="F441">
        <v>255.85</v>
      </c>
      <c r="G441">
        <v>73.7</v>
      </c>
      <c r="H441">
        <f t="shared" si="38"/>
        <v>3.4715061058344636</v>
      </c>
      <c r="I441">
        <v>23</v>
      </c>
      <c r="J441">
        <v>38.86</v>
      </c>
      <c r="K441">
        <v>71.22</v>
      </c>
      <c r="L441" s="2">
        <f t="shared" si="39"/>
        <v>1</v>
      </c>
      <c r="M441" s="2">
        <f t="shared" si="40"/>
        <v>0</v>
      </c>
      <c r="N441" s="2">
        <f t="shared" si="41"/>
        <v>0</v>
      </c>
    </row>
    <row r="442" spans="1:14" x14ac:dyDescent="0.35">
      <c r="A442" t="s">
        <v>553</v>
      </c>
      <c r="B442" t="s">
        <v>699</v>
      </c>
      <c r="C442" t="s">
        <v>78</v>
      </c>
      <c r="D442" t="s">
        <v>659</v>
      </c>
      <c r="E442">
        <v>24</v>
      </c>
      <c r="F442">
        <v>138.94</v>
      </c>
      <c r="G442">
        <v>73.7</v>
      </c>
      <c r="H442">
        <f t="shared" si="38"/>
        <v>1.8852103120759836</v>
      </c>
      <c r="I442">
        <v>23.5</v>
      </c>
      <c r="J442">
        <v>56.01</v>
      </c>
      <c r="K442">
        <v>72.459999999999994</v>
      </c>
      <c r="L442" s="2">
        <f t="shared" si="39"/>
        <v>1</v>
      </c>
      <c r="M442" s="2">
        <f t="shared" si="40"/>
        <v>0</v>
      </c>
      <c r="N442" s="2">
        <f t="shared" si="41"/>
        <v>0</v>
      </c>
    </row>
    <row r="443" spans="1:14" x14ac:dyDescent="0.35">
      <c r="A443" t="s">
        <v>554</v>
      </c>
      <c r="B443" t="s">
        <v>699</v>
      </c>
      <c r="C443" t="s">
        <v>78</v>
      </c>
      <c r="D443" t="s">
        <v>659</v>
      </c>
      <c r="E443">
        <v>24</v>
      </c>
      <c r="F443">
        <v>136.57</v>
      </c>
      <c r="G443">
        <v>73.7</v>
      </c>
      <c r="H443">
        <f t="shared" si="38"/>
        <v>1.8530529172320216</v>
      </c>
      <c r="I443">
        <v>22.5</v>
      </c>
      <c r="J443">
        <v>63.24</v>
      </c>
      <c r="K443">
        <v>69.97</v>
      </c>
      <c r="L443" s="2">
        <f t="shared" si="39"/>
        <v>1</v>
      </c>
      <c r="M443" s="2">
        <f t="shared" si="40"/>
        <v>0</v>
      </c>
      <c r="N443" s="2">
        <f t="shared" si="41"/>
        <v>0</v>
      </c>
    </row>
    <row r="444" spans="1:14" x14ac:dyDescent="0.35">
      <c r="A444" t="s">
        <v>555</v>
      </c>
      <c r="B444" t="s">
        <v>699</v>
      </c>
      <c r="C444" t="s">
        <v>78</v>
      </c>
      <c r="D444" t="s">
        <v>659</v>
      </c>
      <c r="E444">
        <v>24</v>
      </c>
      <c r="F444">
        <v>121.78</v>
      </c>
      <c r="G444">
        <v>73.7</v>
      </c>
      <c r="H444">
        <f t="shared" si="38"/>
        <v>1.6523744911804612</v>
      </c>
      <c r="I444">
        <v>23.5</v>
      </c>
      <c r="J444">
        <v>55.43</v>
      </c>
      <c r="K444">
        <v>72.459999999999994</v>
      </c>
      <c r="L444" s="2">
        <f t="shared" si="39"/>
        <v>1</v>
      </c>
      <c r="M444" s="2">
        <f t="shared" si="40"/>
        <v>0</v>
      </c>
      <c r="N444" s="2">
        <f t="shared" si="41"/>
        <v>0</v>
      </c>
    </row>
    <row r="445" spans="1:14" x14ac:dyDescent="0.35">
      <c r="A445" t="s">
        <v>556</v>
      </c>
      <c r="B445" t="s">
        <v>699</v>
      </c>
      <c r="C445" t="s">
        <v>78</v>
      </c>
      <c r="D445" t="s">
        <v>659</v>
      </c>
      <c r="E445">
        <v>24</v>
      </c>
      <c r="F445">
        <v>118.72</v>
      </c>
      <c r="G445">
        <v>73.7</v>
      </c>
      <c r="H445">
        <f t="shared" si="38"/>
        <v>1.6108548168249659</v>
      </c>
      <c r="I445">
        <v>23.5</v>
      </c>
      <c r="J445">
        <v>54.47</v>
      </c>
      <c r="K445">
        <v>72.459999999999994</v>
      </c>
      <c r="L445" s="2">
        <f t="shared" si="39"/>
        <v>1</v>
      </c>
      <c r="M445" s="2">
        <f t="shared" si="40"/>
        <v>0</v>
      </c>
      <c r="N445" s="2">
        <f t="shared" si="41"/>
        <v>0</v>
      </c>
    </row>
    <row r="446" spans="1:14" x14ac:dyDescent="0.35">
      <c r="A446" t="s">
        <v>557</v>
      </c>
      <c r="B446" t="s">
        <v>699</v>
      </c>
      <c r="C446" t="s">
        <v>78</v>
      </c>
      <c r="D446" t="s">
        <v>659</v>
      </c>
      <c r="E446">
        <v>24</v>
      </c>
      <c r="F446">
        <v>222.92</v>
      </c>
      <c r="G446">
        <v>73.7</v>
      </c>
      <c r="H446">
        <f t="shared" si="38"/>
        <v>3.0246947082767974</v>
      </c>
      <c r="I446">
        <v>16</v>
      </c>
      <c r="J446">
        <v>61.47</v>
      </c>
      <c r="K446">
        <v>53.5</v>
      </c>
      <c r="L446" s="2">
        <f t="shared" si="39"/>
        <v>1</v>
      </c>
      <c r="M446" s="2">
        <f t="shared" si="40"/>
        <v>0</v>
      </c>
      <c r="N446" s="2">
        <f t="shared" si="41"/>
        <v>0</v>
      </c>
    </row>
    <row r="447" spans="1:14" x14ac:dyDescent="0.35">
      <c r="A447" t="s">
        <v>560</v>
      </c>
      <c r="B447" t="s">
        <v>699</v>
      </c>
      <c r="C447" t="s">
        <v>78</v>
      </c>
      <c r="D447" t="s">
        <v>659</v>
      </c>
      <c r="E447">
        <v>24</v>
      </c>
      <c r="F447">
        <v>116.45</v>
      </c>
      <c r="G447">
        <v>73.7</v>
      </c>
      <c r="H447">
        <f t="shared" si="38"/>
        <v>1.5800542740841248</v>
      </c>
      <c r="I447">
        <v>23</v>
      </c>
      <c r="J447">
        <v>41.64</v>
      </c>
      <c r="K447">
        <v>71.22</v>
      </c>
      <c r="L447" s="2">
        <f t="shared" si="39"/>
        <v>1</v>
      </c>
      <c r="M447" s="2">
        <f t="shared" si="40"/>
        <v>0</v>
      </c>
      <c r="N447" s="2">
        <f t="shared" si="41"/>
        <v>0</v>
      </c>
    </row>
    <row r="448" spans="1:14" x14ac:dyDescent="0.35">
      <c r="A448" t="s">
        <v>561</v>
      </c>
      <c r="B448" t="s">
        <v>699</v>
      </c>
      <c r="C448" t="s">
        <v>78</v>
      </c>
      <c r="D448" t="s">
        <v>659</v>
      </c>
      <c r="E448">
        <v>24</v>
      </c>
      <c r="F448">
        <v>200.94</v>
      </c>
      <c r="G448">
        <v>73.7</v>
      </c>
      <c r="H448">
        <f t="shared" si="38"/>
        <v>2.7264586160108548</v>
      </c>
      <c r="I448">
        <v>16</v>
      </c>
      <c r="J448">
        <v>70.400000000000006</v>
      </c>
      <c r="K448">
        <v>53.5</v>
      </c>
      <c r="L448" s="2">
        <f t="shared" si="39"/>
        <v>1</v>
      </c>
      <c r="M448" s="2">
        <f t="shared" si="40"/>
        <v>0</v>
      </c>
      <c r="N448" s="2">
        <f t="shared" si="41"/>
        <v>0</v>
      </c>
    </row>
    <row r="449" spans="1:14" x14ac:dyDescent="0.35">
      <c r="A449" t="s">
        <v>562</v>
      </c>
      <c r="B449" t="s">
        <v>699</v>
      </c>
      <c r="C449" t="s">
        <v>78</v>
      </c>
      <c r="D449" t="s">
        <v>659</v>
      </c>
      <c r="E449">
        <v>24</v>
      </c>
      <c r="F449">
        <v>85.61</v>
      </c>
      <c r="G449">
        <v>73.7</v>
      </c>
      <c r="H449">
        <f t="shared" si="38"/>
        <v>1.1616010854816825</v>
      </c>
      <c r="I449">
        <v>23.5</v>
      </c>
      <c r="J449">
        <v>55.59</v>
      </c>
      <c r="K449">
        <v>72.459999999999994</v>
      </c>
      <c r="L449" s="2">
        <f t="shared" si="39"/>
        <v>0</v>
      </c>
      <c r="M449" s="2">
        <f t="shared" si="40"/>
        <v>1</v>
      </c>
      <c r="N449" s="2">
        <f t="shared" si="41"/>
        <v>0</v>
      </c>
    </row>
    <row r="450" spans="1:14" x14ac:dyDescent="0.35">
      <c r="A450" t="s">
        <v>579</v>
      </c>
      <c r="B450" t="s">
        <v>699</v>
      </c>
      <c r="C450" t="s">
        <v>78</v>
      </c>
      <c r="D450" t="s">
        <v>659</v>
      </c>
      <c r="E450">
        <v>24</v>
      </c>
      <c r="F450">
        <v>116.52</v>
      </c>
      <c r="G450">
        <v>73.7</v>
      </c>
      <c r="H450">
        <f t="shared" ref="H450:H495" si="42">F450/G450</f>
        <v>1.5810040705563093</v>
      </c>
      <c r="I450">
        <v>23.5</v>
      </c>
      <c r="J450">
        <v>64.84</v>
      </c>
      <c r="K450">
        <v>72.459999999999994</v>
      </c>
      <c r="L450" s="2">
        <f t="shared" ref="L450:L495" si="43">IF(H450&gt;1.5,1,0)</f>
        <v>1</v>
      </c>
      <c r="M450" s="2">
        <f t="shared" ref="M450:M495" si="44">IF((AND(H450&gt;1,H450&lt;1.5)),1,0)</f>
        <v>0</v>
      </c>
      <c r="N450" s="2">
        <f t="shared" ref="N450:N495" si="45">IF(H450&lt;1,1,0)</f>
        <v>0</v>
      </c>
    </row>
    <row r="451" spans="1:14" x14ac:dyDescent="0.35">
      <c r="A451" t="s">
        <v>580</v>
      </c>
      <c r="B451" t="s">
        <v>699</v>
      </c>
      <c r="C451" t="s">
        <v>78</v>
      </c>
      <c r="D451" t="s">
        <v>659</v>
      </c>
      <c r="E451">
        <v>24</v>
      </c>
      <c r="F451">
        <v>203.18</v>
      </c>
      <c r="G451">
        <v>73.7</v>
      </c>
      <c r="H451">
        <f t="shared" si="42"/>
        <v>2.7568521031207598</v>
      </c>
      <c r="I451">
        <v>23</v>
      </c>
      <c r="J451">
        <v>35.74</v>
      </c>
      <c r="K451">
        <v>71.22</v>
      </c>
      <c r="L451" s="2">
        <f t="shared" si="43"/>
        <v>1</v>
      </c>
      <c r="M451" s="2">
        <f t="shared" si="44"/>
        <v>0</v>
      </c>
      <c r="N451" s="2">
        <f t="shared" si="45"/>
        <v>0</v>
      </c>
    </row>
    <row r="452" spans="1:14" x14ac:dyDescent="0.35">
      <c r="A452" t="s">
        <v>581</v>
      </c>
      <c r="B452" t="s">
        <v>699</v>
      </c>
      <c r="C452" s="8" t="s">
        <v>78</v>
      </c>
      <c r="D452" s="8" t="s">
        <v>659</v>
      </c>
      <c r="E452" s="8">
        <v>21</v>
      </c>
      <c r="F452" s="8">
        <v>58.67</v>
      </c>
      <c r="G452" s="8">
        <v>66.22</v>
      </c>
      <c r="H452" s="8">
        <f t="shared" si="42"/>
        <v>0.8859861069163395</v>
      </c>
      <c r="I452" s="8">
        <v>20.5</v>
      </c>
      <c r="J452" s="8">
        <v>30.17</v>
      </c>
      <c r="K452" s="8">
        <v>64.97</v>
      </c>
      <c r="L452" s="8">
        <f t="shared" si="43"/>
        <v>0</v>
      </c>
      <c r="M452" s="8">
        <f t="shared" si="44"/>
        <v>0</v>
      </c>
      <c r="N452" s="8">
        <f t="shared" si="45"/>
        <v>1</v>
      </c>
    </row>
    <row r="453" spans="1:14" x14ac:dyDescent="0.35">
      <c r="A453" t="s">
        <v>583</v>
      </c>
      <c r="B453" t="s">
        <v>699</v>
      </c>
      <c r="C453" t="s">
        <v>78</v>
      </c>
      <c r="D453" t="s">
        <v>659</v>
      </c>
      <c r="E453">
        <v>24</v>
      </c>
      <c r="F453">
        <v>193.38</v>
      </c>
      <c r="G453">
        <v>73.7</v>
      </c>
      <c r="H453">
        <f t="shared" si="42"/>
        <v>2.6238805970149253</v>
      </c>
      <c r="I453">
        <v>23</v>
      </c>
      <c r="J453">
        <v>44.92</v>
      </c>
      <c r="K453">
        <v>71.22</v>
      </c>
      <c r="L453" s="2">
        <f t="shared" si="43"/>
        <v>1</v>
      </c>
      <c r="M453" s="2">
        <f t="shared" si="44"/>
        <v>0</v>
      </c>
      <c r="N453" s="2">
        <f t="shared" si="45"/>
        <v>0</v>
      </c>
    </row>
    <row r="454" spans="1:14" x14ac:dyDescent="0.35">
      <c r="A454" t="s">
        <v>584</v>
      </c>
      <c r="B454" t="s">
        <v>699</v>
      </c>
      <c r="C454" t="s">
        <v>78</v>
      </c>
      <c r="D454" t="s">
        <v>659</v>
      </c>
      <c r="E454">
        <v>24</v>
      </c>
      <c r="F454">
        <v>217.29</v>
      </c>
      <c r="G454">
        <v>73.7</v>
      </c>
      <c r="H454">
        <f t="shared" si="42"/>
        <v>2.9483039348710989</v>
      </c>
      <c r="I454">
        <v>23</v>
      </c>
      <c r="J454">
        <v>20.61</v>
      </c>
      <c r="K454">
        <v>71.22</v>
      </c>
      <c r="L454" s="2">
        <f t="shared" si="43"/>
        <v>1</v>
      </c>
      <c r="M454" s="2">
        <f t="shared" si="44"/>
        <v>0</v>
      </c>
      <c r="N454" s="2">
        <f t="shared" si="45"/>
        <v>0</v>
      </c>
    </row>
    <row r="455" spans="1:14" x14ac:dyDescent="0.35">
      <c r="A455" t="s">
        <v>585</v>
      </c>
      <c r="B455" t="s">
        <v>699</v>
      </c>
      <c r="C455" t="s">
        <v>78</v>
      </c>
      <c r="D455" t="s">
        <v>659</v>
      </c>
      <c r="E455">
        <v>24</v>
      </c>
      <c r="F455">
        <v>184.02</v>
      </c>
      <c r="G455">
        <v>73.7</v>
      </c>
      <c r="H455">
        <f t="shared" si="42"/>
        <v>2.4968792401628224</v>
      </c>
      <c r="I455">
        <v>23</v>
      </c>
      <c r="J455">
        <v>46.43</v>
      </c>
      <c r="K455">
        <v>71.22</v>
      </c>
      <c r="L455" s="2">
        <f t="shared" si="43"/>
        <v>1</v>
      </c>
      <c r="M455" s="2">
        <f t="shared" si="44"/>
        <v>0</v>
      </c>
      <c r="N455" s="2">
        <f t="shared" si="45"/>
        <v>0</v>
      </c>
    </row>
    <row r="456" spans="1:14" x14ac:dyDescent="0.35">
      <c r="A456" t="s">
        <v>586</v>
      </c>
      <c r="B456" t="s">
        <v>699</v>
      </c>
      <c r="C456" t="s">
        <v>78</v>
      </c>
      <c r="D456" t="s">
        <v>659</v>
      </c>
      <c r="E456">
        <v>24</v>
      </c>
      <c r="F456">
        <v>127.86</v>
      </c>
      <c r="G456">
        <v>73.7</v>
      </c>
      <c r="H456">
        <f t="shared" si="42"/>
        <v>1.7348710990502034</v>
      </c>
      <c r="I456">
        <v>23</v>
      </c>
      <c r="J456">
        <v>57.41</v>
      </c>
      <c r="K456">
        <v>71.22</v>
      </c>
      <c r="L456" s="2">
        <f t="shared" si="43"/>
        <v>1</v>
      </c>
      <c r="M456" s="2">
        <f t="shared" si="44"/>
        <v>0</v>
      </c>
      <c r="N456" s="2">
        <f t="shared" si="45"/>
        <v>0</v>
      </c>
    </row>
    <row r="457" spans="1:14" x14ac:dyDescent="0.35">
      <c r="A457" t="s">
        <v>587</v>
      </c>
      <c r="B457" t="s">
        <v>699</v>
      </c>
      <c r="C457" t="s">
        <v>78</v>
      </c>
      <c r="D457" t="s">
        <v>659</v>
      </c>
      <c r="E457">
        <v>24</v>
      </c>
      <c r="F457">
        <v>145.74</v>
      </c>
      <c r="G457">
        <v>73.7</v>
      </c>
      <c r="H457">
        <f t="shared" si="42"/>
        <v>1.9774762550881955</v>
      </c>
      <c r="I457">
        <v>16</v>
      </c>
      <c r="J457">
        <v>59.95</v>
      </c>
      <c r="K457">
        <v>53.5</v>
      </c>
      <c r="L457" s="2">
        <f t="shared" si="43"/>
        <v>1</v>
      </c>
      <c r="M457" s="2">
        <f t="shared" si="44"/>
        <v>0</v>
      </c>
      <c r="N457" s="2">
        <f t="shared" si="45"/>
        <v>0</v>
      </c>
    </row>
    <row r="458" spans="1:14" x14ac:dyDescent="0.35">
      <c r="A458" t="s">
        <v>588</v>
      </c>
      <c r="B458" t="s">
        <v>699</v>
      </c>
      <c r="C458" t="s">
        <v>78</v>
      </c>
      <c r="D458" t="s">
        <v>659</v>
      </c>
      <c r="E458">
        <v>24</v>
      </c>
      <c r="F458">
        <v>224.43</v>
      </c>
      <c r="G458">
        <v>73.7</v>
      </c>
      <c r="H458">
        <f t="shared" si="42"/>
        <v>3.0451831750339213</v>
      </c>
      <c r="I458">
        <v>16</v>
      </c>
      <c r="J458">
        <v>68.95</v>
      </c>
      <c r="K458">
        <v>53.5</v>
      </c>
      <c r="L458" s="2">
        <f t="shared" si="43"/>
        <v>1</v>
      </c>
      <c r="M458" s="2">
        <f t="shared" si="44"/>
        <v>0</v>
      </c>
      <c r="N458" s="2">
        <f t="shared" si="45"/>
        <v>0</v>
      </c>
    </row>
    <row r="459" spans="1:14" x14ac:dyDescent="0.35">
      <c r="A459" t="s">
        <v>589</v>
      </c>
      <c r="B459" t="s">
        <v>699</v>
      </c>
      <c r="C459" t="s">
        <v>78</v>
      </c>
      <c r="D459" t="s">
        <v>659</v>
      </c>
      <c r="E459">
        <v>24</v>
      </c>
      <c r="F459">
        <v>109.84</v>
      </c>
      <c r="G459">
        <v>73.7</v>
      </c>
      <c r="H459">
        <f t="shared" si="42"/>
        <v>1.4903663500678426</v>
      </c>
      <c r="I459">
        <v>23.5</v>
      </c>
      <c r="J459">
        <v>49.58</v>
      </c>
      <c r="K459">
        <v>72.459999999999994</v>
      </c>
      <c r="L459" s="2">
        <f t="shared" si="43"/>
        <v>0</v>
      </c>
      <c r="M459" s="2">
        <f t="shared" si="44"/>
        <v>1</v>
      </c>
      <c r="N459" s="2">
        <f t="shared" si="45"/>
        <v>0</v>
      </c>
    </row>
    <row r="460" spans="1:14" x14ac:dyDescent="0.35">
      <c r="A460" t="s">
        <v>590</v>
      </c>
      <c r="B460" t="s">
        <v>699</v>
      </c>
      <c r="C460" t="s">
        <v>78</v>
      </c>
      <c r="D460" t="s">
        <v>659</v>
      </c>
      <c r="E460">
        <v>24</v>
      </c>
      <c r="F460">
        <v>174.23</v>
      </c>
      <c r="G460">
        <v>73.7</v>
      </c>
      <c r="H460">
        <f t="shared" si="42"/>
        <v>2.3640434192672997</v>
      </c>
      <c r="I460">
        <v>18</v>
      </c>
      <c r="J460">
        <v>66.91</v>
      </c>
      <c r="K460">
        <v>58.64</v>
      </c>
      <c r="L460" s="2">
        <f t="shared" si="43"/>
        <v>1</v>
      </c>
      <c r="M460" s="2">
        <f t="shared" si="44"/>
        <v>0</v>
      </c>
      <c r="N460" s="2">
        <f t="shared" si="45"/>
        <v>0</v>
      </c>
    </row>
    <row r="461" spans="1:14" x14ac:dyDescent="0.35">
      <c r="A461" t="s">
        <v>591</v>
      </c>
      <c r="B461" t="s">
        <v>699</v>
      </c>
      <c r="C461" t="s">
        <v>78</v>
      </c>
      <c r="D461" t="s">
        <v>659</v>
      </c>
      <c r="E461">
        <v>24</v>
      </c>
      <c r="F461">
        <v>133.74</v>
      </c>
      <c r="G461">
        <v>73.7</v>
      </c>
      <c r="H461">
        <f t="shared" si="42"/>
        <v>1.8146540027137044</v>
      </c>
      <c r="I461">
        <v>23</v>
      </c>
      <c r="J461">
        <v>40.99</v>
      </c>
      <c r="K461">
        <v>71.22</v>
      </c>
      <c r="L461" s="2">
        <f t="shared" si="43"/>
        <v>1</v>
      </c>
      <c r="M461" s="2">
        <f t="shared" si="44"/>
        <v>0</v>
      </c>
      <c r="N461" s="2">
        <f t="shared" si="45"/>
        <v>0</v>
      </c>
    </row>
    <row r="462" spans="1:14" x14ac:dyDescent="0.35">
      <c r="A462" t="s">
        <v>592</v>
      </c>
      <c r="B462" t="s">
        <v>699</v>
      </c>
      <c r="C462" t="s">
        <v>78</v>
      </c>
      <c r="D462" t="s">
        <v>659</v>
      </c>
      <c r="E462">
        <v>24</v>
      </c>
      <c r="F462">
        <v>293.44</v>
      </c>
      <c r="G462">
        <v>73.7</v>
      </c>
      <c r="H462">
        <f t="shared" si="42"/>
        <v>3.9815468113975574</v>
      </c>
      <c r="I462">
        <v>16</v>
      </c>
      <c r="J462">
        <v>92.4</v>
      </c>
      <c r="K462">
        <v>53.5</v>
      </c>
      <c r="L462" s="2">
        <f t="shared" si="43"/>
        <v>1</v>
      </c>
      <c r="M462" s="2">
        <f t="shared" si="44"/>
        <v>0</v>
      </c>
      <c r="N462" s="2">
        <f t="shared" si="45"/>
        <v>0</v>
      </c>
    </row>
    <row r="463" spans="1:14" x14ac:dyDescent="0.35">
      <c r="A463" t="s">
        <v>593</v>
      </c>
      <c r="B463" t="s">
        <v>699</v>
      </c>
      <c r="C463" t="s">
        <v>78</v>
      </c>
      <c r="D463" t="s">
        <v>659</v>
      </c>
      <c r="E463">
        <v>24</v>
      </c>
      <c r="F463">
        <v>103.43</v>
      </c>
      <c r="G463">
        <v>73.7</v>
      </c>
      <c r="H463">
        <f t="shared" si="42"/>
        <v>1.4033921302578019</v>
      </c>
      <c r="I463">
        <v>22.5</v>
      </c>
      <c r="J463">
        <v>70.19</v>
      </c>
      <c r="K463">
        <v>69.97</v>
      </c>
      <c r="L463" s="2">
        <f t="shared" si="43"/>
        <v>0</v>
      </c>
      <c r="M463" s="2">
        <f t="shared" si="44"/>
        <v>1</v>
      </c>
      <c r="N463" s="2">
        <f t="shared" si="45"/>
        <v>0</v>
      </c>
    </row>
    <row r="464" spans="1:14" x14ac:dyDescent="0.35">
      <c r="A464" t="s">
        <v>594</v>
      </c>
      <c r="B464" t="s">
        <v>699</v>
      </c>
      <c r="C464" t="s">
        <v>78</v>
      </c>
      <c r="D464" t="s">
        <v>659</v>
      </c>
      <c r="E464">
        <v>24</v>
      </c>
      <c r="F464">
        <v>131.03</v>
      </c>
      <c r="G464">
        <v>73.7</v>
      </c>
      <c r="H464">
        <f t="shared" si="42"/>
        <v>1.7778833107191316</v>
      </c>
      <c r="I464">
        <v>23</v>
      </c>
      <c r="J464">
        <v>50.83</v>
      </c>
      <c r="K464">
        <v>71.22</v>
      </c>
      <c r="L464" s="2">
        <f t="shared" si="43"/>
        <v>1</v>
      </c>
      <c r="M464" s="2">
        <f t="shared" si="44"/>
        <v>0</v>
      </c>
      <c r="N464" s="2">
        <f t="shared" si="45"/>
        <v>0</v>
      </c>
    </row>
    <row r="465" spans="1:14" x14ac:dyDescent="0.35">
      <c r="A465" t="s">
        <v>611</v>
      </c>
      <c r="B465" t="s">
        <v>699</v>
      </c>
      <c r="C465" t="s">
        <v>78</v>
      </c>
      <c r="D465" t="s">
        <v>660</v>
      </c>
      <c r="E465">
        <v>24</v>
      </c>
      <c r="F465">
        <v>241.2</v>
      </c>
      <c r="G465">
        <v>73.7</v>
      </c>
      <c r="H465">
        <f t="shared" si="42"/>
        <v>3.2727272727272725</v>
      </c>
      <c r="I465">
        <v>22.5</v>
      </c>
      <c r="J465">
        <v>48.35</v>
      </c>
      <c r="K465">
        <v>69.97</v>
      </c>
      <c r="L465" s="2">
        <f t="shared" si="43"/>
        <v>1</v>
      </c>
      <c r="M465" s="2">
        <f t="shared" si="44"/>
        <v>0</v>
      </c>
      <c r="N465" s="2">
        <f t="shared" si="45"/>
        <v>0</v>
      </c>
    </row>
    <row r="466" spans="1:14" x14ac:dyDescent="0.35">
      <c r="A466" t="s">
        <v>612</v>
      </c>
      <c r="B466" t="s">
        <v>699</v>
      </c>
      <c r="C466" t="s">
        <v>78</v>
      </c>
      <c r="D466" t="s">
        <v>660</v>
      </c>
      <c r="E466">
        <v>24</v>
      </c>
      <c r="F466">
        <v>187.4</v>
      </c>
      <c r="G466">
        <v>73.7</v>
      </c>
      <c r="H466">
        <f t="shared" si="42"/>
        <v>2.5427408412483041</v>
      </c>
      <c r="I466">
        <v>22.5</v>
      </c>
      <c r="J466">
        <v>52.07</v>
      </c>
      <c r="K466">
        <v>69.97</v>
      </c>
      <c r="L466" s="2">
        <f t="shared" si="43"/>
        <v>1</v>
      </c>
      <c r="M466" s="2">
        <f t="shared" si="44"/>
        <v>0</v>
      </c>
      <c r="N466" s="2">
        <f t="shared" si="45"/>
        <v>0</v>
      </c>
    </row>
    <row r="467" spans="1:14" x14ac:dyDescent="0.35">
      <c r="A467" t="s">
        <v>613</v>
      </c>
      <c r="B467" t="s">
        <v>699</v>
      </c>
      <c r="C467" t="s">
        <v>78</v>
      </c>
      <c r="D467" t="s">
        <v>660</v>
      </c>
      <c r="E467">
        <v>24</v>
      </c>
      <c r="F467">
        <v>189.38</v>
      </c>
      <c r="G467">
        <v>73.7</v>
      </c>
      <c r="H467">
        <f t="shared" si="42"/>
        <v>2.5696065128900947</v>
      </c>
      <c r="I467">
        <v>23</v>
      </c>
      <c r="J467">
        <v>49.12</v>
      </c>
      <c r="K467">
        <v>71.22</v>
      </c>
      <c r="L467" s="2">
        <f t="shared" si="43"/>
        <v>1</v>
      </c>
      <c r="M467" s="2">
        <f t="shared" si="44"/>
        <v>0</v>
      </c>
      <c r="N467" s="2">
        <f t="shared" si="45"/>
        <v>0</v>
      </c>
    </row>
    <row r="468" spans="1:14" x14ac:dyDescent="0.35">
      <c r="A468" t="s">
        <v>614</v>
      </c>
      <c r="B468" t="s">
        <v>699</v>
      </c>
      <c r="C468" t="s">
        <v>78</v>
      </c>
      <c r="D468" t="s">
        <v>660</v>
      </c>
      <c r="E468">
        <v>24</v>
      </c>
      <c r="F468">
        <v>249.94</v>
      </c>
      <c r="G468">
        <v>73.7</v>
      </c>
      <c r="H468">
        <f t="shared" si="42"/>
        <v>3.391316146540027</v>
      </c>
      <c r="I468">
        <v>22.5</v>
      </c>
      <c r="J468">
        <v>42.53</v>
      </c>
      <c r="K468">
        <v>69.97</v>
      </c>
      <c r="L468" s="2">
        <f t="shared" si="43"/>
        <v>1</v>
      </c>
      <c r="M468" s="2">
        <f t="shared" si="44"/>
        <v>0</v>
      </c>
      <c r="N468" s="2">
        <f t="shared" si="45"/>
        <v>0</v>
      </c>
    </row>
    <row r="469" spans="1:14" x14ac:dyDescent="0.35">
      <c r="A469" t="s">
        <v>615</v>
      </c>
      <c r="B469" t="s">
        <v>699</v>
      </c>
      <c r="C469" t="s">
        <v>78</v>
      </c>
      <c r="D469" t="s">
        <v>660</v>
      </c>
      <c r="E469">
        <v>24</v>
      </c>
      <c r="F469">
        <v>236.66</v>
      </c>
      <c r="G469">
        <v>73.7</v>
      </c>
      <c r="H469">
        <f t="shared" si="42"/>
        <v>3.2111261872455898</v>
      </c>
      <c r="I469">
        <v>22.5</v>
      </c>
      <c r="J469">
        <v>52.35</v>
      </c>
      <c r="K469">
        <v>69.97</v>
      </c>
      <c r="L469" s="2">
        <f t="shared" si="43"/>
        <v>1</v>
      </c>
      <c r="M469" s="2">
        <f t="shared" si="44"/>
        <v>0</v>
      </c>
      <c r="N469" s="2">
        <f t="shared" si="45"/>
        <v>0</v>
      </c>
    </row>
    <row r="470" spans="1:14" x14ac:dyDescent="0.35">
      <c r="A470" t="s">
        <v>616</v>
      </c>
      <c r="B470" t="s">
        <v>699</v>
      </c>
      <c r="C470" t="s">
        <v>78</v>
      </c>
      <c r="D470" t="s">
        <v>660</v>
      </c>
      <c r="E470">
        <v>24</v>
      </c>
      <c r="F470">
        <v>161.57</v>
      </c>
      <c r="G470">
        <v>73.7</v>
      </c>
      <c r="H470">
        <f t="shared" si="42"/>
        <v>2.1922659430122113</v>
      </c>
      <c r="I470">
        <v>23</v>
      </c>
      <c r="J470">
        <v>65.56</v>
      </c>
      <c r="K470">
        <v>71.22</v>
      </c>
      <c r="L470" s="2">
        <f t="shared" si="43"/>
        <v>1</v>
      </c>
      <c r="M470" s="2">
        <f t="shared" si="44"/>
        <v>0</v>
      </c>
      <c r="N470" s="2">
        <f t="shared" si="45"/>
        <v>0</v>
      </c>
    </row>
    <row r="471" spans="1:14" x14ac:dyDescent="0.35">
      <c r="A471" t="s">
        <v>617</v>
      </c>
      <c r="B471" t="s">
        <v>699</v>
      </c>
      <c r="C471" t="s">
        <v>78</v>
      </c>
      <c r="D471" t="s">
        <v>660</v>
      </c>
      <c r="E471">
        <v>24</v>
      </c>
      <c r="F471">
        <v>125.81</v>
      </c>
      <c r="G471">
        <v>73.7</v>
      </c>
      <c r="H471">
        <f t="shared" si="42"/>
        <v>1.7070556309362279</v>
      </c>
      <c r="I471">
        <v>23</v>
      </c>
      <c r="J471">
        <v>57.12</v>
      </c>
      <c r="K471">
        <v>71.22</v>
      </c>
      <c r="L471" s="2">
        <f t="shared" si="43"/>
        <v>1</v>
      </c>
      <c r="M471" s="2">
        <f t="shared" si="44"/>
        <v>0</v>
      </c>
      <c r="N471" s="2">
        <f t="shared" si="45"/>
        <v>0</v>
      </c>
    </row>
    <row r="472" spans="1:14" x14ac:dyDescent="0.35">
      <c r="A472" t="s">
        <v>618</v>
      </c>
      <c r="B472" t="s">
        <v>699</v>
      </c>
      <c r="C472" t="s">
        <v>78</v>
      </c>
      <c r="D472" t="s">
        <v>660</v>
      </c>
      <c r="E472">
        <v>24</v>
      </c>
      <c r="F472">
        <v>162.19</v>
      </c>
      <c r="G472">
        <v>73.7</v>
      </c>
      <c r="H472">
        <f t="shared" si="42"/>
        <v>2.2006784260515602</v>
      </c>
      <c r="I472">
        <v>23</v>
      </c>
      <c r="J472">
        <v>51.18</v>
      </c>
      <c r="K472">
        <v>71.22</v>
      </c>
      <c r="L472" s="2">
        <f t="shared" si="43"/>
        <v>1</v>
      </c>
      <c r="M472" s="2">
        <f t="shared" si="44"/>
        <v>0</v>
      </c>
      <c r="N472" s="2">
        <f t="shared" si="45"/>
        <v>0</v>
      </c>
    </row>
    <row r="473" spans="1:14" x14ac:dyDescent="0.35">
      <c r="A473" t="s">
        <v>619</v>
      </c>
      <c r="B473" t="s">
        <v>699</v>
      </c>
      <c r="C473" t="s">
        <v>78</v>
      </c>
      <c r="D473" t="s">
        <v>660</v>
      </c>
      <c r="E473">
        <v>24</v>
      </c>
      <c r="F473">
        <v>220.09</v>
      </c>
      <c r="G473">
        <v>73.7</v>
      </c>
      <c r="H473">
        <f t="shared" si="42"/>
        <v>2.9862957937584804</v>
      </c>
      <c r="I473">
        <v>16</v>
      </c>
      <c r="J473">
        <v>62.99</v>
      </c>
      <c r="K473">
        <v>53.5</v>
      </c>
      <c r="L473" s="2">
        <f t="shared" si="43"/>
        <v>1</v>
      </c>
      <c r="M473" s="2">
        <f t="shared" si="44"/>
        <v>0</v>
      </c>
      <c r="N473" s="2">
        <f t="shared" si="45"/>
        <v>0</v>
      </c>
    </row>
    <row r="474" spans="1:14" x14ac:dyDescent="0.35">
      <c r="A474" t="s">
        <v>620</v>
      </c>
      <c r="B474" t="s">
        <v>699</v>
      </c>
      <c r="C474" t="s">
        <v>78</v>
      </c>
      <c r="D474" t="s">
        <v>660</v>
      </c>
      <c r="E474">
        <v>24</v>
      </c>
      <c r="F474">
        <v>218.35</v>
      </c>
      <c r="G474">
        <v>73.7</v>
      </c>
      <c r="H474">
        <f t="shared" si="42"/>
        <v>2.9626865671641789</v>
      </c>
      <c r="I474">
        <v>22.5</v>
      </c>
      <c r="J474">
        <v>60.16</v>
      </c>
      <c r="K474">
        <v>69.97</v>
      </c>
      <c r="L474" s="2">
        <f t="shared" si="43"/>
        <v>1</v>
      </c>
      <c r="M474" s="2">
        <f t="shared" si="44"/>
        <v>0</v>
      </c>
      <c r="N474" s="2">
        <f t="shared" si="45"/>
        <v>0</v>
      </c>
    </row>
    <row r="475" spans="1:14" x14ac:dyDescent="0.35">
      <c r="A475" t="s">
        <v>621</v>
      </c>
      <c r="B475" t="s">
        <v>699</v>
      </c>
      <c r="C475" t="s">
        <v>78</v>
      </c>
      <c r="D475" t="s">
        <v>660</v>
      </c>
      <c r="E475">
        <v>24</v>
      </c>
      <c r="F475">
        <v>215.33</v>
      </c>
      <c r="G475">
        <v>73.7</v>
      </c>
      <c r="H475">
        <f t="shared" si="42"/>
        <v>2.9217096336499324</v>
      </c>
      <c r="I475">
        <v>22.5</v>
      </c>
      <c r="J475">
        <v>57.9</v>
      </c>
      <c r="K475">
        <v>69.97</v>
      </c>
      <c r="L475" s="2">
        <f t="shared" si="43"/>
        <v>1</v>
      </c>
      <c r="M475" s="2">
        <f t="shared" si="44"/>
        <v>0</v>
      </c>
      <c r="N475" s="2">
        <f t="shared" si="45"/>
        <v>0</v>
      </c>
    </row>
    <row r="476" spans="1:14" x14ac:dyDescent="0.35">
      <c r="A476" t="s">
        <v>622</v>
      </c>
      <c r="B476" t="s">
        <v>699</v>
      </c>
      <c r="C476" t="s">
        <v>78</v>
      </c>
      <c r="D476" t="s">
        <v>660</v>
      </c>
      <c r="E476">
        <v>24</v>
      </c>
      <c r="F476">
        <v>228.46</v>
      </c>
      <c r="G476">
        <v>73.7</v>
      </c>
      <c r="H476">
        <f t="shared" si="42"/>
        <v>3.0998643147896878</v>
      </c>
      <c r="I476">
        <v>23</v>
      </c>
      <c r="J476">
        <v>68.569999999999993</v>
      </c>
      <c r="K476">
        <v>71.22</v>
      </c>
      <c r="L476" s="2">
        <f t="shared" si="43"/>
        <v>1</v>
      </c>
      <c r="M476" s="2">
        <f t="shared" si="44"/>
        <v>0</v>
      </c>
      <c r="N476" s="2">
        <f t="shared" si="45"/>
        <v>0</v>
      </c>
    </row>
    <row r="477" spans="1:14" x14ac:dyDescent="0.35">
      <c r="A477" t="s">
        <v>623</v>
      </c>
      <c r="B477" t="s">
        <v>699</v>
      </c>
      <c r="C477" t="s">
        <v>78</v>
      </c>
      <c r="D477" t="s">
        <v>660</v>
      </c>
      <c r="E477">
        <v>24</v>
      </c>
      <c r="F477">
        <v>168.91</v>
      </c>
      <c r="G477">
        <v>73.7</v>
      </c>
      <c r="H477">
        <f t="shared" si="42"/>
        <v>2.2918588873812755</v>
      </c>
      <c r="I477">
        <v>23</v>
      </c>
      <c r="J477">
        <v>41.26</v>
      </c>
      <c r="K477">
        <v>71.22</v>
      </c>
      <c r="L477" s="2">
        <f t="shared" si="43"/>
        <v>1</v>
      </c>
      <c r="M477" s="2">
        <f t="shared" si="44"/>
        <v>0</v>
      </c>
      <c r="N477" s="2">
        <f t="shared" si="45"/>
        <v>0</v>
      </c>
    </row>
    <row r="478" spans="1:14" x14ac:dyDescent="0.35">
      <c r="A478" t="s">
        <v>624</v>
      </c>
      <c r="B478" t="s">
        <v>699</v>
      </c>
      <c r="C478" t="s">
        <v>78</v>
      </c>
      <c r="D478" t="s">
        <v>660</v>
      </c>
      <c r="E478">
        <v>24</v>
      </c>
      <c r="F478">
        <v>101.15</v>
      </c>
      <c r="G478">
        <v>73.7</v>
      </c>
      <c r="H478">
        <f t="shared" si="42"/>
        <v>1.3724559023066485</v>
      </c>
      <c r="I478">
        <v>23.5</v>
      </c>
      <c r="J478">
        <v>51.14</v>
      </c>
      <c r="K478">
        <v>72.459999999999994</v>
      </c>
      <c r="L478" s="2">
        <f t="shared" si="43"/>
        <v>0</v>
      </c>
      <c r="M478" s="2">
        <f t="shared" si="44"/>
        <v>1</v>
      </c>
      <c r="N478" s="2">
        <f t="shared" si="45"/>
        <v>0</v>
      </c>
    </row>
    <row r="479" spans="1:14" x14ac:dyDescent="0.35">
      <c r="A479" t="s">
        <v>625</v>
      </c>
      <c r="B479" t="s">
        <v>699</v>
      </c>
      <c r="C479" t="s">
        <v>78</v>
      </c>
      <c r="D479" t="s">
        <v>660</v>
      </c>
      <c r="E479">
        <v>25</v>
      </c>
      <c r="F479">
        <v>83.48</v>
      </c>
      <c r="G479">
        <v>76.17</v>
      </c>
      <c r="H479">
        <f t="shared" si="42"/>
        <v>1.0959695418143627</v>
      </c>
      <c r="I479">
        <v>24.5</v>
      </c>
      <c r="J479">
        <v>64.11</v>
      </c>
      <c r="K479">
        <v>74.930000000000007</v>
      </c>
      <c r="L479" s="2">
        <f t="shared" si="43"/>
        <v>0</v>
      </c>
      <c r="M479" s="2">
        <f t="shared" si="44"/>
        <v>1</v>
      </c>
      <c r="N479" s="2">
        <f t="shared" si="45"/>
        <v>0</v>
      </c>
    </row>
    <row r="480" spans="1:14" x14ac:dyDescent="0.35">
      <c r="A480" t="s">
        <v>626</v>
      </c>
      <c r="B480" t="s">
        <v>699</v>
      </c>
      <c r="C480" t="s">
        <v>78</v>
      </c>
      <c r="D480" t="s">
        <v>660</v>
      </c>
      <c r="E480">
        <v>24</v>
      </c>
      <c r="F480">
        <v>166.27</v>
      </c>
      <c r="G480">
        <v>73.7</v>
      </c>
      <c r="H480">
        <f t="shared" si="42"/>
        <v>2.2560379918588875</v>
      </c>
      <c r="I480">
        <v>22.5</v>
      </c>
      <c r="J480">
        <v>37.770000000000003</v>
      </c>
      <c r="K480">
        <v>69.97</v>
      </c>
      <c r="L480" s="2">
        <f t="shared" si="43"/>
        <v>1</v>
      </c>
      <c r="M480" s="2">
        <f t="shared" si="44"/>
        <v>0</v>
      </c>
      <c r="N480" s="2">
        <f t="shared" si="45"/>
        <v>0</v>
      </c>
    </row>
    <row r="481" spans="1:14" x14ac:dyDescent="0.35">
      <c r="A481" t="s">
        <v>643</v>
      </c>
      <c r="B481" t="s">
        <v>699</v>
      </c>
      <c r="C481" t="s">
        <v>78</v>
      </c>
      <c r="D481" t="s">
        <v>660</v>
      </c>
      <c r="E481">
        <v>24</v>
      </c>
      <c r="F481">
        <v>119.66</v>
      </c>
      <c r="G481">
        <v>73.7</v>
      </c>
      <c r="H481">
        <f t="shared" si="42"/>
        <v>1.6236092265943012</v>
      </c>
      <c r="I481">
        <v>23.5</v>
      </c>
      <c r="J481">
        <v>45.31</v>
      </c>
      <c r="K481">
        <v>72.459999999999994</v>
      </c>
      <c r="L481" s="2">
        <f t="shared" si="43"/>
        <v>1</v>
      </c>
      <c r="M481" s="2">
        <f t="shared" si="44"/>
        <v>0</v>
      </c>
      <c r="N481" s="2">
        <f t="shared" si="45"/>
        <v>0</v>
      </c>
    </row>
    <row r="482" spans="1:14" x14ac:dyDescent="0.35">
      <c r="A482" t="s">
        <v>644</v>
      </c>
      <c r="B482" t="s">
        <v>699</v>
      </c>
      <c r="C482" t="s">
        <v>78</v>
      </c>
      <c r="D482" t="s">
        <v>660</v>
      </c>
      <c r="E482">
        <v>24</v>
      </c>
      <c r="F482">
        <v>146.75</v>
      </c>
      <c r="G482">
        <v>73.7</v>
      </c>
      <c r="H482">
        <f t="shared" si="42"/>
        <v>1.991180461329715</v>
      </c>
      <c r="I482">
        <v>23</v>
      </c>
      <c r="J482">
        <v>49.5</v>
      </c>
      <c r="K482">
        <v>71.22</v>
      </c>
      <c r="L482" s="2">
        <f t="shared" si="43"/>
        <v>1</v>
      </c>
      <c r="M482" s="2">
        <f t="shared" si="44"/>
        <v>0</v>
      </c>
      <c r="N482" s="2">
        <f t="shared" si="45"/>
        <v>0</v>
      </c>
    </row>
    <row r="483" spans="1:14" x14ac:dyDescent="0.35">
      <c r="A483" t="s">
        <v>645</v>
      </c>
      <c r="B483" t="s">
        <v>699</v>
      </c>
      <c r="C483" t="s">
        <v>78</v>
      </c>
      <c r="D483" t="s">
        <v>660</v>
      </c>
      <c r="E483">
        <v>24</v>
      </c>
      <c r="F483">
        <v>242.44</v>
      </c>
      <c r="G483">
        <v>73.7</v>
      </c>
      <c r="H483">
        <f t="shared" si="42"/>
        <v>3.2895522388059701</v>
      </c>
      <c r="I483">
        <v>16</v>
      </c>
      <c r="J483">
        <v>55.87</v>
      </c>
      <c r="K483">
        <v>53.5</v>
      </c>
      <c r="L483" s="2">
        <f t="shared" si="43"/>
        <v>1</v>
      </c>
      <c r="M483" s="2">
        <f t="shared" si="44"/>
        <v>0</v>
      </c>
      <c r="N483" s="2">
        <f t="shared" si="45"/>
        <v>0</v>
      </c>
    </row>
    <row r="484" spans="1:14" x14ac:dyDescent="0.35">
      <c r="A484" t="s">
        <v>646</v>
      </c>
      <c r="B484" t="s">
        <v>699</v>
      </c>
      <c r="C484" t="s">
        <v>78</v>
      </c>
      <c r="D484" t="s">
        <v>660</v>
      </c>
      <c r="E484">
        <v>24</v>
      </c>
      <c r="F484">
        <v>197.28</v>
      </c>
      <c r="G484">
        <v>73.7</v>
      </c>
      <c r="H484">
        <f t="shared" si="42"/>
        <v>2.676797829036635</v>
      </c>
      <c r="I484">
        <v>23</v>
      </c>
      <c r="J484">
        <v>61.57</v>
      </c>
      <c r="K484">
        <v>71.22</v>
      </c>
      <c r="L484" s="2">
        <f t="shared" si="43"/>
        <v>1</v>
      </c>
      <c r="M484" s="2">
        <f t="shared" si="44"/>
        <v>0</v>
      </c>
      <c r="N484" s="2">
        <f t="shared" si="45"/>
        <v>0</v>
      </c>
    </row>
    <row r="485" spans="1:14" x14ac:dyDescent="0.35">
      <c r="A485" t="s">
        <v>647</v>
      </c>
      <c r="B485" t="s">
        <v>699</v>
      </c>
      <c r="C485" t="s">
        <v>78</v>
      </c>
      <c r="D485" s="8" t="s">
        <v>660</v>
      </c>
      <c r="E485" s="8">
        <v>24</v>
      </c>
      <c r="F485" s="8">
        <v>68.75</v>
      </c>
      <c r="G485" s="8">
        <v>73.7</v>
      </c>
      <c r="H485" s="8">
        <f t="shared" si="42"/>
        <v>0.93283582089552231</v>
      </c>
      <c r="I485" s="8">
        <v>23.5</v>
      </c>
      <c r="J485" s="8">
        <v>28.84</v>
      </c>
      <c r="K485" s="8">
        <v>72.459999999999994</v>
      </c>
      <c r="L485" s="8">
        <f t="shared" si="43"/>
        <v>0</v>
      </c>
      <c r="M485" s="8">
        <f t="shared" si="44"/>
        <v>0</v>
      </c>
      <c r="N485" s="8">
        <f t="shared" si="45"/>
        <v>1</v>
      </c>
    </row>
    <row r="486" spans="1:14" x14ac:dyDescent="0.35">
      <c r="A486" t="s">
        <v>648</v>
      </c>
      <c r="B486" t="s">
        <v>699</v>
      </c>
      <c r="C486" t="s">
        <v>78</v>
      </c>
      <c r="D486" s="8" t="s">
        <v>660</v>
      </c>
      <c r="E486" s="8">
        <v>21.5</v>
      </c>
      <c r="F486" s="8">
        <v>59.71</v>
      </c>
      <c r="G486" s="8">
        <v>67.47</v>
      </c>
      <c r="H486" s="8">
        <f t="shared" si="42"/>
        <v>0.88498591966800066</v>
      </c>
      <c r="I486" s="8">
        <v>21</v>
      </c>
      <c r="J486" s="8">
        <v>41.85</v>
      </c>
      <c r="K486" s="8">
        <v>66.22</v>
      </c>
      <c r="L486" s="8">
        <f t="shared" si="43"/>
        <v>0</v>
      </c>
      <c r="M486" s="8">
        <f t="shared" si="44"/>
        <v>0</v>
      </c>
      <c r="N486" s="8">
        <f t="shared" si="45"/>
        <v>1</v>
      </c>
    </row>
    <row r="487" spans="1:14" x14ac:dyDescent="0.35">
      <c r="A487" t="s">
        <v>650</v>
      </c>
      <c r="B487" t="s">
        <v>699</v>
      </c>
      <c r="C487" t="s">
        <v>78</v>
      </c>
      <c r="D487" t="s">
        <v>660</v>
      </c>
      <c r="E487">
        <v>24</v>
      </c>
      <c r="F487">
        <v>181.48</v>
      </c>
      <c r="G487">
        <v>73.7</v>
      </c>
      <c r="H487">
        <f t="shared" si="42"/>
        <v>2.4624151967435548</v>
      </c>
      <c r="I487">
        <v>16</v>
      </c>
      <c r="J487">
        <v>54.98</v>
      </c>
      <c r="K487">
        <v>53.5</v>
      </c>
      <c r="L487" s="2">
        <f t="shared" si="43"/>
        <v>1</v>
      </c>
      <c r="M487" s="2">
        <f t="shared" si="44"/>
        <v>0</v>
      </c>
      <c r="N487" s="2">
        <f t="shared" si="45"/>
        <v>0</v>
      </c>
    </row>
    <row r="488" spans="1:14" x14ac:dyDescent="0.35">
      <c r="A488" t="s">
        <v>651</v>
      </c>
      <c r="B488" t="s">
        <v>699</v>
      </c>
      <c r="C488" t="s">
        <v>78</v>
      </c>
      <c r="D488" t="s">
        <v>660</v>
      </c>
      <c r="E488">
        <v>24</v>
      </c>
      <c r="F488">
        <v>152.22999999999999</v>
      </c>
      <c r="G488">
        <v>73.7</v>
      </c>
      <c r="H488">
        <f t="shared" si="42"/>
        <v>2.0655359565807325</v>
      </c>
      <c r="I488">
        <v>23</v>
      </c>
      <c r="J488">
        <v>62.01</v>
      </c>
      <c r="K488">
        <v>71.22</v>
      </c>
      <c r="L488" s="2">
        <f t="shared" si="43"/>
        <v>1</v>
      </c>
      <c r="M488" s="2">
        <f t="shared" si="44"/>
        <v>0</v>
      </c>
      <c r="N488" s="2">
        <f t="shared" si="45"/>
        <v>0</v>
      </c>
    </row>
    <row r="489" spans="1:14" x14ac:dyDescent="0.35">
      <c r="A489" t="s">
        <v>652</v>
      </c>
      <c r="B489" t="s">
        <v>699</v>
      </c>
      <c r="C489" t="s">
        <v>78</v>
      </c>
      <c r="D489" t="s">
        <v>660</v>
      </c>
      <c r="E489">
        <v>24</v>
      </c>
      <c r="F489">
        <v>191.86</v>
      </c>
      <c r="G489">
        <v>73.7</v>
      </c>
      <c r="H489">
        <f t="shared" si="42"/>
        <v>2.60325644504749</v>
      </c>
      <c r="I489">
        <v>22.5</v>
      </c>
      <c r="J489">
        <v>45.53</v>
      </c>
      <c r="K489">
        <v>69.97</v>
      </c>
      <c r="L489" s="2">
        <f t="shared" si="43"/>
        <v>1</v>
      </c>
      <c r="M489" s="2">
        <f t="shared" si="44"/>
        <v>0</v>
      </c>
      <c r="N489" s="2">
        <f t="shared" si="45"/>
        <v>0</v>
      </c>
    </row>
    <row r="490" spans="1:14" x14ac:dyDescent="0.35">
      <c r="A490" t="s">
        <v>653</v>
      </c>
      <c r="B490" t="s">
        <v>699</v>
      </c>
      <c r="C490" t="s">
        <v>78</v>
      </c>
      <c r="D490" t="s">
        <v>660</v>
      </c>
      <c r="E490">
        <v>24</v>
      </c>
      <c r="F490">
        <v>127.38</v>
      </c>
      <c r="G490">
        <v>73.7</v>
      </c>
      <c r="H490">
        <f t="shared" si="42"/>
        <v>1.7283582089552239</v>
      </c>
      <c r="I490">
        <v>23</v>
      </c>
      <c r="J490">
        <v>61.41</v>
      </c>
      <c r="K490">
        <v>71.22</v>
      </c>
      <c r="L490" s="2">
        <f t="shared" si="43"/>
        <v>1</v>
      </c>
      <c r="M490" s="2">
        <f t="shared" si="44"/>
        <v>0</v>
      </c>
      <c r="N490" s="2">
        <f t="shared" si="45"/>
        <v>0</v>
      </c>
    </row>
    <row r="491" spans="1:14" x14ac:dyDescent="0.35">
      <c r="A491" t="s">
        <v>654</v>
      </c>
      <c r="B491" t="s">
        <v>699</v>
      </c>
      <c r="C491" t="s">
        <v>78</v>
      </c>
      <c r="D491" t="s">
        <v>660</v>
      </c>
      <c r="E491">
        <v>24</v>
      </c>
      <c r="F491">
        <v>259.36</v>
      </c>
      <c r="G491">
        <v>73.7</v>
      </c>
      <c r="H491">
        <f t="shared" si="42"/>
        <v>3.5191316146540026</v>
      </c>
      <c r="I491">
        <v>22.5</v>
      </c>
      <c r="J491">
        <v>34.270000000000003</v>
      </c>
      <c r="K491">
        <v>69.97</v>
      </c>
      <c r="L491" s="2">
        <f t="shared" si="43"/>
        <v>1</v>
      </c>
      <c r="M491" s="2">
        <f t="shared" si="44"/>
        <v>0</v>
      </c>
      <c r="N491" s="2">
        <f t="shared" si="45"/>
        <v>0</v>
      </c>
    </row>
    <row r="492" spans="1:14" x14ac:dyDescent="0.35">
      <c r="A492" t="s">
        <v>655</v>
      </c>
      <c r="B492" t="s">
        <v>699</v>
      </c>
      <c r="C492" t="s">
        <v>78</v>
      </c>
      <c r="D492" t="s">
        <v>660</v>
      </c>
      <c r="E492">
        <v>24</v>
      </c>
      <c r="F492">
        <v>202.46</v>
      </c>
      <c r="G492">
        <v>73.7</v>
      </c>
      <c r="H492">
        <f t="shared" si="42"/>
        <v>2.7470827679782905</v>
      </c>
      <c r="I492">
        <v>22.5</v>
      </c>
      <c r="J492">
        <v>51.43</v>
      </c>
      <c r="K492">
        <v>69.97</v>
      </c>
      <c r="L492" s="2">
        <f t="shared" si="43"/>
        <v>1</v>
      </c>
      <c r="M492" s="2">
        <f t="shared" si="44"/>
        <v>0</v>
      </c>
      <c r="N492" s="2">
        <f t="shared" si="45"/>
        <v>0</v>
      </c>
    </row>
    <row r="493" spans="1:14" x14ac:dyDescent="0.35">
      <c r="A493" t="s">
        <v>656</v>
      </c>
      <c r="B493" t="s">
        <v>699</v>
      </c>
      <c r="C493" t="s">
        <v>78</v>
      </c>
      <c r="D493" t="s">
        <v>660</v>
      </c>
      <c r="E493">
        <v>24</v>
      </c>
      <c r="F493">
        <v>264.76</v>
      </c>
      <c r="G493">
        <v>73.7</v>
      </c>
      <c r="H493">
        <f t="shared" si="42"/>
        <v>3.5924016282225235</v>
      </c>
      <c r="I493">
        <v>16</v>
      </c>
      <c r="J493">
        <v>59.07</v>
      </c>
      <c r="K493">
        <v>53.5</v>
      </c>
      <c r="L493" s="2">
        <f t="shared" si="43"/>
        <v>1</v>
      </c>
      <c r="M493" s="2">
        <f t="shared" si="44"/>
        <v>0</v>
      </c>
      <c r="N493" s="2">
        <f t="shared" si="45"/>
        <v>0</v>
      </c>
    </row>
    <row r="494" spans="1:14" x14ac:dyDescent="0.35">
      <c r="A494" t="s">
        <v>657</v>
      </c>
      <c r="B494" t="s">
        <v>699</v>
      </c>
      <c r="C494" t="s">
        <v>78</v>
      </c>
      <c r="D494" t="s">
        <v>660</v>
      </c>
      <c r="E494">
        <v>24</v>
      </c>
      <c r="F494">
        <v>263.14</v>
      </c>
      <c r="G494">
        <v>73.7</v>
      </c>
      <c r="H494">
        <f t="shared" si="42"/>
        <v>3.5704206241519669</v>
      </c>
      <c r="I494">
        <v>16</v>
      </c>
      <c r="J494">
        <v>63.6</v>
      </c>
      <c r="K494">
        <v>53.5</v>
      </c>
      <c r="L494" s="2">
        <f t="shared" si="43"/>
        <v>1</v>
      </c>
      <c r="M494" s="2">
        <f t="shared" si="44"/>
        <v>0</v>
      </c>
      <c r="N494" s="2">
        <f t="shared" si="45"/>
        <v>0</v>
      </c>
    </row>
    <row r="495" spans="1:14" x14ac:dyDescent="0.35">
      <c r="A495" t="s">
        <v>658</v>
      </c>
      <c r="B495" t="s">
        <v>699</v>
      </c>
      <c r="C495" t="s">
        <v>78</v>
      </c>
      <c r="D495" t="s">
        <v>660</v>
      </c>
      <c r="E495">
        <v>24</v>
      </c>
      <c r="F495">
        <v>204.89</v>
      </c>
      <c r="G495">
        <v>73.7</v>
      </c>
      <c r="H495">
        <f t="shared" si="42"/>
        <v>2.7800542740841245</v>
      </c>
      <c r="I495">
        <v>16</v>
      </c>
      <c r="J495">
        <v>66.400000000000006</v>
      </c>
      <c r="K495">
        <v>53.5</v>
      </c>
      <c r="L495" s="2">
        <f t="shared" si="43"/>
        <v>1</v>
      </c>
      <c r="M495" s="2">
        <f t="shared" si="44"/>
        <v>0</v>
      </c>
      <c r="N495" s="2">
        <f t="shared" si="45"/>
        <v>0</v>
      </c>
    </row>
    <row r="496" spans="1:14" x14ac:dyDescent="0.35">
      <c r="A496" t="s">
        <v>702</v>
      </c>
      <c r="B496" t="s">
        <v>44</v>
      </c>
      <c r="C496" t="s">
        <v>43</v>
      </c>
      <c r="D496" s="8" t="s">
        <v>659</v>
      </c>
      <c r="E496" s="8">
        <v>20.5</v>
      </c>
      <c r="F496" s="8">
        <v>52.67</v>
      </c>
      <c r="G496" s="8">
        <v>64.97</v>
      </c>
      <c r="H496" s="8">
        <f t="shared" ref="H496:H527" si="46">F496/G496</f>
        <v>0.81068185316299834</v>
      </c>
      <c r="I496" s="8">
        <v>20</v>
      </c>
      <c r="J496" s="8">
        <v>42.22</v>
      </c>
      <c r="K496" s="8">
        <v>63.71</v>
      </c>
      <c r="L496" s="8">
        <f t="shared" ref="L496:L527" si="47">IF(H496&gt;1.5,1,0)</f>
        <v>0</v>
      </c>
      <c r="M496" s="8">
        <f t="shared" ref="M496:M527" si="48">IF((AND(H496&gt;1,H496&lt;1.5)),1,0)</f>
        <v>0</v>
      </c>
      <c r="N496" s="8">
        <f t="shared" ref="N496:N527" si="49">IF(H496&lt;1,1,0)</f>
        <v>1</v>
      </c>
    </row>
    <row r="497" spans="1:14" x14ac:dyDescent="0.35">
      <c r="A497" t="s">
        <v>704</v>
      </c>
      <c r="B497" t="s">
        <v>44</v>
      </c>
      <c r="C497" t="s">
        <v>43</v>
      </c>
      <c r="D497" t="s">
        <v>659</v>
      </c>
      <c r="E497">
        <v>24</v>
      </c>
      <c r="F497">
        <v>124.6</v>
      </c>
      <c r="G497">
        <v>73.7</v>
      </c>
      <c r="H497">
        <f t="shared" si="46"/>
        <v>1.6906377204884666</v>
      </c>
      <c r="I497">
        <v>23</v>
      </c>
      <c r="J497">
        <v>67.86</v>
      </c>
      <c r="K497">
        <v>71.22</v>
      </c>
      <c r="L497" s="2">
        <f t="shared" si="47"/>
        <v>1</v>
      </c>
      <c r="M497" s="2">
        <f t="shared" si="48"/>
        <v>0</v>
      </c>
      <c r="N497" s="2">
        <f t="shared" si="49"/>
        <v>0</v>
      </c>
    </row>
    <row r="498" spans="1:14" x14ac:dyDescent="0.35">
      <c r="A498" t="s">
        <v>706</v>
      </c>
      <c r="B498" t="s">
        <v>44</v>
      </c>
      <c r="C498" t="s">
        <v>43</v>
      </c>
      <c r="D498" t="s">
        <v>659</v>
      </c>
      <c r="E498">
        <v>24</v>
      </c>
      <c r="F498">
        <v>106.3</v>
      </c>
      <c r="G498">
        <v>73.7</v>
      </c>
      <c r="H498">
        <f t="shared" si="46"/>
        <v>1.4423337856173677</v>
      </c>
      <c r="I498">
        <v>23.5</v>
      </c>
      <c r="J498">
        <v>52.4</v>
      </c>
      <c r="K498">
        <v>72.459999999999994</v>
      </c>
      <c r="L498" s="2">
        <f t="shared" si="47"/>
        <v>0</v>
      </c>
      <c r="M498" s="2">
        <f t="shared" si="48"/>
        <v>1</v>
      </c>
      <c r="N498" s="2">
        <f t="shared" si="49"/>
        <v>0</v>
      </c>
    </row>
    <row r="499" spans="1:14" x14ac:dyDescent="0.35">
      <c r="A499" t="s">
        <v>708</v>
      </c>
      <c r="B499" t="s">
        <v>44</v>
      </c>
      <c r="C499" t="s">
        <v>43</v>
      </c>
      <c r="D499" t="s">
        <v>659</v>
      </c>
      <c r="E499">
        <v>24</v>
      </c>
      <c r="F499">
        <v>127.08</v>
      </c>
      <c r="G499">
        <v>73.7</v>
      </c>
      <c r="H499">
        <f t="shared" si="46"/>
        <v>1.7242876526458615</v>
      </c>
      <c r="I499">
        <v>23</v>
      </c>
      <c r="J499">
        <v>59.45</v>
      </c>
      <c r="K499">
        <v>71.22</v>
      </c>
      <c r="L499" s="2">
        <f t="shared" si="47"/>
        <v>1</v>
      </c>
      <c r="M499" s="2">
        <f t="shared" si="48"/>
        <v>0</v>
      </c>
      <c r="N499" s="2">
        <f t="shared" si="49"/>
        <v>0</v>
      </c>
    </row>
    <row r="500" spans="1:14" x14ac:dyDescent="0.35">
      <c r="A500" t="s">
        <v>710</v>
      </c>
      <c r="B500" t="s">
        <v>44</v>
      </c>
      <c r="C500" t="s">
        <v>43</v>
      </c>
      <c r="D500" t="s">
        <v>659</v>
      </c>
      <c r="E500">
        <v>24</v>
      </c>
      <c r="F500">
        <v>108.27</v>
      </c>
      <c r="G500">
        <v>73.7</v>
      </c>
      <c r="H500">
        <f t="shared" si="46"/>
        <v>1.4690637720488466</v>
      </c>
      <c r="I500">
        <v>23</v>
      </c>
      <c r="J500">
        <v>45.68</v>
      </c>
      <c r="K500">
        <v>71.22</v>
      </c>
      <c r="L500" s="2">
        <f t="shared" si="47"/>
        <v>0</v>
      </c>
      <c r="M500" s="2">
        <f t="shared" si="48"/>
        <v>1</v>
      </c>
      <c r="N500" s="2">
        <f t="shared" si="49"/>
        <v>0</v>
      </c>
    </row>
    <row r="501" spans="1:14" x14ac:dyDescent="0.35">
      <c r="A501" t="s">
        <v>711</v>
      </c>
      <c r="B501" t="s">
        <v>44</v>
      </c>
      <c r="C501" t="s">
        <v>43</v>
      </c>
      <c r="D501" t="s">
        <v>659</v>
      </c>
      <c r="E501">
        <v>24</v>
      </c>
      <c r="F501">
        <v>105.69</v>
      </c>
      <c r="G501">
        <v>73.7</v>
      </c>
      <c r="H501">
        <f t="shared" si="46"/>
        <v>1.4340569877883309</v>
      </c>
      <c r="I501">
        <v>23.5</v>
      </c>
      <c r="J501">
        <v>63.15</v>
      </c>
      <c r="K501">
        <v>72.459999999999994</v>
      </c>
      <c r="L501" s="2">
        <f t="shared" si="47"/>
        <v>0</v>
      </c>
      <c r="M501" s="2">
        <f t="shared" si="48"/>
        <v>1</v>
      </c>
      <c r="N501" s="2">
        <f t="shared" si="49"/>
        <v>0</v>
      </c>
    </row>
    <row r="502" spans="1:14" x14ac:dyDescent="0.35">
      <c r="A502" t="s">
        <v>712</v>
      </c>
      <c r="B502" t="s">
        <v>44</v>
      </c>
      <c r="C502" t="s">
        <v>43</v>
      </c>
      <c r="D502" t="s">
        <v>659</v>
      </c>
      <c r="E502">
        <v>24</v>
      </c>
      <c r="F502">
        <v>121.01</v>
      </c>
      <c r="G502">
        <v>73.7</v>
      </c>
      <c r="H502">
        <f t="shared" si="46"/>
        <v>1.6419267299864315</v>
      </c>
      <c r="I502">
        <v>23</v>
      </c>
      <c r="J502">
        <v>48.72</v>
      </c>
      <c r="K502">
        <v>71.22</v>
      </c>
      <c r="L502" s="2">
        <f t="shared" si="47"/>
        <v>1</v>
      </c>
      <c r="M502" s="2">
        <f t="shared" si="48"/>
        <v>0</v>
      </c>
      <c r="N502" s="2">
        <f t="shared" si="49"/>
        <v>0</v>
      </c>
    </row>
    <row r="503" spans="1:14" x14ac:dyDescent="0.35">
      <c r="A503" t="s">
        <v>713</v>
      </c>
      <c r="B503" t="s">
        <v>44</v>
      </c>
      <c r="C503" t="s">
        <v>43</v>
      </c>
      <c r="D503" t="s">
        <v>659</v>
      </c>
      <c r="E503">
        <v>24</v>
      </c>
      <c r="F503">
        <v>102.08</v>
      </c>
      <c r="G503">
        <v>73.7</v>
      </c>
      <c r="H503">
        <f t="shared" si="46"/>
        <v>1.3850746268656715</v>
      </c>
      <c r="I503">
        <v>23</v>
      </c>
      <c r="J503">
        <v>60.97</v>
      </c>
      <c r="K503">
        <v>71.22</v>
      </c>
      <c r="L503" s="2">
        <f t="shared" si="47"/>
        <v>0</v>
      </c>
      <c r="M503" s="2">
        <f t="shared" si="48"/>
        <v>1</v>
      </c>
      <c r="N503" s="2">
        <f t="shared" si="49"/>
        <v>0</v>
      </c>
    </row>
    <row r="504" spans="1:14" x14ac:dyDescent="0.35">
      <c r="A504" t="s">
        <v>733</v>
      </c>
      <c r="B504" t="s">
        <v>44</v>
      </c>
      <c r="C504" t="s">
        <v>43</v>
      </c>
      <c r="D504" t="s">
        <v>660</v>
      </c>
      <c r="E504">
        <v>24</v>
      </c>
      <c r="F504">
        <v>151.32</v>
      </c>
      <c r="G504">
        <v>73.7</v>
      </c>
      <c r="H504">
        <f t="shared" si="46"/>
        <v>2.0531886024423338</v>
      </c>
      <c r="I504">
        <v>16</v>
      </c>
      <c r="J504">
        <v>62.12</v>
      </c>
      <c r="K504">
        <v>53.5</v>
      </c>
      <c r="L504" s="2">
        <f t="shared" si="47"/>
        <v>1</v>
      </c>
      <c r="M504" s="2">
        <f t="shared" si="48"/>
        <v>0</v>
      </c>
      <c r="N504" s="2">
        <f t="shared" si="49"/>
        <v>0</v>
      </c>
    </row>
    <row r="505" spans="1:14" x14ac:dyDescent="0.35">
      <c r="A505" t="s">
        <v>734</v>
      </c>
      <c r="B505" t="s">
        <v>44</v>
      </c>
      <c r="C505" t="s">
        <v>43</v>
      </c>
      <c r="D505" t="s">
        <v>660</v>
      </c>
      <c r="E505">
        <v>24</v>
      </c>
      <c r="F505">
        <v>190.8</v>
      </c>
      <c r="G505">
        <v>73.7</v>
      </c>
      <c r="H505">
        <f t="shared" si="46"/>
        <v>2.58887381275441</v>
      </c>
      <c r="I505">
        <v>16</v>
      </c>
      <c r="J505">
        <v>61.2</v>
      </c>
      <c r="K505">
        <v>53.5</v>
      </c>
      <c r="L505" s="2">
        <f t="shared" si="47"/>
        <v>1</v>
      </c>
      <c r="M505" s="2">
        <f t="shared" si="48"/>
        <v>0</v>
      </c>
      <c r="N505" s="2">
        <f t="shared" si="49"/>
        <v>0</v>
      </c>
    </row>
    <row r="506" spans="1:14" x14ac:dyDescent="0.35">
      <c r="A506" t="s">
        <v>735</v>
      </c>
      <c r="B506" t="s">
        <v>44</v>
      </c>
      <c r="C506" t="s">
        <v>43</v>
      </c>
      <c r="D506" t="s">
        <v>660</v>
      </c>
      <c r="E506">
        <v>24</v>
      </c>
      <c r="F506">
        <v>141.02000000000001</v>
      </c>
      <c r="G506">
        <v>73.7</v>
      </c>
      <c r="H506">
        <f t="shared" si="46"/>
        <v>1.9134328358208956</v>
      </c>
      <c r="I506">
        <v>22.5</v>
      </c>
      <c r="J506">
        <v>50.55</v>
      </c>
      <c r="K506">
        <v>69.97</v>
      </c>
      <c r="L506" s="2">
        <f t="shared" si="47"/>
        <v>1</v>
      </c>
      <c r="M506" s="2">
        <f t="shared" si="48"/>
        <v>0</v>
      </c>
      <c r="N506" s="2">
        <f t="shared" si="49"/>
        <v>0</v>
      </c>
    </row>
    <row r="507" spans="1:14" x14ac:dyDescent="0.35">
      <c r="A507" t="s">
        <v>736</v>
      </c>
      <c r="B507" t="s">
        <v>44</v>
      </c>
      <c r="C507" t="s">
        <v>43</v>
      </c>
      <c r="D507" t="s">
        <v>660</v>
      </c>
      <c r="E507">
        <v>24</v>
      </c>
      <c r="F507">
        <v>91.03</v>
      </c>
      <c r="G507">
        <v>73.7</v>
      </c>
      <c r="H507">
        <f t="shared" si="46"/>
        <v>1.2351424694708277</v>
      </c>
      <c r="I507">
        <v>23.5</v>
      </c>
      <c r="J507">
        <v>62.92</v>
      </c>
      <c r="K507">
        <v>72.459999999999994</v>
      </c>
      <c r="L507" s="2">
        <f t="shared" si="47"/>
        <v>0</v>
      </c>
      <c r="M507" s="2">
        <f t="shared" si="48"/>
        <v>1</v>
      </c>
      <c r="N507" s="2">
        <f t="shared" si="49"/>
        <v>0</v>
      </c>
    </row>
    <row r="508" spans="1:14" x14ac:dyDescent="0.35">
      <c r="A508" t="s">
        <v>739</v>
      </c>
      <c r="B508" t="s">
        <v>44</v>
      </c>
      <c r="C508" t="s">
        <v>43</v>
      </c>
      <c r="D508" t="s">
        <v>660</v>
      </c>
      <c r="E508">
        <v>24</v>
      </c>
      <c r="F508">
        <v>152.35</v>
      </c>
      <c r="G508">
        <v>73.7</v>
      </c>
      <c r="H508">
        <f t="shared" si="46"/>
        <v>2.0671641791044775</v>
      </c>
      <c r="I508">
        <v>18</v>
      </c>
      <c r="J508">
        <v>76.72</v>
      </c>
      <c r="K508">
        <v>58.64</v>
      </c>
      <c r="L508" s="2">
        <f t="shared" si="47"/>
        <v>1</v>
      </c>
      <c r="M508" s="2">
        <f t="shared" si="48"/>
        <v>0</v>
      </c>
      <c r="N508" s="2">
        <f t="shared" si="49"/>
        <v>0</v>
      </c>
    </row>
    <row r="509" spans="1:14" x14ac:dyDescent="0.35">
      <c r="A509" t="s">
        <v>740</v>
      </c>
      <c r="B509" t="s">
        <v>44</v>
      </c>
      <c r="C509" t="s">
        <v>43</v>
      </c>
      <c r="D509" t="s">
        <v>660</v>
      </c>
      <c r="E509">
        <v>24</v>
      </c>
      <c r="F509">
        <v>81.77</v>
      </c>
      <c r="G509">
        <v>73.7</v>
      </c>
      <c r="H509">
        <f t="shared" si="46"/>
        <v>1.1094979647218453</v>
      </c>
      <c r="I509">
        <v>23.5</v>
      </c>
      <c r="J509">
        <v>35.24</v>
      </c>
      <c r="K509">
        <v>72.459999999999994</v>
      </c>
      <c r="L509" s="2">
        <f t="shared" si="47"/>
        <v>0</v>
      </c>
      <c r="M509" s="2">
        <f t="shared" si="48"/>
        <v>1</v>
      </c>
      <c r="N509" s="2">
        <f t="shared" si="49"/>
        <v>0</v>
      </c>
    </row>
    <row r="510" spans="1:14" x14ac:dyDescent="0.35">
      <c r="A510" t="s">
        <v>741</v>
      </c>
      <c r="B510" t="s">
        <v>44</v>
      </c>
      <c r="C510" t="s">
        <v>43</v>
      </c>
      <c r="D510" t="s">
        <v>660</v>
      </c>
      <c r="E510">
        <v>24</v>
      </c>
      <c r="F510">
        <v>105.96</v>
      </c>
      <c r="G510">
        <v>73.7</v>
      </c>
      <c r="H510">
        <f t="shared" si="46"/>
        <v>1.4377204884667569</v>
      </c>
      <c r="I510">
        <v>23.5</v>
      </c>
      <c r="J510">
        <v>70.63</v>
      </c>
      <c r="K510">
        <v>72.459999999999994</v>
      </c>
      <c r="L510" s="2">
        <f t="shared" si="47"/>
        <v>0</v>
      </c>
      <c r="M510" s="2">
        <f t="shared" si="48"/>
        <v>1</v>
      </c>
      <c r="N510" s="2">
        <f t="shared" si="49"/>
        <v>0</v>
      </c>
    </row>
    <row r="511" spans="1:14" x14ac:dyDescent="0.35">
      <c r="A511" t="s">
        <v>742</v>
      </c>
      <c r="B511" t="s">
        <v>44</v>
      </c>
      <c r="C511" t="s">
        <v>43</v>
      </c>
      <c r="D511" t="s">
        <v>660</v>
      </c>
      <c r="E511">
        <v>24</v>
      </c>
      <c r="F511">
        <v>134.52000000000001</v>
      </c>
      <c r="G511">
        <v>73.7</v>
      </c>
      <c r="H511">
        <f t="shared" si="46"/>
        <v>1.8252374491180463</v>
      </c>
      <c r="I511">
        <v>18</v>
      </c>
      <c r="J511">
        <v>59.72</v>
      </c>
      <c r="K511">
        <v>58.64</v>
      </c>
      <c r="L511" s="2">
        <f t="shared" si="47"/>
        <v>1</v>
      </c>
      <c r="M511" s="2">
        <f t="shared" si="48"/>
        <v>0</v>
      </c>
      <c r="N511" s="2">
        <f t="shared" si="49"/>
        <v>0</v>
      </c>
    </row>
    <row r="512" spans="1:14" x14ac:dyDescent="0.35">
      <c r="A512" t="s">
        <v>743</v>
      </c>
      <c r="B512" t="s">
        <v>44</v>
      </c>
      <c r="C512" t="s">
        <v>43</v>
      </c>
      <c r="D512" t="s">
        <v>660</v>
      </c>
      <c r="E512">
        <v>24</v>
      </c>
      <c r="F512">
        <v>106.09</v>
      </c>
      <c r="G512">
        <v>73.7</v>
      </c>
      <c r="H512">
        <f t="shared" si="46"/>
        <v>1.4394843962008141</v>
      </c>
      <c r="I512">
        <v>16</v>
      </c>
      <c r="J512">
        <v>59.7</v>
      </c>
      <c r="K512">
        <v>53.5</v>
      </c>
      <c r="L512" s="2">
        <f t="shared" si="47"/>
        <v>0</v>
      </c>
      <c r="M512" s="2">
        <f t="shared" si="48"/>
        <v>1</v>
      </c>
      <c r="N512" s="2">
        <f t="shared" si="49"/>
        <v>0</v>
      </c>
    </row>
    <row r="513" spans="1:14" x14ac:dyDescent="0.35">
      <c r="A513" t="s">
        <v>744</v>
      </c>
      <c r="B513" t="s">
        <v>44</v>
      </c>
      <c r="C513" t="s">
        <v>43</v>
      </c>
      <c r="D513" t="s">
        <v>660</v>
      </c>
      <c r="E513">
        <v>27</v>
      </c>
      <c r="F513">
        <v>86.33</v>
      </c>
      <c r="G513">
        <v>81.08</v>
      </c>
      <c r="H513">
        <f t="shared" si="46"/>
        <v>1.0647508633448446</v>
      </c>
      <c r="I513">
        <v>24</v>
      </c>
      <c r="J513">
        <v>77.37</v>
      </c>
      <c r="K513">
        <v>73.7</v>
      </c>
      <c r="L513" s="2">
        <f t="shared" si="47"/>
        <v>0</v>
      </c>
      <c r="M513" s="2">
        <f t="shared" si="48"/>
        <v>1</v>
      </c>
      <c r="N513" s="2">
        <f t="shared" si="49"/>
        <v>0</v>
      </c>
    </row>
    <row r="514" spans="1:14" x14ac:dyDescent="0.35">
      <c r="A514" t="s">
        <v>746</v>
      </c>
      <c r="B514" t="s">
        <v>44</v>
      </c>
      <c r="C514" t="s">
        <v>43</v>
      </c>
      <c r="D514" t="s">
        <v>660</v>
      </c>
      <c r="E514">
        <v>24</v>
      </c>
      <c r="F514">
        <v>199.39</v>
      </c>
      <c r="G514">
        <v>73.7</v>
      </c>
      <c r="H514">
        <f t="shared" si="46"/>
        <v>2.7054274084124827</v>
      </c>
      <c r="I514">
        <v>23</v>
      </c>
      <c r="J514">
        <v>67.16</v>
      </c>
      <c r="K514">
        <v>71.22</v>
      </c>
      <c r="L514" s="2">
        <f t="shared" si="47"/>
        <v>1</v>
      </c>
      <c r="M514" s="2">
        <f t="shared" si="48"/>
        <v>0</v>
      </c>
      <c r="N514" s="2">
        <f t="shared" si="49"/>
        <v>0</v>
      </c>
    </row>
    <row r="515" spans="1:14" x14ac:dyDescent="0.35">
      <c r="A515" t="s">
        <v>747</v>
      </c>
      <c r="B515" t="s">
        <v>44</v>
      </c>
      <c r="C515" t="s">
        <v>43</v>
      </c>
      <c r="D515" t="s">
        <v>660</v>
      </c>
      <c r="E515">
        <v>24</v>
      </c>
      <c r="F515">
        <v>100.99</v>
      </c>
      <c r="G515">
        <v>73.7</v>
      </c>
      <c r="H515">
        <f t="shared" si="46"/>
        <v>1.3702849389416552</v>
      </c>
      <c r="I515">
        <v>23.5</v>
      </c>
      <c r="J515">
        <v>62.61</v>
      </c>
      <c r="K515">
        <v>72.459999999999994</v>
      </c>
      <c r="L515" s="2">
        <f t="shared" si="47"/>
        <v>0</v>
      </c>
      <c r="M515" s="2">
        <f t="shared" si="48"/>
        <v>1</v>
      </c>
      <c r="N515" s="2">
        <f t="shared" si="49"/>
        <v>0</v>
      </c>
    </row>
    <row r="516" spans="1:14" x14ac:dyDescent="0.35">
      <c r="A516" t="s">
        <v>748</v>
      </c>
      <c r="B516" t="s">
        <v>44</v>
      </c>
      <c r="C516" t="s">
        <v>43</v>
      </c>
      <c r="D516" t="s">
        <v>660</v>
      </c>
      <c r="E516">
        <v>24</v>
      </c>
      <c r="F516">
        <v>160.69999999999999</v>
      </c>
      <c r="G516">
        <v>73.7</v>
      </c>
      <c r="H516">
        <f t="shared" si="46"/>
        <v>2.1804613297150608</v>
      </c>
      <c r="I516">
        <v>16</v>
      </c>
      <c r="J516">
        <v>78.459999999999994</v>
      </c>
      <c r="K516">
        <v>53.5</v>
      </c>
      <c r="L516" s="2">
        <f t="shared" si="47"/>
        <v>1</v>
      </c>
      <c r="M516" s="2">
        <f t="shared" si="48"/>
        <v>0</v>
      </c>
      <c r="N516" s="2">
        <f t="shared" si="49"/>
        <v>0</v>
      </c>
    </row>
    <row r="517" spans="1:14" x14ac:dyDescent="0.35">
      <c r="A517" t="s">
        <v>717</v>
      </c>
      <c r="B517" t="s">
        <v>698</v>
      </c>
      <c r="C517" t="s">
        <v>78</v>
      </c>
      <c r="D517" t="s">
        <v>659</v>
      </c>
      <c r="E517">
        <v>24</v>
      </c>
      <c r="F517">
        <v>158.58000000000001</v>
      </c>
      <c r="G517">
        <v>73.7</v>
      </c>
      <c r="H517">
        <f t="shared" si="46"/>
        <v>2.1516960651289012</v>
      </c>
      <c r="I517">
        <v>16</v>
      </c>
      <c r="J517">
        <v>68.760000000000005</v>
      </c>
      <c r="K517">
        <v>53.5</v>
      </c>
      <c r="L517" s="2">
        <f t="shared" si="47"/>
        <v>1</v>
      </c>
      <c r="M517" s="2">
        <f t="shared" si="48"/>
        <v>0</v>
      </c>
      <c r="N517" s="2">
        <f t="shared" si="49"/>
        <v>0</v>
      </c>
    </row>
    <row r="518" spans="1:14" x14ac:dyDescent="0.35">
      <c r="A518" t="s">
        <v>718</v>
      </c>
      <c r="B518" t="s">
        <v>698</v>
      </c>
      <c r="C518" t="s">
        <v>78</v>
      </c>
      <c r="D518" t="s">
        <v>659</v>
      </c>
      <c r="E518">
        <v>24</v>
      </c>
      <c r="F518">
        <v>285.08999999999997</v>
      </c>
      <c r="G518">
        <v>73.7</v>
      </c>
      <c r="H518">
        <f t="shared" si="46"/>
        <v>3.8682496607869736</v>
      </c>
      <c r="I518">
        <v>22.5</v>
      </c>
      <c r="J518">
        <v>67.44</v>
      </c>
      <c r="K518">
        <v>69.97</v>
      </c>
      <c r="L518" s="2">
        <f t="shared" si="47"/>
        <v>1</v>
      </c>
      <c r="M518" s="2">
        <f t="shared" si="48"/>
        <v>0</v>
      </c>
      <c r="N518" s="2">
        <f t="shared" si="49"/>
        <v>0</v>
      </c>
    </row>
    <row r="519" spans="1:14" x14ac:dyDescent="0.35">
      <c r="A519" t="s">
        <v>719</v>
      </c>
      <c r="B519" t="s">
        <v>698</v>
      </c>
      <c r="C519" t="s">
        <v>78</v>
      </c>
      <c r="D519" t="s">
        <v>659</v>
      </c>
      <c r="E519">
        <v>24</v>
      </c>
      <c r="F519">
        <v>94.96</v>
      </c>
      <c r="G519">
        <v>73.7</v>
      </c>
      <c r="H519">
        <f t="shared" si="46"/>
        <v>1.2884667571234734</v>
      </c>
      <c r="I519">
        <v>23.5</v>
      </c>
      <c r="J519">
        <v>61.97</v>
      </c>
      <c r="K519">
        <v>72.459999999999994</v>
      </c>
      <c r="L519" s="2">
        <f t="shared" si="47"/>
        <v>0</v>
      </c>
      <c r="M519" s="2">
        <f t="shared" si="48"/>
        <v>1</v>
      </c>
      <c r="N519" s="2">
        <f t="shared" si="49"/>
        <v>0</v>
      </c>
    </row>
    <row r="520" spans="1:14" x14ac:dyDescent="0.35">
      <c r="A520" t="s">
        <v>720</v>
      </c>
      <c r="B520" t="s">
        <v>698</v>
      </c>
      <c r="C520" t="s">
        <v>78</v>
      </c>
      <c r="D520" t="s">
        <v>659</v>
      </c>
      <c r="E520">
        <v>24</v>
      </c>
      <c r="F520">
        <v>102.56</v>
      </c>
      <c r="G520">
        <v>73.7</v>
      </c>
      <c r="H520">
        <f t="shared" si="46"/>
        <v>1.3915875169606513</v>
      </c>
      <c r="I520">
        <v>22.5</v>
      </c>
      <c r="J520">
        <v>58.88</v>
      </c>
      <c r="K520">
        <v>69.97</v>
      </c>
      <c r="L520" s="2">
        <f t="shared" si="47"/>
        <v>0</v>
      </c>
      <c r="M520" s="2">
        <f t="shared" si="48"/>
        <v>1</v>
      </c>
      <c r="N520" s="2">
        <f t="shared" si="49"/>
        <v>0</v>
      </c>
    </row>
    <row r="521" spans="1:14" x14ac:dyDescent="0.35">
      <c r="A521" t="s">
        <v>721</v>
      </c>
      <c r="B521" t="s">
        <v>698</v>
      </c>
      <c r="C521" t="s">
        <v>78</v>
      </c>
      <c r="D521" t="s">
        <v>659</v>
      </c>
      <c r="E521">
        <v>24</v>
      </c>
      <c r="F521">
        <v>116.07</v>
      </c>
      <c r="G521">
        <v>73.7</v>
      </c>
      <c r="H521">
        <f t="shared" si="46"/>
        <v>1.5748982360922659</v>
      </c>
      <c r="I521">
        <v>23</v>
      </c>
      <c r="J521">
        <v>54.52</v>
      </c>
      <c r="K521">
        <v>71.22</v>
      </c>
      <c r="L521" s="2">
        <f t="shared" si="47"/>
        <v>1</v>
      </c>
      <c r="M521" s="2">
        <f t="shared" si="48"/>
        <v>0</v>
      </c>
      <c r="N521" s="2">
        <f t="shared" si="49"/>
        <v>0</v>
      </c>
    </row>
    <row r="522" spans="1:14" x14ac:dyDescent="0.35">
      <c r="A522" t="s">
        <v>722</v>
      </c>
      <c r="B522" t="s">
        <v>698</v>
      </c>
      <c r="C522" t="s">
        <v>78</v>
      </c>
      <c r="D522" t="s">
        <v>659</v>
      </c>
      <c r="E522">
        <v>24</v>
      </c>
      <c r="F522">
        <v>96.4</v>
      </c>
      <c r="G522">
        <v>73.7</v>
      </c>
      <c r="H522">
        <f t="shared" si="46"/>
        <v>1.3080054274084125</v>
      </c>
      <c r="I522">
        <v>23</v>
      </c>
      <c r="J522">
        <v>40.29</v>
      </c>
      <c r="K522">
        <v>71.22</v>
      </c>
      <c r="L522" s="2">
        <f t="shared" si="47"/>
        <v>0</v>
      </c>
      <c r="M522" s="2">
        <f t="shared" si="48"/>
        <v>1</v>
      </c>
      <c r="N522" s="2">
        <f t="shared" si="49"/>
        <v>0</v>
      </c>
    </row>
    <row r="523" spans="1:14" x14ac:dyDescent="0.35">
      <c r="A523" t="s">
        <v>723</v>
      </c>
      <c r="B523" t="s">
        <v>698</v>
      </c>
      <c r="C523" t="s">
        <v>78</v>
      </c>
      <c r="D523" t="s">
        <v>659</v>
      </c>
      <c r="E523">
        <v>24</v>
      </c>
      <c r="F523">
        <v>149.47</v>
      </c>
      <c r="G523">
        <v>73.7</v>
      </c>
      <c r="H523">
        <f t="shared" si="46"/>
        <v>2.0280868385345996</v>
      </c>
      <c r="I523">
        <v>23</v>
      </c>
      <c r="J523">
        <v>47.51</v>
      </c>
      <c r="K523">
        <v>71.22</v>
      </c>
      <c r="L523" s="2">
        <f t="shared" si="47"/>
        <v>1</v>
      </c>
      <c r="M523" s="2">
        <f t="shared" si="48"/>
        <v>0</v>
      </c>
      <c r="N523" s="2">
        <f t="shared" si="49"/>
        <v>0</v>
      </c>
    </row>
    <row r="524" spans="1:14" x14ac:dyDescent="0.35">
      <c r="A524" t="s">
        <v>724</v>
      </c>
      <c r="B524" t="s">
        <v>698</v>
      </c>
      <c r="C524" t="s">
        <v>78</v>
      </c>
      <c r="D524" t="s">
        <v>659</v>
      </c>
      <c r="E524">
        <v>24</v>
      </c>
      <c r="F524">
        <v>192.45</v>
      </c>
      <c r="G524">
        <v>73.7</v>
      </c>
      <c r="H524">
        <f t="shared" si="46"/>
        <v>2.611261872455902</v>
      </c>
      <c r="I524">
        <v>18</v>
      </c>
      <c r="J524">
        <v>64.73</v>
      </c>
      <c r="K524">
        <v>58.64</v>
      </c>
      <c r="L524" s="2">
        <f t="shared" si="47"/>
        <v>1</v>
      </c>
      <c r="M524" s="2">
        <f t="shared" si="48"/>
        <v>0</v>
      </c>
      <c r="N524" s="2">
        <f t="shared" si="49"/>
        <v>0</v>
      </c>
    </row>
    <row r="525" spans="1:14" x14ac:dyDescent="0.35">
      <c r="A525" t="s">
        <v>725</v>
      </c>
      <c r="B525" t="s">
        <v>698</v>
      </c>
      <c r="C525" t="s">
        <v>78</v>
      </c>
      <c r="D525" t="s">
        <v>659</v>
      </c>
      <c r="E525">
        <v>24</v>
      </c>
      <c r="F525">
        <v>146.16999999999999</v>
      </c>
      <c r="G525">
        <v>73.7</v>
      </c>
      <c r="H525">
        <f t="shared" si="46"/>
        <v>1.9833107191316144</v>
      </c>
      <c r="I525">
        <v>22.5</v>
      </c>
      <c r="J525">
        <v>49.19</v>
      </c>
      <c r="K525">
        <v>69.97</v>
      </c>
      <c r="L525" s="2">
        <f t="shared" si="47"/>
        <v>1</v>
      </c>
      <c r="M525" s="2">
        <f t="shared" si="48"/>
        <v>0</v>
      </c>
      <c r="N525" s="2">
        <f t="shared" si="49"/>
        <v>0</v>
      </c>
    </row>
    <row r="526" spans="1:14" x14ac:dyDescent="0.35">
      <c r="A526" t="s">
        <v>726</v>
      </c>
      <c r="B526" t="s">
        <v>698</v>
      </c>
      <c r="C526" t="s">
        <v>78</v>
      </c>
      <c r="D526" t="s">
        <v>659</v>
      </c>
      <c r="E526">
        <v>24</v>
      </c>
      <c r="F526">
        <v>140.79</v>
      </c>
      <c r="G526">
        <v>73.7</v>
      </c>
      <c r="H526">
        <f t="shared" si="46"/>
        <v>1.9103120759837176</v>
      </c>
      <c r="I526">
        <v>23</v>
      </c>
      <c r="J526">
        <v>55.82</v>
      </c>
      <c r="K526">
        <v>71.22</v>
      </c>
      <c r="L526" s="2">
        <f t="shared" si="47"/>
        <v>1</v>
      </c>
      <c r="M526" s="2">
        <f t="shared" si="48"/>
        <v>0</v>
      </c>
      <c r="N526" s="2">
        <f t="shared" si="49"/>
        <v>0</v>
      </c>
    </row>
    <row r="527" spans="1:14" x14ac:dyDescent="0.35">
      <c r="A527" t="s">
        <v>727</v>
      </c>
      <c r="B527" t="s">
        <v>698</v>
      </c>
      <c r="C527" t="s">
        <v>78</v>
      </c>
      <c r="D527" t="s">
        <v>659</v>
      </c>
      <c r="E527">
        <v>24</v>
      </c>
      <c r="F527">
        <v>127.98</v>
      </c>
      <c r="G527">
        <v>73.7</v>
      </c>
      <c r="H527">
        <f t="shared" si="46"/>
        <v>1.7364993215739484</v>
      </c>
      <c r="I527">
        <v>22.5</v>
      </c>
      <c r="J527">
        <v>61</v>
      </c>
      <c r="K527">
        <v>69.97</v>
      </c>
      <c r="L527" s="2">
        <f t="shared" si="47"/>
        <v>1</v>
      </c>
      <c r="M527" s="2">
        <f t="shared" si="48"/>
        <v>0</v>
      </c>
      <c r="N527" s="2">
        <f t="shared" si="49"/>
        <v>0</v>
      </c>
    </row>
    <row r="528" spans="1:14" x14ac:dyDescent="0.35">
      <c r="A528" t="s">
        <v>728</v>
      </c>
      <c r="B528" t="s">
        <v>698</v>
      </c>
      <c r="C528" t="s">
        <v>78</v>
      </c>
      <c r="D528" t="s">
        <v>659</v>
      </c>
      <c r="E528">
        <v>24</v>
      </c>
      <c r="F528">
        <v>172.8</v>
      </c>
      <c r="G528">
        <v>73.7</v>
      </c>
      <c r="H528">
        <f t="shared" ref="H528:H546" si="50">F528/G528</f>
        <v>2.344640434192673</v>
      </c>
      <c r="I528">
        <v>23</v>
      </c>
      <c r="J528">
        <v>37.44</v>
      </c>
      <c r="K528">
        <v>71.22</v>
      </c>
      <c r="L528" s="2">
        <f t="shared" ref="L528:L546" si="51">IF(H528&gt;1.5,1,0)</f>
        <v>1</v>
      </c>
      <c r="M528" s="2">
        <f t="shared" ref="M528:M546" si="52">IF((AND(H528&gt;1,H528&lt;1.5)),1,0)</f>
        <v>0</v>
      </c>
      <c r="N528" s="2">
        <f t="shared" ref="N528:N546" si="53">IF(H528&lt;1,1,0)</f>
        <v>0</v>
      </c>
    </row>
    <row r="529" spans="1:14" x14ac:dyDescent="0.35">
      <c r="A529" t="s">
        <v>729</v>
      </c>
      <c r="B529" t="s">
        <v>698</v>
      </c>
      <c r="C529" t="s">
        <v>78</v>
      </c>
      <c r="D529" t="s">
        <v>659</v>
      </c>
      <c r="E529">
        <v>24</v>
      </c>
      <c r="F529">
        <v>242.39</v>
      </c>
      <c r="G529">
        <v>73.7</v>
      </c>
      <c r="H529">
        <f t="shared" si="50"/>
        <v>3.2888738127544093</v>
      </c>
      <c r="I529">
        <v>23</v>
      </c>
      <c r="J529">
        <v>26.91</v>
      </c>
      <c r="K529">
        <v>71.22</v>
      </c>
      <c r="L529" s="2">
        <f t="shared" si="51"/>
        <v>1</v>
      </c>
      <c r="M529" s="2">
        <f t="shared" si="52"/>
        <v>0</v>
      </c>
      <c r="N529" s="2">
        <f t="shared" si="53"/>
        <v>0</v>
      </c>
    </row>
    <row r="530" spans="1:14" x14ac:dyDescent="0.35">
      <c r="A530" t="s">
        <v>730</v>
      </c>
      <c r="B530" t="s">
        <v>698</v>
      </c>
      <c r="C530" t="s">
        <v>78</v>
      </c>
      <c r="D530" t="s">
        <v>659</v>
      </c>
      <c r="E530">
        <v>25</v>
      </c>
      <c r="F530">
        <v>93.39</v>
      </c>
      <c r="G530">
        <v>76.17</v>
      </c>
      <c r="H530">
        <f t="shared" si="50"/>
        <v>1.2260732571878692</v>
      </c>
      <c r="I530">
        <v>24</v>
      </c>
      <c r="J530">
        <v>80.97</v>
      </c>
      <c r="K530">
        <v>73.7</v>
      </c>
      <c r="L530" s="2">
        <f t="shared" si="51"/>
        <v>0</v>
      </c>
      <c r="M530" s="2">
        <f t="shared" si="52"/>
        <v>1</v>
      </c>
      <c r="N530" s="2">
        <f t="shared" si="53"/>
        <v>0</v>
      </c>
    </row>
    <row r="531" spans="1:14" x14ac:dyDescent="0.35">
      <c r="A531" t="s">
        <v>732</v>
      </c>
      <c r="B531" t="s">
        <v>698</v>
      </c>
      <c r="C531" t="s">
        <v>78</v>
      </c>
      <c r="D531" t="s">
        <v>659</v>
      </c>
      <c r="E531">
        <v>24</v>
      </c>
      <c r="F531">
        <v>138.34</v>
      </c>
      <c r="G531">
        <v>73.7</v>
      </c>
      <c r="H531">
        <f t="shared" si="50"/>
        <v>1.877069199457259</v>
      </c>
      <c r="I531">
        <v>23</v>
      </c>
      <c r="J531">
        <v>70.459999999999994</v>
      </c>
      <c r="K531">
        <v>71.22</v>
      </c>
      <c r="L531" s="2">
        <f t="shared" si="51"/>
        <v>1</v>
      </c>
      <c r="M531" s="2">
        <f t="shared" si="52"/>
        <v>0</v>
      </c>
      <c r="N531" s="2">
        <f t="shared" si="53"/>
        <v>0</v>
      </c>
    </row>
    <row r="532" spans="1:14" x14ac:dyDescent="0.35">
      <c r="A532" t="s">
        <v>749</v>
      </c>
      <c r="B532" t="s">
        <v>698</v>
      </c>
      <c r="C532" t="s">
        <v>78</v>
      </c>
      <c r="D532" s="8" t="s">
        <v>660</v>
      </c>
      <c r="E532" s="8">
        <v>16.5</v>
      </c>
      <c r="F532" s="8">
        <v>49.65</v>
      </c>
      <c r="G532" s="8">
        <v>54.79</v>
      </c>
      <c r="H532" s="8">
        <f t="shared" si="50"/>
        <v>0.90618726044898701</v>
      </c>
      <c r="I532" s="8">
        <v>16</v>
      </c>
      <c r="J532" s="8">
        <v>31.88</v>
      </c>
      <c r="K532" s="8">
        <v>53.5</v>
      </c>
      <c r="L532" s="8">
        <f t="shared" si="51"/>
        <v>0</v>
      </c>
      <c r="M532" s="8">
        <f t="shared" si="52"/>
        <v>0</v>
      </c>
      <c r="N532" s="8">
        <f t="shared" si="53"/>
        <v>1</v>
      </c>
    </row>
    <row r="533" spans="1:14" x14ac:dyDescent="0.35">
      <c r="A533" t="s">
        <v>750</v>
      </c>
      <c r="B533" t="s">
        <v>698</v>
      </c>
      <c r="C533" t="s">
        <v>78</v>
      </c>
      <c r="D533" t="s">
        <v>660</v>
      </c>
      <c r="E533">
        <v>24</v>
      </c>
      <c r="F533">
        <v>211.22</v>
      </c>
      <c r="G533">
        <v>73.7</v>
      </c>
      <c r="H533">
        <f t="shared" si="50"/>
        <v>2.8659430122116687</v>
      </c>
      <c r="I533">
        <v>22.5</v>
      </c>
      <c r="J533">
        <v>57.53</v>
      </c>
      <c r="K533">
        <v>69.97</v>
      </c>
      <c r="L533" s="2">
        <f t="shared" si="51"/>
        <v>1</v>
      </c>
      <c r="M533" s="2">
        <f t="shared" si="52"/>
        <v>0</v>
      </c>
      <c r="N533" s="2">
        <f t="shared" si="53"/>
        <v>0</v>
      </c>
    </row>
    <row r="534" spans="1:14" x14ac:dyDescent="0.35">
      <c r="A534" t="s">
        <v>751</v>
      </c>
      <c r="B534" t="s">
        <v>698</v>
      </c>
      <c r="C534" t="s">
        <v>78</v>
      </c>
      <c r="D534" t="s">
        <v>660</v>
      </c>
      <c r="E534">
        <v>24</v>
      </c>
      <c r="F534">
        <v>131.1</v>
      </c>
      <c r="G534">
        <v>73.7</v>
      </c>
      <c r="H534">
        <f t="shared" si="50"/>
        <v>1.7788331071913159</v>
      </c>
      <c r="I534">
        <v>16</v>
      </c>
      <c r="J534">
        <v>54.2</v>
      </c>
      <c r="K534">
        <v>53.5</v>
      </c>
      <c r="L534" s="2">
        <f t="shared" si="51"/>
        <v>1</v>
      </c>
      <c r="M534" s="2">
        <f t="shared" si="52"/>
        <v>0</v>
      </c>
      <c r="N534" s="2">
        <f t="shared" si="53"/>
        <v>0</v>
      </c>
    </row>
    <row r="535" spans="1:14" x14ac:dyDescent="0.35">
      <c r="A535" t="s">
        <v>752</v>
      </c>
      <c r="B535" t="s">
        <v>698</v>
      </c>
      <c r="C535" t="s">
        <v>78</v>
      </c>
      <c r="D535" t="s">
        <v>660</v>
      </c>
      <c r="E535">
        <v>24</v>
      </c>
      <c r="F535">
        <v>193.43</v>
      </c>
      <c r="G535">
        <v>73.7</v>
      </c>
      <c r="H535">
        <f t="shared" si="50"/>
        <v>2.6245590230664857</v>
      </c>
      <c r="I535">
        <v>22</v>
      </c>
      <c r="J535">
        <v>50.58</v>
      </c>
      <c r="K535">
        <v>68.72</v>
      </c>
      <c r="L535" s="2">
        <f t="shared" si="51"/>
        <v>1</v>
      </c>
      <c r="M535" s="2">
        <f t="shared" si="52"/>
        <v>0</v>
      </c>
      <c r="N535" s="2">
        <f t="shared" si="53"/>
        <v>0</v>
      </c>
    </row>
    <row r="536" spans="1:14" x14ac:dyDescent="0.35">
      <c r="A536" t="s">
        <v>753</v>
      </c>
      <c r="B536" t="s">
        <v>698</v>
      </c>
      <c r="C536" t="s">
        <v>78</v>
      </c>
      <c r="D536" t="s">
        <v>660</v>
      </c>
      <c r="E536">
        <v>24</v>
      </c>
      <c r="F536">
        <v>237.57</v>
      </c>
      <c r="G536">
        <v>73.7</v>
      </c>
      <c r="H536">
        <f t="shared" si="50"/>
        <v>3.223473541383989</v>
      </c>
      <c r="I536">
        <v>23</v>
      </c>
      <c r="J536">
        <v>69.72</v>
      </c>
      <c r="K536">
        <v>71.22</v>
      </c>
      <c r="L536" s="2">
        <f t="shared" si="51"/>
        <v>1</v>
      </c>
      <c r="M536" s="2">
        <f t="shared" si="52"/>
        <v>0</v>
      </c>
      <c r="N536" s="2">
        <f t="shared" si="53"/>
        <v>0</v>
      </c>
    </row>
    <row r="537" spans="1:14" x14ac:dyDescent="0.35">
      <c r="A537" t="s">
        <v>754</v>
      </c>
      <c r="B537" t="s">
        <v>698</v>
      </c>
      <c r="C537" t="s">
        <v>78</v>
      </c>
      <c r="D537" t="s">
        <v>660</v>
      </c>
      <c r="E537">
        <v>24</v>
      </c>
      <c r="F537">
        <v>131.02000000000001</v>
      </c>
      <c r="G537">
        <v>73.7</v>
      </c>
      <c r="H537">
        <f t="shared" si="50"/>
        <v>1.7777476255088196</v>
      </c>
      <c r="I537">
        <v>23</v>
      </c>
      <c r="J537">
        <v>69.430000000000007</v>
      </c>
      <c r="K537">
        <v>71.22</v>
      </c>
      <c r="L537" s="2">
        <f t="shared" si="51"/>
        <v>1</v>
      </c>
      <c r="M537" s="2">
        <f t="shared" si="52"/>
        <v>0</v>
      </c>
      <c r="N537" s="2">
        <f t="shared" si="53"/>
        <v>0</v>
      </c>
    </row>
    <row r="538" spans="1:14" x14ac:dyDescent="0.35">
      <c r="A538" t="s">
        <v>755</v>
      </c>
      <c r="B538" t="s">
        <v>698</v>
      </c>
      <c r="C538" t="s">
        <v>78</v>
      </c>
      <c r="D538" t="s">
        <v>660</v>
      </c>
      <c r="E538">
        <v>24</v>
      </c>
      <c r="F538">
        <v>198.1</v>
      </c>
      <c r="G538">
        <v>73.7</v>
      </c>
      <c r="H538">
        <f t="shared" si="50"/>
        <v>2.6879240162822251</v>
      </c>
      <c r="I538">
        <v>16</v>
      </c>
      <c r="J538">
        <v>58.52</v>
      </c>
      <c r="K538">
        <v>53.5</v>
      </c>
      <c r="L538" s="2">
        <f t="shared" si="51"/>
        <v>1</v>
      </c>
      <c r="M538" s="2">
        <f t="shared" si="52"/>
        <v>0</v>
      </c>
      <c r="N538" s="2">
        <f t="shared" si="53"/>
        <v>0</v>
      </c>
    </row>
    <row r="539" spans="1:14" x14ac:dyDescent="0.35">
      <c r="A539" t="s">
        <v>757</v>
      </c>
      <c r="B539" t="s">
        <v>698</v>
      </c>
      <c r="C539" t="s">
        <v>78</v>
      </c>
      <c r="D539" s="8" t="s">
        <v>660</v>
      </c>
      <c r="E539" s="8">
        <v>22.5</v>
      </c>
      <c r="F539" s="8">
        <v>55.43</v>
      </c>
      <c r="G539" s="8">
        <v>69.97</v>
      </c>
      <c r="H539" s="8">
        <f t="shared" si="50"/>
        <v>0.79219665570958986</v>
      </c>
      <c r="I539" s="8">
        <v>22</v>
      </c>
      <c r="J539" s="8">
        <v>30.51</v>
      </c>
      <c r="K539" s="8">
        <v>68.72</v>
      </c>
      <c r="L539" s="8">
        <f t="shared" si="51"/>
        <v>0</v>
      </c>
      <c r="M539" s="8">
        <f t="shared" si="52"/>
        <v>0</v>
      </c>
      <c r="N539" s="8">
        <f t="shared" si="53"/>
        <v>1</v>
      </c>
    </row>
    <row r="540" spans="1:14" x14ac:dyDescent="0.35">
      <c r="A540" t="s">
        <v>758</v>
      </c>
      <c r="B540" t="s">
        <v>698</v>
      </c>
      <c r="C540" t="s">
        <v>78</v>
      </c>
      <c r="D540" t="s">
        <v>660</v>
      </c>
      <c r="E540">
        <v>24</v>
      </c>
      <c r="F540">
        <v>104.01</v>
      </c>
      <c r="G540">
        <v>73.7</v>
      </c>
      <c r="H540">
        <f t="shared" si="50"/>
        <v>1.4112618724559023</v>
      </c>
      <c r="I540">
        <v>23</v>
      </c>
      <c r="J540">
        <v>58.91</v>
      </c>
      <c r="K540">
        <v>71.22</v>
      </c>
      <c r="L540" s="2">
        <f t="shared" si="51"/>
        <v>0</v>
      </c>
      <c r="M540" s="2">
        <f t="shared" si="52"/>
        <v>1</v>
      </c>
      <c r="N540" s="2">
        <f t="shared" si="53"/>
        <v>0</v>
      </c>
    </row>
    <row r="541" spans="1:14" x14ac:dyDescent="0.35">
      <c r="A541" t="s">
        <v>759</v>
      </c>
      <c r="B541" t="s">
        <v>698</v>
      </c>
      <c r="C541" t="s">
        <v>78</v>
      </c>
      <c r="D541" t="s">
        <v>660</v>
      </c>
      <c r="E541">
        <v>24</v>
      </c>
      <c r="F541">
        <v>319.33</v>
      </c>
      <c r="G541">
        <v>73.7</v>
      </c>
      <c r="H541">
        <f t="shared" si="50"/>
        <v>4.3328358208955224</v>
      </c>
      <c r="I541">
        <v>16</v>
      </c>
      <c r="J541">
        <v>69.16</v>
      </c>
      <c r="K541">
        <v>53.5</v>
      </c>
      <c r="L541" s="2">
        <f t="shared" si="51"/>
        <v>1</v>
      </c>
      <c r="M541" s="2">
        <f t="shared" si="52"/>
        <v>0</v>
      </c>
      <c r="N541" s="2">
        <f t="shared" si="53"/>
        <v>0</v>
      </c>
    </row>
    <row r="542" spans="1:14" x14ac:dyDescent="0.35">
      <c r="A542" t="s">
        <v>760</v>
      </c>
      <c r="B542" t="s">
        <v>698</v>
      </c>
      <c r="C542" t="s">
        <v>78</v>
      </c>
      <c r="D542" t="s">
        <v>660</v>
      </c>
      <c r="E542">
        <v>24</v>
      </c>
      <c r="F542">
        <v>236.97</v>
      </c>
      <c r="G542">
        <v>73.7</v>
      </c>
      <c r="H542">
        <f t="shared" si="50"/>
        <v>3.2153324287652643</v>
      </c>
      <c r="I542">
        <v>16</v>
      </c>
      <c r="J542">
        <v>54.42</v>
      </c>
      <c r="K542">
        <v>53.5</v>
      </c>
      <c r="L542" s="2">
        <f t="shared" si="51"/>
        <v>1</v>
      </c>
      <c r="M542" s="2">
        <f t="shared" si="52"/>
        <v>0</v>
      </c>
      <c r="N542" s="2">
        <f t="shared" si="53"/>
        <v>0</v>
      </c>
    </row>
    <row r="543" spans="1:14" x14ac:dyDescent="0.35">
      <c r="A543" t="s">
        <v>761</v>
      </c>
      <c r="B543" t="s">
        <v>698</v>
      </c>
      <c r="C543" t="s">
        <v>78</v>
      </c>
      <c r="D543" t="s">
        <v>660</v>
      </c>
      <c r="E543">
        <v>24</v>
      </c>
      <c r="F543">
        <v>119.71</v>
      </c>
      <c r="G543">
        <v>73.7</v>
      </c>
      <c r="H543">
        <f t="shared" si="50"/>
        <v>1.6242876526458614</v>
      </c>
      <c r="I543">
        <v>23</v>
      </c>
      <c r="J543">
        <v>75.739999999999995</v>
      </c>
      <c r="K543">
        <v>71.22</v>
      </c>
      <c r="L543" s="2">
        <f t="shared" si="51"/>
        <v>1</v>
      </c>
      <c r="M543" s="2">
        <f t="shared" si="52"/>
        <v>0</v>
      </c>
      <c r="N543" s="2">
        <f t="shared" si="53"/>
        <v>0</v>
      </c>
    </row>
    <row r="544" spans="1:14" x14ac:dyDescent="0.35">
      <c r="A544" t="s">
        <v>762</v>
      </c>
      <c r="B544" t="s">
        <v>698</v>
      </c>
      <c r="C544" t="s">
        <v>78</v>
      </c>
      <c r="D544" t="s">
        <v>660</v>
      </c>
      <c r="E544">
        <v>24</v>
      </c>
      <c r="F544">
        <v>203.33</v>
      </c>
      <c r="G544">
        <v>73.7</v>
      </c>
      <c r="H544">
        <f t="shared" si="50"/>
        <v>2.7588873812754411</v>
      </c>
      <c r="I544">
        <v>23</v>
      </c>
      <c r="J544">
        <v>54.12</v>
      </c>
      <c r="K544">
        <v>71.22</v>
      </c>
      <c r="L544" s="2">
        <f t="shared" si="51"/>
        <v>1</v>
      </c>
      <c r="M544" s="2">
        <f t="shared" si="52"/>
        <v>0</v>
      </c>
      <c r="N544" s="2">
        <f t="shared" si="53"/>
        <v>0</v>
      </c>
    </row>
    <row r="545" spans="1:18" x14ac:dyDescent="0.35">
      <c r="A545" t="s">
        <v>763</v>
      </c>
      <c r="B545" t="s">
        <v>698</v>
      </c>
      <c r="C545" t="s">
        <v>78</v>
      </c>
      <c r="D545" t="s">
        <v>660</v>
      </c>
      <c r="E545">
        <v>24</v>
      </c>
      <c r="F545">
        <v>140.82</v>
      </c>
      <c r="G545">
        <v>73.7</v>
      </c>
      <c r="H545">
        <f t="shared" si="50"/>
        <v>1.9107191316146539</v>
      </c>
      <c r="I545">
        <v>16</v>
      </c>
      <c r="J545">
        <v>54.37</v>
      </c>
      <c r="K545">
        <v>53.5</v>
      </c>
      <c r="L545" s="2">
        <f t="shared" si="51"/>
        <v>1</v>
      </c>
      <c r="M545" s="2">
        <f t="shared" si="52"/>
        <v>0</v>
      </c>
      <c r="N545" s="2">
        <f t="shared" si="53"/>
        <v>0</v>
      </c>
    </row>
    <row r="546" spans="1:18" x14ac:dyDescent="0.35">
      <c r="A546" t="s">
        <v>764</v>
      </c>
      <c r="B546" t="s">
        <v>698</v>
      </c>
      <c r="C546" t="s">
        <v>78</v>
      </c>
      <c r="D546" t="s">
        <v>660</v>
      </c>
      <c r="E546">
        <v>24</v>
      </c>
      <c r="F546">
        <v>131.99</v>
      </c>
      <c r="G546">
        <v>73.7</v>
      </c>
      <c r="H546">
        <f t="shared" si="50"/>
        <v>1.790909090909091</v>
      </c>
      <c r="I546">
        <v>16</v>
      </c>
      <c r="J546">
        <v>53.55</v>
      </c>
      <c r="K546">
        <v>53.5</v>
      </c>
      <c r="L546" s="2">
        <f t="shared" si="51"/>
        <v>1</v>
      </c>
      <c r="M546" s="2">
        <f t="shared" si="52"/>
        <v>0</v>
      </c>
      <c r="N546" s="2">
        <f t="shared" si="53"/>
        <v>0</v>
      </c>
    </row>
    <row r="547" spans="1:18" x14ac:dyDescent="0.35">
      <c r="A547" s="21" t="s">
        <v>924</v>
      </c>
      <c r="B547" s="21" t="s">
        <v>852</v>
      </c>
      <c r="C547" s="21" t="s">
        <v>43</v>
      </c>
      <c r="D547" s="21" t="s">
        <v>941</v>
      </c>
      <c r="E547">
        <v>23.5</v>
      </c>
      <c r="F547">
        <v>97.04</v>
      </c>
      <c r="G547">
        <v>72.459999999999994</v>
      </c>
      <c r="H547">
        <f t="shared" ref="H547:H578" si="54">F547/G547</f>
        <v>1.3392216395252554</v>
      </c>
      <c r="I547">
        <v>22.5</v>
      </c>
      <c r="J547">
        <v>69.78</v>
      </c>
      <c r="K547">
        <v>69.97</v>
      </c>
      <c r="L547" s="2">
        <f t="shared" ref="L547:L578" si="55">IF(H547&gt;1.5,1,0)</f>
        <v>0</v>
      </c>
      <c r="M547" s="2">
        <f t="shared" ref="M547:M578" si="56">IF((AND(H547&gt;1,H547&lt;1.5)),1,0)</f>
        <v>1</v>
      </c>
      <c r="N547" s="2">
        <f t="shared" ref="N547:N578" si="57">IF(H547&lt;1,1,0)</f>
        <v>0</v>
      </c>
      <c r="O547" s="25"/>
      <c r="P547" s="25"/>
      <c r="Q547" s="25"/>
      <c r="R547" s="25"/>
    </row>
    <row r="548" spans="1:18" x14ac:dyDescent="0.35">
      <c r="A548" s="21" t="s">
        <v>925</v>
      </c>
      <c r="B548" s="21" t="s">
        <v>852</v>
      </c>
      <c r="C548" s="21" t="s">
        <v>43</v>
      </c>
      <c r="D548" s="21" t="s">
        <v>941</v>
      </c>
      <c r="E548">
        <v>23.5</v>
      </c>
      <c r="F548">
        <v>73.209999999999994</v>
      </c>
      <c r="G548">
        <v>72.459999999999994</v>
      </c>
      <c r="H548">
        <f t="shared" si="54"/>
        <v>1.0103505382279878</v>
      </c>
      <c r="I548">
        <v>23</v>
      </c>
      <c r="J548">
        <v>66.39</v>
      </c>
      <c r="K548">
        <v>71.22</v>
      </c>
      <c r="L548" s="2">
        <f t="shared" si="55"/>
        <v>0</v>
      </c>
      <c r="M548" s="2">
        <f t="shared" si="56"/>
        <v>1</v>
      </c>
      <c r="N548" s="2">
        <f t="shared" si="57"/>
        <v>0</v>
      </c>
    </row>
    <row r="549" spans="1:18" x14ac:dyDescent="0.35">
      <c r="A549" s="21" t="s">
        <v>926</v>
      </c>
      <c r="B549" s="21" t="s">
        <v>852</v>
      </c>
      <c r="C549" s="21" t="s">
        <v>43</v>
      </c>
      <c r="D549" s="21" t="s">
        <v>941</v>
      </c>
      <c r="E549">
        <v>23.5</v>
      </c>
      <c r="F549">
        <v>141.19</v>
      </c>
      <c r="G549">
        <v>72.459999999999994</v>
      </c>
      <c r="H549">
        <f t="shared" si="54"/>
        <v>1.9485233232128072</v>
      </c>
      <c r="I549">
        <v>21.5</v>
      </c>
      <c r="J549">
        <v>52.84</v>
      </c>
      <c r="K549">
        <v>67.47</v>
      </c>
      <c r="L549" s="2">
        <f t="shared" si="55"/>
        <v>1</v>
      </c>
      <c r="M549" s="2">
        <f t="shared" si="56"/>
        <v>0</v>
      </c>
      <c r="N549" s="2">
        <f t="shared" si="57"/>
        <v>0</v>
      </c>
    </row>
    <row r="550" spans="1:18" x14ac:dyDescent="0.35">
      <c r="A550" s="21" t="s">
        <v>927</v>
      </c>
      <c r="B550" s="21" t="s">
        <v>852</v>
      </c>
      <c r="C550" s="21" t="s">
        <v>43</v>
      </c>
      <c r="D550" s="21" t="s">
        <v>941</v>
      </c>
      <c r="E550">
        <v>23.5</v>
      </c>
      <c r="F550">
        <v>228.61</v>
      </c>
      <c r="G550">
        <v>72.459999999999994</v>
      </c>
      <c r="H550">
        <f t="shared" si="54"/>
        <v>3.1549820590670721</v>
      </c>
      <c r="I550">
        <v>22</v>
      </c>
      <c r="J550">
        <v>47.53</v>
      </c>
      <c r="K550">
        <v>68.72</v>
      </c>
      <c r="L550" s="2">
        <f t="shared" si="55"/>
        <v>1</v>
      </c>
      <c r="M550" s="2">
        <f t="shared" si="56"/>
        <v>0</v>
      </c>
      <c r="N550" s="2">
        <f t="shared" si="57"/>
        <v>0</v>
      </c>
    </row>
    <row r="551" spans="1:18" x14ac:dyDescent="0.35">
      <c r="A551" s="21" t="s">
        <v>928</v>
      </c>
      <c r="B551" s="21" t="s">
        <v>852</v>
      </c>
      <c r="C551" s="21" t="s">
        <v>43</v>
      </c>
      <c r="D551" s="21" t="s">
        <v>941</v>
      </c>
      <c r="E551">
        <v>23.5</v>
      </c>
      <c r="F551">
        <v>149.85</v>
      </c>
      <c r="G551">
        <v>72.459999999999994</v>
      </c>
      <c r="H551">
        <f t="shared" si="54"/>
        <v>2.0680375379519735</v>
      </c>
      <c r="I551">
        <v>22</v>
      </c>
      <c r="J551">
        <v>56.08</v>
      </c>
      <c r="K551">
        <v>68.72</v>
      </c>
      <c r="L551" s="2">
        <f t="shared" si="55"/>
        <v>1</v>
      </c>
      <c r="M551" s="2">
        <f t="shared" si="56"/>
        <v>0</v>
      </c>
      <c r="N551" s="2">
        <f t="shared" si="57"/>
        <v>0</v>
      </c>
    </row>
    <row r="552" spans="1:18" x14ac:dyDescent="0.35">
      <c r="A552" s="21" t="s">
        <v>929</v>
      </c>
      <c r="B552" s="21" t="s">
        <v>852</v>
      </c>
      <c r="C552" s="21" t="s">
        <v>43</v>
      </c>
      <c r="D552" s="21" t="s">
        <v>941</v>
      </c>
      <c r="E552">
        <v>23</v>
      </c>
      <c r="F552">
        <v>146.25</v>
      </c>
      <c r="G552">
        <v>71.22</v>
      </c>
      <c r="H552">
        <f t="shared" si="54"/>
        <v>2.0534962089300759</v>
      </c>
      <c r="I552">
        <v>22</v>
      </c>
      <c r="J552">
        <v>48</v>
      </c>
      <c r="K552">
        <v>68.72</v>
      </c>
      <c r="L552" s="2">
        <f t="shared" si="55"/>
        <v>1</v>
      </c>
      <c r="M552" s="2">
        <f t="shared" si="56"/>
        <v>0</v>
      </c>
      <c r="N552" s="2">
        <f t="shared" si="57"/>
        <v>0</v>
      </c>
    </row>
    <row r="553" spans="1:18" x14ac:dyDescent="0.35">
      <c r="A553" s="21" t="s">
        <v>930</v>
      </c>
      <c r="B553" s="21" t="s">
        <v>852</v>
      </c>
      <c r="C553" s="21" t="s">
        <v>43</v>
      </c>
      <c r="D553" s="21" t="s">
        <v>941</v>
      </c>
      <c r="E553">
        <v>23.5</v>
      </c>
      <c r="F553">
        <v>98.08</v>
      </c>
      <c r="G553">
        <v>72.459999999999994</v>
      </c>
      <c r="H553">
        <f t="shared" si="54"/>
        <v>1.3535743858680653</v>
      </c>
      <c r="I553">
        <v>22.5</v>
      </c>
      <c r="J553">
        <v>52.46</v>
      </c>
      <c r="K553">
        <v>69.97</v>
      </c>
      <c r="L553" s="2">
        <f t="shared" si="55"/>
        <v>0</v>
      </c>
      <c r="M553" s="2">
        <f t="shared" si="56"/>
        <v>1</v>
      </c>
      <c r="N553" s="2">
        <f t="shared" si="57"/>
        <v>0</v>
      </c>
    </row>
    <row r="554" spans="1:18" x14ac:dyDescent="0.35">
      <c r="A554" s="21" t="s">
        <v>931</v>
      </c>
      <c r="B554" s="21" t="s">
        <v>852</v>
      </c>
      <c r="C554" s="21" t="s">
        <v>43</v>
      </c>
      <c r="D554" s="21" t="s">
        <v>941</v>
      </c>
      <c r="E554">
        <v>24</v>
      </c>
      <c r="F554">
        <v>87.13</v>
      </c>
      <c r="G554">
        <v>73.7</v>
      </c>
      <c r="H554">
        <f t="shared" si="54"/>
        <v>1.182225237449118</v>
      </c>
      <c r="I554">
        <v>23</v>
      </c>
      <c r="J554">
        <v>68.989999999999995</v>
      </c>
      <c r="K554">
        <v>71.22</v>
      </c>
      <c r="L554" s="2">
        <f t="shared" si="55"/>
        <v>0</v>
      </c>
      <c r="M554" s="2">
        <f t="shared" si="56"/>
        <v>1</v>
      </c>
      <c r="N554" s="2">
        <f t="shared" si="57"/>
        <v>0</v>
      </c>
    </row>
    <row r="555" spans="1:18" x14ac:dyDescent="0.35">
      <c r="A555" s="21" t="s">
        <v>932</v>
      </c>
      <c r="B555" s="21" t="s">
        <v>852</v>
      </c>
      <c r="C555" s="21" t="s">
        <v>43</v>
      </c>
      <c r="D555" s="21" t="s">
        <v>941</v>
      </c>
      <c r="E555">
        <v>23.5</v>
      </c>
      <c r="F555">
        <v>112.06</v>
      </c>
      <c r="G555">
        <v>72.459999999999994</v>
      </c>
      <c r="H555">
        <f t="shared" si="54"/>
        <v>1.5465084184377589</v>
      </c>
      <c r="I555">
        <v>22</v>
      </c>
      <c r="J555">
        <v>58.35</v>
      </c>
      <c r="K555">
        <v>68.72</v>
      </c>
      <c r="L555" s="2">
        <f t="shared" si="55"/>
        <v>1</v>
      </c>
      <c r="M555" s="2">
        <f t="shared" si="56"/>
        <v>0</v>
      </c>
      <c r="N555" s="2">
        <f t="shared" si="57"/>
        <v>0</v>
      </c>
    </row>
    <row r="556" spans="1:18" x14ac:dyDescent="0.35">
      <c r="A556" s="21" t="s">
        <v>933</v>
      </c>
      <c r="B556" s="21" t="s">
        <v>852</v>
      </c>
      <c r="C556" s="21" t="s">
        <v>43</v>
      </c>
      <c r="D556" s="21" t="s">
        <v>941</v>
      </c>
      <c r="E556">
        <v>23</v>
      </c>
      <c r="F556">
        <v>90.44</v>
      </c>
      <c r="G556">
        <v>71.22</v>
      </c>
      <c r="H556">
        <f t="shared" si="54"/>
        <v>1.2698680146026398</v>
      </c>
      <c r="I556">
        <v>22.5</v>
      </c>
      <c r="J556">
        <v>42.75</v>
      </c>
      <c r="K556">
        <v>69.97</v>
      </c>
      <c r="L556" s="2">
        <f t="shared" si="55"/>
        <v>0</v>
      </c>
      <c r="M556" s="2">
        <f t="shared" si="56"/>
        <v>1</v>
      </c>
      <c r="N556" s="2">
        <f t="shared" si="57"/>
        <v>0</v>
      </c>
    </row>
    <row r="557" spans="1:18" x14ac:dyDescent="0.35">
      <c r="A557" s="21" t="s">
        <v>934</v>
      </c>
      <c r="B557" s="21" t="s">
        <v>852</v>
      </c>
      <c r="C557" s="21" t="s">
        <v>43</v>
      </c>
      <c r="D557" s="21" t="s">
        <v>941</v>
      </c>
      <c r="E557">
        <v>23.5</v>
      </c>
      <c r="F557">
        <v>152.5</v>
      </c>
      <c r="G557">
        <v>72.459999999999994</v>
      </c>
      <c r="H557">
        <f t="shared" si="54"/>
        <v>2.1046094396908641</v>
      </c>
      <c r="I557">
        <v>22</v>
      </c>
      <c r="J557">
        <v>50.45</v>
      </c>
      <c r="K557">
        <v>68.72</v>
      </c>
      <c r="L557" s="2">
        <f t="shared" si="55"/>
        <v>1</v>
      </c>
      <c r="M557" s="2">
        <f t="shared" si="56"/>
        <v>0</v>
      </c>
      <c r="N557" s="2">
        <f t="shared" si="57"/>
        <v>0</v>
      </c>
    </row>
    <row r="558" spans="1:18" x14ac:dyDescent="0.35">
      <c r="A558" s="21" t="s">
        <v>935</v>
      </c>
      <c r="B558" s="21" t="s">
        <v>852</v>
      </c>
      <c r="C558" s="21" t="s">
        <v>43</v>
      </c>
      <c r="D558" s="21" t="s">
        <v>941</v>
      </c>
      <c r="E558">
        <v>23.5</v>
      </c>
      <c r="F558">
        <v>107.78</v>
      </c>
      <c r="G558">
        <v>72.459999999999994</v>
      </c>
      <c r="H558">
        <f t="shared" si="54"/>
        <v>1.4874413469500416</v>
      </c>
      <c r="I558">
        <v>22.5</v>
      </c>
      <c r="J558">
        <v>67.5</v>
      </c>
      <c r="K558">
        <v>69.97</v>
      </c>
      <c r="L558" s="2">
        <f t="shared" si="55"/>
        <v>0</v>
      </c>
      <c r="M558" s="2">
        <f t="shared" si="56"/>
        <v>1</v>
      </c>
      <c r="N558" s="2">
        <f t="shared" si="57"/>
        <v>0</v>
      </c>
    </row>
    <row r="559" spans="1:18" x14ac:dyDescent="0.35">
      <c r="A559" s="21" t="s">
        <v>936</v>
      </c>
      <c r="B559" s="21" t="s">
        <v>852</v>
      </c>
      <c r="C559" s="21" t="s">
        <v>43</v>
      </c>
      <c r="D559" s="21" t="s">
        <v>941</v>
      </c>
      <c r="E559">
        <v>23.5</v>
      </c>
      <c r="F559">
        <v>127.86</v>
      </c>
      <c r="G559">
        <v>72.459999999999994</v>
      </c>
      <c r="H559">
        <f t="shared" si="54"/>
        <v>1.7645597571073697</v>
      </c>
      <c r="I559">
        <v>22</v>
      </c>
      <c r="J559">
        <v>62.76</v>
      </c>
      <c r="K559">
        <v>68.72</v>
      </c>
      <c r="L559" s="2">
        <f t="shared" si="55"/>
        <v>1</v>
      </c>
      <c r="M559" s="2">
        <f t="shared" si="56"/>
        <v>0</v>
      </c>
      <c r="N559" s="2">
        <f t="shared" si="57"/>
        <v>0</v>
      </c>
    </row>
    <row r="560" spans="1:18" x14ac:dyDescent="0.35">
      <c r="A560" s="21" t="s">
        <v>937</v>
      </c>
      <c r="B560" s="21" t="s">
        <v>852</v>
      </c>
      <c r="C560" s="21" t="s">
        <v>43</v>
      </c>
      <c r="D560" s="21" t="s">
        <v>941</v>
      </c>
      <c r="E560">
        <v>23.5</v>
      </c>
      <c r="F560">
        <v>105.46</v>
      </c>
      <c r="G560">
        <v>72.459999999999994</v>
      </c>
      <c r="H560">
        <f t="shared" si="54"/>
        <v>1.4554236820314657</v>
      </c>
      <c r="I560">
        <v>22.5</v>
      </c>
      <c r="J560">
        <v>60.52</v>
      </c>
      <c r="K560">
        <v>69.97</v>
      </c>
      <c r="L560" s="2">
        <f t="shared" si="55"/>
        <v>0</v>
      </c>
      <c r="M560" s="2">
        <f t="shared" si="56"/>
        <v>1</v>
      </c>
      <c r="N560" s="2">
        <f t="shared" si="57"/>
        <v>0</v>
      </c>
    </row>
    <row r="561" spans="1:14" x14ac:dyDescent="0.35">
      <c r="A561" s="21" t="s">
        <v>938</v>
      </c>
      <c r="B561" s="21" t="s">
        <v>852</v>
      </c>
      <c r="C561" s="21" t="s">
        <v>43</v>
      </c>
      <c r="D561" s="21" t="s">
        <v>941</v>
      </c>
      <c r="E561">
        <v>23</v>
      </c>
      <c r="F561">
        <v>137.43</v>
      </c>
      <c r="G561">
        <v>71.22</v>
      </c>
      <c r="H561">
        <f t="shared" si="54"/>
        <v>1.9296545914069083</v>
      </c>
      <c r="I561">
        <v>22</v>
      </c>
      <c r="J561">
        <v>45.03</v>
      </c>
      <c r="K561">
        <v>68.72</v>
      </c>
      <c r="L561" s="2">
        <f t="shared" si="55"/>
        <v>1</v>
      </c>
      <c r="M561" s="2">
        <f t="shared" si="56"/>
        <v>0</v>
      </c>
      <c r="N561" s="2">
        <f t="shared" si="57"/>
        <v>0</v>
      </c>
    </row>
    <row r="562" spans="1:14" x14ac:dyDescent="0.35">
      <c r="A562" s="21" t="s">
        <v>939</v>
      </c>
      <c r="B562" s="21" t="s">
        <v>852</v>
      </c>
      <c r="C562" s="21" t="s">
        <v>43</v>
      </c>
      <c r="D562" s="21" t="s">
        <v>941</v>
      </c>
      <c r="E562">
        <v>23.5</v>
      </c>
      <c r="F562">
        <v>124.21</v>
      </c>
      <c r="G562">
        <v>72.459999999999994</v>
      </c>
      <c r="H562">
        <f t="shared" si="54"/>
        <v>1.7141871377311622</v>
      </c>
      <c r="I562">
        <v>22</v>
      </c>
      <c r="J562">
        <v>59.85</v>
      </c>
      <c r="K562">
        <v>68.72</v>
      </c>
      <c r="L562" s="2">
        <f t="shared" si="55"/>
        <v>1</v>
      </c>
      <c r="M562" s="2">
        <f t="shared" si="56"/>
        <v>0</v>
      </c>
      <c r="N562" s="2">
        <f t="shared" si="57"/>
        <v>0</v>
      </c>
    </row>
    <row r="563" spans="1:14" x14ac:dyDescent="0.35">
      <c r="A563" t="s">
        <v>910</v>
      </c>
      <c r="B563" t="s">
        <v>852</v>
      </c>
      <c r="C563" t="s">
        <v>43</v>
      </c>
      <c r="D563" t="s">
        <v>940</v>
      </c>
      <c r="E563">
        <v>25</v>
      </c>
      <c r="F563">
        <v>108.25</v>
      </c>
      <c r="G563">
        <v>76.17</v>
      </c>
      <c r="H563">
        <f t="shared" si="54"/>
        <v>1.4211631876066693</v>
      </c>
      <c r="I563">
        <v>16.5</v>
      </c>
      <c r="J563">
        <v>59.32</v>
      </c>
      <c r="K563">
        <v>54.79</v>
      </c>
      <c r="L563" s="2">
        <f t="shared" si="55"/>
        <v>0</v>
      </c>
      <c r="M563" s="2">
        <f t="shared" si="56"/>
        <v>1</v>
      </c>
      <c r="N563" s="2">
        <f t="shared" si="57"/>
        <v>0</v>
      </c>
    </row>
    <row r="564" spans="1:14" x14ac:dyDescent="0.35">
      <c r="A564" t="s">
        <v>911</v>
      </c>
      <c r="B564" t="s">
        <v>852</v>
      </c>
      <c r="C564" t="s">
        <v>43</v>
      </c>
      <c r="D564" t="s">
        <v>940</v>
      </c>
      <c r="E564">
        <v>25.5</v>
      </c>
      <c r="F564">
        <v>113.59</v>
      </c>
      <c r="G564">
        <v>77.400000000000006</v>
      </c>
      <c r="H564">
        <f t="shared" si="54"/>
        <v>1.4675710594315245</v>
      </c>
      <c r="I564">
        <v>17</v>
      </c>
      <c r="J564">
        <v>91.34</v>
      </c>
      <c r="K564">
        <v>56.08</v>
      </c>
      <c r="L564" s="2">
        <f t="shared" si="55"/>
        <v>0</v>
      </c>
      <c r="M564" s="2">
        <f t="shared" si="56"/>
        <v>1</v>
      </c>
      <c r="N564" s="2">
        <f t="shared" si="57"/>
        <v>0</v>
      </c>
    </row>
    <row r="565" spans="1:14" x14ac:dyDescent="0.35">
      <c r="A565" t="s">
        <v>912</v>
      </c>
      <c r="B565" t="s">
        <v>852</v>
      </c>
      <c r="C565" s="8" t="s">
        <v>43</v>
      </c>
      <c r="D565" s="8" t="s">
        <v>940</v>
      </c>
      <c r="E565" s="8">
        <v>18</v>
      </c>
      <c r="F565" s="8">
        <v>53.57</v>
      </c>
      <c r="G565" s="8">
        <v>58.64</v>
      </c>
      <c r="H565" s="8">
        <f t="shared" si="54"/>
        <v>0.91354024556616642</v>
      </c>
      <c r="I565" s="8">
        <v>17.5</v>
      </c>
      <c r="J565" s="8">
        <v>37.67</v>
      </c>
      <c r="K565" s="8">
        <v>57.36</v>
      </c>
      <c r="L565" s="8">
        <f t="shared" si="55"/>
        <v>0</v>
      </c>
      <c r="M565" s="8">
        <f t="shared" si="56"/>
        <v>0</v>
      </c>
      <c r="N565" s="8">
        <f t="shared" si="57"/>
        <v>1</v>
      </c>
    </row>
    <row r="566" spans="1:14" x14ac:dyDescent="0.35">
      <c r="A566" t="s">
        <v>913</v>
      </c>
      <c r="B566" t="s">
        <v>852</v>
      </c>
      <c r="C566" t="s">
        <v>43</v>
      </c>
      <c r="D566" t="s">
        <v>940</v>
      </c>
      <c r="E566">
        <v>17</v>
      </c>
      <c r="F566">
        <v>67.81</v>
      </c>
      <c r="G566">
        <v>56.08</v>
      </c>
      <c r="H566">
        <f t="shared" si="54"/>
        <v>1.2091654778887304</v>
      </c>
      <c r="I566">
        <v>16</v>
      </c>
      <c r="J566">
        <v>35.99</v>
      </c>
      <c r="K566">
        <v>53.5</v>
      </c>
      <c r="L566" s="2">
        <f t="shared" si="55"/>
        <v>0</v>
      </c>
      <c r="M566" s="2">
        <f t="shared" si="56"/>
        <v>1</v>
      </c>
      <c r="N566" s="2">
        <f t="shared" si="57"/>
        <v>0</v>
      </c>
    </row>
    <row r="567" spans="1:14" x14ac:dyDescent="0.35">
      <c r="A567" t="s">
        <v>914</v>
      </c>
      <c r="B567" t="s">
        <v>852</v>
      </c>
      <c r="C567" t="s">
        <v>43</v>
      </c>
      <c r="D567" t="s">
        <v>940</v>
      </c>
      <c r="E567">
        <v>17</v>
      </c>
      <c r="F567">
        <v>74.62</v>
      </c>
      <c r="G567">
        <v>56.08</v>
      </c>
      <c r="H567">
        <f t="shared" si="54"/>
        <v>1.3305991440798861</v>
      </c>
      <c r="I567">
        <v>25</v>
      </c>
      <c r="J567">
        <v>93.71</v>
      </c>
      <c r="K567">
        <v>76.17</v>
      </c>
      <c r="L567" s="2">
        <f t="shared" si="55"/>
        <v>0</v>
      </c>
      <c r="M567" s="2">
        <f t="shared" si="56"/>
        <v>1</v>
      </c>
      <c r="N567" s="2">
        <f t="shared" si="57"/>
        <v>0</v>
      </c>
    </row>
    <row r="568" spans="1:14" x14ac:dyDescent="0.35">
      <c r="A568" t="s">
        <v>915</v>
      </c>
      <c r="B568" t="s">
        <v>852</v>
      </c>
      <c r="C568" t="s">
        <v>43</v>
      </c>
      <c r="D568" t="s">
        <v>940</v>
      </c>
      <c r="E568">
        <v>17</v>
      </c>
      <c r="F568">
        <v>86.33</v>
      </c>
      <c r="G568">
        <v>56.08</v>
      </c>
      <c r="H568">
        <f t="shared" si="54"/>
        <v>1.5394079885877319</v>
      </c>
      <c r="I568">
        <v>16</v>
      </c>
      <c r="J568">
        <v>36.340000000000003</v>
      </c>
      <c r="K568">
        <v>53.5</v>
      </c>
      <c r="L568" s="2">
        <f t="shared" si="55"/>
        <v>1</v>
      </c>
      <c r="M568" s="2">
        <f t="shared" si="56"/>
        <v>0</v>
      </c>
      <c r="N568" s="2">
        <f t="shared" si="57"/>
        <v>0</v>
      </c>
    </row>
    <row r="569" spans="1:14" x14ac:dyDescent="0.35">
      <c r="A569" t="s">
        <v>916</v>
      </c>
      <c r="B569" t="s">
        <v>852</v>
      </c>
      <c r="C569" s="8" t="s">
        <v>43</v>
      </c>
      <c r="D569" s="8" t="s">
        <v>940</v>
      </c>
      <c r="E569" s="8">
        <v>16.5</v>
      </c>
      <c r="F569" s="8">
        <v>46.55</v>
      </c>
      <c r="G569" s="8">
        <v>54.79</v>
      </c>
      <c r="H569" s="8">
        <f t="shared" si="54"/>
        <v>0.84960759262639163</v>
      </c>
      <c r="I569" s="8">
        <v>16</v>
      </c>
      <c r="J569" s="8">
        <v>34.99</v>
      </c>
      <c r="K569" s="8">
        <v>53.5</v>
      </c>
      <c r="L569" s="8">
        <f t="shared" si="55"/>
        <v>0</v>
      </c>
      <c r="M569" s="8">
        <f t="shared" si="56"/>
        <v>0</v>
      </c>
      <c r="N569" s="8">
        <f t="shared" si="57"/>
        <v>1</v>
      </c>
    </row>
    <row r="570" spans="1:14" x14ac:dyDescent="0.35">
      <c r="A570" t="s">
        <v>917</v>
      </c>
      <c r="B570" t="s">
        <v>852</v>
      </c>
      <c r="C570" s="8" t="s">
        <v>43</v>
      </c>
      <c r="D570" s="8" t="s">
        <v>940</v>
      </c>
      <c r="E570" s="8">
        <v>17</v>
      </c>
      <c r="F570" s="8">
        <v>50.2</v>
      </c>
      <c r="G570" s="8">
        <v>56.08</v>
      </c>
      <c r="H570" s="8">
        <f t="shared" si="54"/>
        <v>0.89514978601997153</v>
      </c>
      <c r="I570" s="8">
        <v>16.5</v>
      </c>
      <c r="J570" s="8">
        <v>31.72</v>
      </c>
      <c r="K570" s="8">
        <v>54.79</v>
      </c>
      <c r="L570" s="8">
        <f t="shared" si="55"/>
        <v>0</v>
      </c>
      <c r="M570" s="8">
        <f t="shared" si="56"/>
        <v>0</v>
      </c>
      <c r="N570" s="8">
        <f t="shared" si="57"/>
        <v>1</v>
      </c>
    </row>
    <row r="571" spans="1:14" x14ac:dyDescent="0.35">
      <c r="A571" t="s">
        <v>918</v>
      </c>
      <c r="B571" t="s">
        <v>852</v>
      </c>
      <c r="C571" s="8" t="s">
        <v>43</v>
      </c>
      <c r="D571" s="8" t="s">
        <v>940</v>
      </c>
      <c r="E571" s="8">
        <v>20</v>
      </c>
      <c r="F571" s="8">
        <v>56.57</v>
      </c>
      <c r="G571" s="8">
        <v>63.71</v>
      </c>
      <c r="H571" s="8">
        <f t="shared" si="54"/>
        <v>0.88792968136870187</v>
      </c>
      <c r="I571" s="8">
        <v>19.5</v>
      </c>
      <c r="J571" s="8">
        <v>53.66</v>
      </c>
      <c r="K571" s="8">
        <v>62.44</v>
      </c>
      <c r="L571" s="8">
        <f t="shared" si="55"/>
        <v>0</v>
      </c>
      <c r="M571" s="8">
        <f t="shared" si="56"/>
        <v>0</v>
      </c>
      <c r="N571" s="8">
        <f t="shared" si="57"/>
        <v>1</v>
      </c>
    </row>
    <row r="572" spans="1:14" x14ac:dyDescent="0.35">
      <c r="A572" t="s">
        <v>919</v>
      </c>
      <c r="B572" t="s">
        <v>852</v>
      </c>
      <c r="C572" t="s">
        <v>43</v>
      </c>
      <c r="D572" t="s">
        <v>940</v>
      </c>
      <c r="E572">
        <v>16.5</v>
      </c>
      <c r="F572">
        <v>63.23</v>
      </c>
      <c r="G572">
        <v>54.79</v>
      </c>
      <c r="H572">
        <f t="shared" si="54"/>
        <v>1.1540427085234533</v>
      </c>
      <c r="I572">
        <v>16</v>
      </c>
      <c r="J572">
        <v>39.86</v>
      </c>
      <c r="K572">
        <v>53.5</v>
      </c>
      <c r="L572" s="2">
        <f t="shared" si="55"/>
        <v>0</v>
      </c>
      <c r="M572" s="2">
        <f t="shared" si="56"/>
        <v>1</v>
      </c>
      <c r="N572" s="2">
        <f t="shared" si="57"/>
        <v>0</v>
      </c>
    </row>
    <row r="573" spans="1:14" x14ac:dyDescent="0.35">
      <c r="A573" t="s">
        <v>920</v>
      </c>
      <c r="B573" t="s">
        <v>852</v>
      </c>
      <c r="C573" s="8" t="s">
        <v>43</v>
      </c>
      <c r="D573" s="8" t="s">
        <v>940</v>
      </c>
      <c r="E573" s="8">
        <v>26</v>
      </c>
      <c r="F573" s="8">
        <v>73.900000000000006</v>
      </c>
      <c r="G573" s="8">
        <v>78.63</v>
      </c>
      <c r="H573" s="8">
        <f t="shared" si="54"/>
        <v>0.9398448429352666</v>
      </c>
      <c r="I573" s="8">
        <v>25.5</v>
      </c>
      <c r="J573" s="8">
        <v>71.569999999999993</v>
      </c>
      <c r="K573" s="8">
        <v>77.400000000000006</v>
      </c>
      <c r="L573" s="8">
        <f t="shared" si="55"/>
        <v>0</v>
      </c>
      <c r="M573" s="8">
        <f t="shared" si="56"/>
        <v>0</v>
      </c>
      <c r="N573" s="8">
        <f t="shared" si="57"/>
        <v>1</v>
      </c>
    </row>
    <row r="574" spans="1:14" x14ac:dyDescent="0.35">
      <c r="A574" t="s">
        <v>921</v>
      </c>
      <c r="B574" t="s">
        <v>852</v>
      </c>
      <c r="C574" s="8" t="s">
        <v>43</v>
      </c>
      <c r="D574" s="8" t="s">
        <v>940</v>
      </c>
      <c r="E574" s="8">
        <v>16.5</v>
      </c>
      <c r="F574" s="8">
        <v>47.54</v>
      </c>
      <c r="G574" s="8">
        <v>54.79</v>
      </c>
      <c r="H574" s="8">
        <f t="shared" si="54"/>
        <v>0.8676765833181237</v>
      </c>
      <c r="I574" s="8">
        <v>16</v>
      </c>
      <c r="J574" s="8">
        <v>41.25</v>
      </c>
      <c r="K574" s="8">
        <v>53.5</v>
      </c>
      <c r="L574" s="8">
        <f t="shared" si="55"/>
        <v>0</v>
      </c>
      <c r="M574" s="8">
        <f t="shared" si="56"/>
        <v>0</v>
      </c>
      <c r="N574" s="8">
        <f t="shared" si="57"/>
        <v>1</v>
      </c>
    </row>
    <row r="575" spans="1:14" x14ac:dyDescent="0.35">
      <c r="A575" t="s">
        <v>922</v>
      </c>
      <c r="B575" t="s">
        <v>852</v>
      </c>
      <c r="C575" s="8" t="s">
        <v>43</v>
      </c>
      <c r="D575" s="8" t="s">
        <v>940</v>
      </c>
      <c r="E575" s="8">
        <v>20</v>
      </c>
      <c r="F575" s="8">
        <v>62.36</v>
      </c>
      <c r="G575" s="8">
        <v>63.71</v>
      </c>
      <c r="H575" s="8">
        <f t="shared" si="54"/>
        <v>0.97881023387223354</v>
      </c>
      <c r="I575" s="8">
        <v>19.5</v>
      </c>
      <c r="J575" s="8">
        <v>26.58</v>
      </c>
      <c r="K575" s="8">
        <v>62.44</v>
      </c>
      <c r="L575" s="8">
        <f t="shared" si="55"/>
        <v>0</v>
      </c>
      <c r="M575" s="8">
        <f t="shared" si="56"/>
        <v>0</v>
      </c>
      <c r="N575" s="8">
        <f t="shared" si="57"/>
        <v>1</v>
      </c>
    </row>
    <row r="576" spans="1:14" x14ac:dyDescent="0.35">
      <c r="A576" t="s">
        <v>923</v>
      </c>
      <c r="B576" t="s">
        <v>852</v>
      </c>
      <c r="C576" t="s">
        <v>43</v>
      </c>
      <c r="D576" t="s">
        <v>940</v>
      </c>
      <c r="E576">
        <v>25</v>
      </c>
      <c r="F576">
        <v>77.98</v>
      </c>
      <c r="G576">
        <v>76.17</v>
      </c>
      <c r="H576">
        <f t="shared" si="54"/>
        <v>1.0237626362084811</v>
      </c>
      <c r="I576">
        <v>24.5</v>
      </c>
      <c r="J576">
        <v>65.91</v>
      </c>
      <c r="K576">
        <v>74.930000000000007</v>
      </c>
      <c r="L576" s="2">
        <f t="shared" si="55"/>
        <v>0</v>
      </c>
      <c r="M576" s="2">
        <f t="shared" si="56"/>
        <v>1</v>
      </c>
      <c r="N576" s="2">
        <f t="shared" si="57"/>
        <v>0</v>
      </c>
    </row>
    <row r="577" spans="1:14" x14ac:dyDescent="0.35">
      <c r="A577" s="21" t="s">
        <v>1005</v>
      </c>
      <c r="B577" s="21" t="s">
        <v>852</v>
      </c>
      <c r="C577" s="21" t="s">
        <v>43</v>
      </c>
      <c r="D577" s="21" t="s">
        <v>1032</v>
      </c>
      <c r="E577">
        <v>23.5</v>
      </c>
      <c r="F577">
        <v>169.99</v>
      </c>
      <c r="G577">
        <v>72.459999999999994</v>
      </c>
      <c r="H577">
        <f t="shared" si="54"/>
        <v>2.3459839911675409</v>
      </c>
      <c r="I577">
        <v>21.5</v>
      </c>
      <c r="J577">
        <v>47.08</v>
      </c>
      <c r="K577">
        <v>67.47</v>
      </c>
      <c r="L577" s="2">
        <f t="shared" si="55"/>
        <v>1</v>
      </c>
      <c r="M577" s="2">
        <f t="shared" si="56"/>
        <v>0</v>
      </c>
      <c r="N577" s="2">
        <f t="shared" si="57"/>
        <v>0</v>
      </c>
    </row>
    <row r="578" spans="1:14" x14ac:dyDescent="0.35">
      <c r="A578" s="21" t="s">
        <v>1006</v>
      </c>
      <c r="B578" s="21" t="s">
        <v>852</v>
      </c>
      <c r="C578" s="21" t="s">
        <v>43</v>
      </c>
      <c r="D578" s="21" t="s">
        <v>1032</v>
      </c>
      <c r="E578">
        <v>24</v>
      </c>
      <c r="F578">
        <v>123.56</v>
      </c>
      <c r="G578">
        <v>73.7</v>
      </c>
      <c r="H578">
        <f t="shared" si="54"/>
        <v>1.6765264586160109</v>
      </c>
      <c r="I578">
        <v>22</v>
      </c>
      <c r="J578">
        <v>54.91</v>
      </c>
      <c r="K578">
        <v>68.72</v>
      </c>
      <c r="L578" s="2">
        <f t="shared" si="55"/>
        <v>1</v>
      </c>
      <c r="M578" s="2">
        <f t="shared" si="56"/>
        <v>0</v>
      </c>
      <c r="N578" s="2">
        <f t="shared" si="57"/>
        <v>0</v>
      </c>
    </row>
    <row r="579" spans="1:14" x14ac:dyDescent="0.35">
      <c r="A579" s="21" t="s">
        <v>1007</v>
      </c>
      <c r="B579" s="21" t="s">
        <v>852</v>
      </c>
      <c r="C579" s="21" t="s">
        <v>43</v>
      </c>
      <c r="D579" s="21" t="s">
        <v>1032</v>
      </c>
      <c r="E579">
        <v>23.5</v>
      </c>
      <c r="F579">
        <v>207.71</v>
      </c>
      <c r="G579">
        <v>72.459999999999994</v>
      </c>
      <c r="H579">
        <f t="shared" ref="H579:H610" si="58">F579/G579</f>
        <v>2.8665470604471435</v>
      </c>
      <c r="I579">
        <v>21.5</v>
      </c>
      <c r="J579">
        <v>56.88</v>
      </c>
      <c r="K579">
        <v>67.47</v>
      </c>
      <c r="L579" s="2">
        <f t="shared" ref="L579:L610" si="59">IF(H579&gt;1.5,1,0)</f>
        <v>1</v>
      </c>
      <c r="M579" s="2">
        <f t="shared" ref="M579:M610" si="60">IF((AND(H579&gt;1,H579&lt;1.5)),1,0)</f>
        <v>0</v>
      </c>
      <c r="N579" s="2">
        <f t="shared" ref="N579:N610" si="61">IF(H579&lt;1,1,0)</f>
        <v>0</v>
      </c>
    </row>
    <row r="580" spans="1:14" x14ac:dyDescent="0.35">
      <c r="A580" s="21" t="s">
        <v>1008</v>
      </c>
      <c r="B580" s="21" t="s">
        <v>852</v>
      </c>
      <c r="C580" s="21" t="s">
        <v>43</v>
      </c>
      <c r="D580" s="21" t="s">
        <v>1032</v>
      </c>
      <c r="E580">
        <v>23.5</v>
      </c>
      <c r="F580">
        <v>147.30000000000001</v>
      </c>
      <c r="G580">
        <v>72.459999999999994</v>
      </c>
      <c r="H580">
        <f t="shared" si="58"/>
        <v>2.032845707976815</v>
      </c>
      <c r="I580">
        <v>22.5</v>
      </c>
      <c r="J580">
        <v>69.62</v>
      </c>
      <c r="K580">
        <v>69.97</v>
      </c>
      <c r="L580" s="2">
        <f t="shared" si="59"/>
        <v>1</v>
      </c>
      <c r="M580" s="2">
        <f t="shared" si="60"/>
        <v>0</v>
      </c>
      <c r="N580" s="2">
        <f t="shared" si="61"/>
        <v>0</v>
      </c>
    </row>
    <row r="581" spans="1:14" x14ac:dyDescent="0.35">
      <c r="A581" s="21" t="s">
        <v>1009</v>
      </c>
      <c r="B581" s="21" t="s">
        <v>852</v>
      </c>
      <c r="C581" s="21" t="s">
        <v>43</v>
      </c>
      <c r="D581" s="21" t="s">
        <v>1032</v>
      </c>
      <c r="E581">
        <v>23.5</v>
      </c>
      <c r="F581">
        <v>140.47</v>
      </c>
      <c r="G581">
        <v>72.459999999999994</v>
      </c>
      <c r="H581">
        <f t="shared" si="58"/>
        <v>1.9385868065139389</v>
      </c>
      <c r="I581">
        <v>22</v>
      </c>
      <c r="J581">
        <v>60.17</v>
      </c>
      <c r="K581">
        <v>68.72</v>
      </c>
      <c r="L581" s="2">
        <f t="shared" si="59"/>
        <v>1</v>
      </c>
      <c r="M581" s="2">
        <f t="shared" si="60"/>
        <v>0</v>
      </c>
      <c r="N581" s="2">
        <f t="shared" si="61"/>
        <v>0</v>
      </c>
    </row>
    <row r="582" spans="1:14" x14ac:dyDescent="0.35">
      <c r="A582" s="21" t="s">
        <v>1010</v>
      </c>
      <c r="B582" s="21" t="s">
        <v>852</v>
      </c>
      <c r="C582" s="21" t="s">
        <v>43</v>
      </c>
      <c r="D582" s="21" t="s">
        <v>1032</v>
      </c>
      <c r="E582">
        <v>23</v>
      </c>
      <c r="F582">
        <v>121.21</v>
      </c>
      <c r="G582">
        <v>71.22</v>
      </c>
      <c r="H582">
        <f t="shared" si="58"/>
        <v>1.7019095759618084</v>
      </c>
      <c r="I582">
        <v>21.5</v>
      </c>
      <c r="J582">
        <v>59.61</v>
      </c>
      <c r="K582">
        <v>67.47</v>
      </c>
      <c r="L582" s="2">
        <f t="shared" si="59"/>
        <v>1</v>
      </c>
      <c r="M582" s="2">
        <f t="shared" si="60"/>
        <v>0</v>
      </c>
      <c r="N582" s="2">
        <f t="shared" si="61"/>
        <v>0</v>
      </c>
    </row>
    <row r="583" spans="1:14" x14ac:dyDescent="0.35">
      <c r="A583" s="21" t="s">
        <v>1011</v>
      </c>
      <c r="B583" s="21" t="s">
        <v>852</v>
      </c>
      <c r="C583" s="21" t="s">
        <v>43</v>
      </c>
      <c r="D583" s="21" t="s">
        <v>1032</v>
      </c>
      <c r="E583">
        <v>23.5</v>
      </c>
      <c r="F583">
        <v>139.69</v>
      </c>
      <c r="G583">
        <v>72.459999999999994</v>
      </c>
      <c r="H583">
        <f t="shared" si="58"/>
        <v>1.9278222467568316</v>
      </c>
      <c r="I583">
        <v>21.5</v>
      </c>
      <c r="J583">
        <v>36.770000000000003</v>
      </c>
      <c r="K583">
        <v>67.47</v>
      </c>
      <c r="L583" s="2">
        <f t="shared" si="59"/>
        <v>1</v>
      </c>
      <c r="M583" s="2">
        <f t="shared" si="60"/>
        <v>0</v>
      </c>
      <c r="N583" s="2">
        <f t="shared" si="61"/>
        <v>0</v>
      </c>
    </row>
    <row r="584" spans="1:14" x14ac:dyDescent="0.35">
      <c r="A584" s="21" t="s">
        <v>1012</v>
      </c>
      <c r="B584" s="21" t="s">
        <v>852</v>
      </c>
      <c r="C584" s="21" t="s">
        <v>43</v>
      </c>
      <c r="D584" s="21" t="s">
        <v>1032</v>
      </c>
      <c r="E584">
        <v>23.5</v>
      </c>
      <c r="F584">
        <v>211.26</v>
      </c>
      <c r="G584">
        <v>72.459999999999994</v>
      </c>
      <c r="H584">
        <f t="shared" si="58"/>
        <v>2.9155396080596194</v>
      </c>
      <c r="I584">
        <v>21.5</v>
      </c>
      <c r="J584">
        <v>43.22</v>
      </c>
      <c r="K584">
        <v>67.47</v>
      </c>
      <c r="L584" s="2">
        <f t="shared" si="59"/>
        <v>1</v>
      </c>
      <c r="M584" s="2">
        <f t="shared" si="60"/>
        <v>0</v>
      </c>
      <c r="N584" s="2">
        <f t="shared" si="61"/>
        <v>0</v>
      </c>
    </row>
    <row r="585" spans="1:14" x14ac:dyDescent="0.35">
      <c r="A585" s="21" t="s">
        <v>1013</v>
      </c>
      <c r="B585" s="21" t="s">
        <v>852</v>
      </c>
      <c r="C585" s="21" t="s">
        <v>43</v>
      </c>
      <c r="D585" s="21" t="s">
        <v>1032</v>
      </c>
      <c r="E585">
        <v>23</v>
      </c>
      <c r="F585">
        <v>123.61</v>
      </c>
      <c r="G585">
        <v>71.22</v>
      </c>
      <c r="H585">
        <f t="shared" si="58"/>
        <v>1.7356079752878406</v>
      </c>
      <c r="I585">
        <v>22</v>
      </c>
      <c r="J585">
        <v>55.13</v>
      </c>
      <c r="K585">
        <v>68.72</v>
      </c>
      <c r="L585" s="2">
        <f t="shared" si="59"/>
        <v>1</v>
      </c>
      <c r="M585" s="2">
        <f t="shared" si="60"/>
        <v>0</v>
      </c>
      <c r="N585" s="2">
        <f t="shared" si="61"/>
        <v>0</v>
      </c>
    </row>
    <row r="586" spans="1:14" x14ac:dyDescent="0.35">
      <c r="A586" s="21" t="s">
        <v>1014</v>
      </c>
      <c r="B586" s="21" t="s">
        <v>852</v>
      </c>
      <c r="C586" s="21" t="s">
        <v>43</v>
      </c>
      <c r="D586" s="21" t="s">
        <v>1032</v>
      </c>
      <c r="E586">
        <v>23</v>
      </c>
      <c r="F586">
        <v>172.28</v>
      </c>
      <c r="G586">
        <v>71.22</v>
      </c>
      <c r="H586">
        <f t="shared" si="58"/>
        <v>2.4189834316203314</v>
      </c>
      <c r="I586">
        <v>21.5</v>
      </c>
      <c r="J586">
        <v>51.9</v>
      </c>
      <c r="K586">
        <v>67.47</v>
      </c>
      <c r="L586" s="2">
        <f t="shared" si="59"/>
        <v>1</v>
      </c>
      <c r="M586" s="2">
        <f t="shared" si="60"/>
        <v>0</v>
      </c>
      <c r="N586" s="2">
        <f t="shared" si="61"/>
        <v>0</v>
      </c>
    </row>
    <row r="587" spans="1:14" x14ac:dyDescent="0.35">
      <c r="A587" s="21" t="s">
        <v>1015</v>
      </c>
      <c r="B587" s="21" t="s">
        <v>852</v>
      </c>
      <c r="C587" s="21" t="s">
        <v>43</v>
      </c>
      <c r="D587" s="21" t="s">
        <v>1032</v>
      </c>
      <c r="E587">
        <v>24</v>
      </c>
      <c r="F587">
        <v>193.39</v>
      </c>
      <c r="G587">
        <v>73.7</v>
      </c>
      <c r="H587">
        <f t="shared" si="58"/>
        <v>2.6240162822252371</v>
      </c>
      <c r="I587">
        <v>21.5</v>
      </c>
      <c r="J587">
        <v>38.47</v>
      </c>
      <c r="K587">
        <v>67.47</v>
      </c>
      <c r="L587" s="2">
        <f t="shared" si="59"/>
        <v>1</v>
      </c>
      <c r="M587" s="2">
        <f t="shared" si="60"/>
        <v>0</v>
      </c>
      <c r="N587" s="2">
        <f t="shared" si="61"/>
        <v>0</v>
      </c>
    </row>
    <row r="588" spans="1:14" x14ac:dyDescent="0.35">
      <c r="A588" s="21" t="s">
        <v>1016</v>
      </c>
      <c r="B588" s="21" t="s">
        <v>852</v>
      </c>
      <c r="C588" s="21" t="s">
        <v>43</v>
      </c>
      <c r="D588" s="21" t="s">
        <v>1032</v>
      </c>
      <c r="E588">
        <v>24</v>
      </c>
      <c r="F588">
        <v>184.04</v>
      </c>
      <c r="G588">
        <v>73.7</v>
      </c>
      <c r="H588">
        <f t="shared" si="58"/>
        <v>2.497150610583446</v>
      </c>
      <c r="I588">
        <v>22</v>
      </c>
      <c r="J588">
        <v>49.2</v>
      </c>
      <c r="K588">
        <v>68.72</v>
      </c>
      <c r="L588" s="2">
        <f t="shared" si="59"/>
        <v>1</v>
      </c>
      <c r="M588" s="2">
        <f t="shared" si="60"/>
        <v>0</v>
      </c>
      <c r="N588" s="2">
        <f t="shared" si="61"/>
        <v>0</v>
      </c>
    </row>
    <row r="589" spans="1:14" x14ac:dyDescent="0.35">
      <c r="A589" s="21" t="s">
        <v>1017</v>
      </c>
      <c r="B589" s="21" t="s">
        <v>852</v>
      </c>
      <c r="C589" s="21" t="s">
        <v>43</v>
      </c>
      <c r="D589" s="21" t="s">
        <v>1032</v>
      </c>
      <c r="E589">
        <v>23.5</v>
      </c>
      <c r="F589">
        <v>158.22999999999999</v>
      </c>
      <c r="G589">
        <v>72.459999999999994</v>
      </c>
      <c r="H589">
        <f t="shared" si="58"/>
        <v>2.183687551752691</v>
      </c>
      <c r="I589">
        <v>22</v>
      </c>
      <c r="J589">
        <v>67.569999999999993</v>
      </c>
      <c r="K589">
        <v>68.72</v>
      </c>
      <c r="L589" s="2">
        <f t="shared" si="59"/>
        <v>1</v>
      </c>
      <c r="M589" s="2">
        <f t="shared" si="60"/>
        <v>0</v>
      </c>
      <c r="N589" s="2">
        <f t="shared" si="61"/>
        <v>0</v>
      </c>
    </row>
    <row r="590" spans="1:14" x14ac:dyDescent="0.35">
      <c r="A590" s="21" t="s">
        <v>1018</v>
      </c>
      <c r="B590" s="21" t="s">
        <v>852</v>
      </c>
      <c r="C590" s="21" t="s">
        <v>43</v>
      </c>
      <c r="D590" s="21" t="s">
        <v>1032</v>
      </c>
      <c r="E590">
        <v>24</v>
      </c>
      <c r="F590">
        <v>105.54</v>
      </c>
      <c r="G590">
        <v>73.7</v>
      </c>
      <c r="H590">
        <f t="shared" si="58"/>
        <v>1.4320217096336501</v>
      </c>
      <c r="I590">
        <v>22</v>
      </c>
      <c r="J590">
        <v>55.61</v>
      </c>
      <c r="K590">
        <v>68.72</v>
      </c>
      <c r="L590" s="2">
        <f t="shared" si="59"/>
        <v>0</v>
      </c>
      <c r="M590" s="2">
        <f t="shared" si="60"/>
        <v>1</v>
      </c>
      <c r="N590" s="2">
        <f t="shared" si="61"/>
        <v>0</v>
      </c>
    </row>
    <row r="591" spans="1:14" x14ac:dyDescent="0.35">
      <c r="A591" s="21" t="s">
        <v>1019</v>
      </c>
      <c r="B591" s="21" t="s">
        <v>852</v>
      </c>
      <c r="C591" s="21" t="s">
        <v>43</v>
      </c>
      <c r="D591" s="21" t="s">
        <v>1032</v>
      </c>
      <c r="E591">
        <v>23.5</v>
      </c>
      <c r="F591">
        <v>136.34</v>
      </c>
      <c r="G591">
        <v>72.459999999999994</v>
      </c>
      <c r="H591">
        <f t="shared" si="58"/>
        <v>1.8815898426718192</v>
      </c>
      <c r="I591">
        <v>22</v>
      </c>
      <c r="J591">
        <v>49.35</v>
      </c>
      <c r="K591">
        <v>68.72</v>
      </c>
      <c r="L591" s="2">
        <f t="shared" si="59"/>
        <v>1</v>
      </c>
      <c r="M591" s="2">
        <f t="shared" si="60"/>
        <v>0</v>
      </c>
      <c r="N591" s="2">
        <f t="shared" si="61"/>
        <v>0</v>
      </c>
    </row>
    <row r="592" spans="1:14" x14ac:dyDescent="0.35">
      <c r="A592" s="21" t="s">
        <v>1020</v>
      </c>
      <c r="B592" s="21" t="s">
        <v>852</v>
      </c>
      <c r="C592" s="21" t="s">
        <v>43</v>
      </c>
      <c r="D592" s="21" t="s">
        <v>1032</v>
      </c>
      <c r="E592">
        <v>22.5</v>
      </c>
      <c r="F592">
        <v>101.04</v>
      </c>
      <c r="G592">
        <v>69.97</v>
      </c>
      <c r="H592">
        <f t="shared" si="58"/>
        <v>1.4440474489066744</v>
      </c>
      <c r="I592">
        <v>21.5</v>
      </c>
      <c r="J592">
        <v>58.74</v>
      </c>
      <c r="K592">
        <v>67.47</v>
      </c>
      <c r="L592" s="2">
        <f t="shared" si="59"/>
        <v>0</v>
      </c>
      <c r="M592" s="2">
        <f t="shared" si="60"/>
        <v>1</v>
      </c>
      <c r="N592" s="2">
        <f t="shared" si="61"/>
        <v>0</v>
      </c>
    </row>
    <row r="593" spans="1:14" x14ac:dyDescent="0.35">
      <c r="A593" t="s">
        <v>974</v>
      </c>
      <c r="B593" t="s">
        <v>852</v>
      </c>
      <c r="C593" s="8" t="s">
        <v>43</v>
      </c>
      <c r="D593" s="8" t="s">
        <v>1031</v>
      </c>
      <c r="E593" s="8">
        <v>18.5</v>
      </c>
      <c r="F593" s="8">
        <v>47.8</v>
      </c>
      <c r="G593" s="8">
        <v>59.91</v>
      </c>
      <c r="H593" s="8">
        <f t="shared" si="58"/>
        <v>0.79786346185945589</v>
      </c>
      <c r="I593" s="8">
        <v>18</v>
      </c>
      <c r="J593" s="8">
        <v>35</v>
      </c>
      <c r="K593" s="8">
        <v>58.64</v>
      </c>
      <c r="L593" s="8">
        <f t="shared" si="59"/>
        <v>0</v>
      </c>
      <c r="M593" s="8">
        <f t="shared" si="60"/>
        <v>0</v>
      </c>
      <c r="N593" s="8">
        <f t="shared" si="61"/>
        <v>1</v>
      </c>
    </row>
    <row r="594" spans="1:14" x14ac:dyDescent="0.35">
      <c r="A594" t="s">
        <v>975</v>
      </c>
      <c r="B594" t="s">
        <v>852</v>
      </c>
      <c r="C594" t="s">
        <v>43</v>
      </c>
      <c r="D594" t="s">
        <v>1031</v>
      </c>
      <c r="E594">
        <v>33</v>
      </c>
      <c r="F594">
        <v>102.62</v>
      </c>
      <c r="G594">
        <v>95.64</v>
      </c>
      <c r="H594">
        <f t="shared" si="58"/>
        <v>1.072982015892932</v>
      </c>
      <c r="I594">
        <v>32.5</v>
      </c>
      <c r="J594">
        <v>88.82</v>
      </c>
      <c r="K594">
        <v>94.43</v>
      </c>
      <c r="L594" s="2">
        <f t="shared" si="59"/>
        <v>0</v>
      </c>
      <c r="M594" s="2">
        <f t="shared" si="60"/>
        <v>1</v>
      </c>
      <c r="N594" s="2">
        <f t="shared" si="61"/>
        <v>0</v>
      </c>
    </row>
    <row r="595" spans="1:14" x14ac:dyDescent="0.35">
      <c r="A595" t="s">
        <v>976</v>
      </c>
      <c r="B595" t="s">
        <v>852</v>
      </c>
      <c r="C595" s="8" t="s">
        <v>43</v>
      </c>
      <c r="D595" s="8" t="s">
        <v>1031</v>
      </c>
      <c r="E595" s="8">
        <v>25.5</v>
      </c>
      <c r="F595" s="8">
        <v>64.180000000000007</v>
      </c>
      <c r="G595" s="8">
        <v>77.400000000000006</v>
      </c>
      <c r="H595" s="8">
        <f t="shared" si="58"/>
        <v>0.82919896640826873</v>
      </c>
      <c r="I595" s="8">
        <v>25</v>
      </c>
      <c r="J595" s="8">
        <v>50.45</v>
      </c>
      <c r="K595" s="8">
        <v>76.17</v>
      </c>
      <c r="L595" s="8">
        <f t="shared" si="59"/>
        <v>0</v>
      </c>
      <c r="M595" s="8">
        <f t="shared" si="60"/>
        <v>0</v>
      </c>
      <c r="N595" s="8">
        <f t="shared" si="61"/>
        <v>1</v>
      </c>
    </row>
    <row r="596" spans="1:14" x14ac:dyDescent="0.35">
      <c r="A596" t="s">
        <v>977</v>
      </c>
      <c r="B596" t="s">
        <v>852</v>
      </c>
      <c r="C596" t="s">
        <v>43</v>
      </c>
      <c r="D596" t="s">
        <v>1031</v>
      </c>
      <c r="E596">
        <v>33</v>
      </c>
      <c r="F596">
        <v>129.04</v>
      </c>
      <c r="G596">
        <v>95.64</v>
      </c>
      <c r="H596">
        <f t="shared" si="58"/>
        <v>1.3492262651610205</v>
      </c>
      <c r="I596">
        <v>31.5</v>
      </c>
      <c r="J596">
        <v>80.23</v>
      </c>
      <c r="K596">
        <v>92.02</v>
      </c>
      <c r="L596" s="2">
        <f t="shared" si="59"/>
        <v>0</v>
      </c>
      <c r="M596" s="2">
        <f t="shared" si="60"/>
        <v>1</v>
      </c>
      <c r="N596" s="2">
        <f t="shared" si="61"/>
        <v>0</v>
      </c>
    </row>
    <row r="597" spans="1:14" x14ac:dyDescent="0.35">
      <c r="A597" t="s">
        <v>978</v>
      </c>
      <c r="B597" t="s">
        <v>852</v>
      </c>
      <c r="C597" s="8" t="s">
        <v>43</v>
      </c>
      <c r="D597" s="8" t="s">
        <v>1031</v>
      </c>
      <c r="E597" s="8">
        <v>25.5</v>
      </c>
      <c r="F597" s="8">
        <v>71.959999999999994</v>
      </c>
      <c r="G597" s="8">
        <v>77.400000000000006</v>
      </c>
      <c r="H597" s="8">
        <f t="shared" si="58"/>
        <v>0.92971576227390162</v>
      </c>
      <c r="I597" s="8">
        <v>25</v>
      </c>
      <c r="J597" s="8">
        <v>65.8</v>
      </c>
      <c r="K597" s="8">
        <v>76.17</v>
      </c>
      <c r="L597" s="8">
        <f t="shared" si="59"/>
        <v>0</v>
      </c>
      <c r="M597" s="8">
        <f t="shared" si="60"/>
        <v>0</v>
      </c>
      <c r="N597" s="8">
        <f t="shared" si="61"/>
        <v>1</v>
      </c>
    </row>
    <row r="598" spans="1:14" x14ac:dyDescent="0.35">
      <c r="A598" t="s">
        <v>979</v>
      </c>
      <c r="B598" t="s">
        <v>852</v>
      </c>
      <c r="C598" t="s">
        <v>43</v>
      </c>
      <c r="D598" t="s">
        <v>1031</v>
      </c>
      <c r="E598">
        <v>35.5</v>
      </c>
      <c r="F598">
        <v>115.87</v>
      </c>
      <c r="G598">
        <v>101.63</v>
      </c>
      <c r="H598">
        <f t="shared" si="58"/>
        <v>1.1401161074485882</v>
      </c>
      <c r="I598">
        <v>34.5</v>
      </c>
      <c r="J598">
        <v>96.77</v>
      </c>
      <c r="K598">
        <v>99.24</v>
      </c>
      <c r="L598" s="2">
        <f t="shared" si="59"/>
        <v>0</v>
      </c>
      <c r="M598" s="2">
        <f t="shared" si="60"/>
        <v>1</v>
      </c>
      <c r="N598" s="2">
        <f t="shared" si="61"/>
        <v>0</v>
      </c>
    </row>
    <row r="599" spans="1:14" x14ac:dyDescent="0.35">
      <c r="A599" t="s">
        <v>980</v>
      </c>
      <c r="B599" t="s">
        <v>852</v>
      </c>
      <c r="C599" s="8" t="s">
        <v>43</v>
      </c>
      <c r="D599" s="8" t="s">
        <v>1031</v>
      </c>
      <c r="E599" s="8">
        <v>33.5</v>
      </c>
      <c r="F599" s="8">
        <v>93.12</v>
      </c>
      <c r="G599" s="8">
        <v>96.84</v>
      </c>
      <c r="H599" s="8">
        <f t="shared" si="58"/>
        <v>0.96158612143742261</v>
      </c>
      <c r="I599" s="8">
        <v>33</v>
      </c>
      <c r="J599" s="8">
        <v>69.47</v>
      </c>
      <c r="K599" s="8">
        <v>95.64</v>
      </c>
      <c r="L599" s="8">
        <f t="shared" si="59"/>
        <v>0</v>
      </c>
      <c r="M599" s="8">
        <f t="shared" si="60"/>
        <v>0</v>
      </c>
      <c r="N599" s="8">
        <f t="shared" si="61"/>
        <v>1</v>
      </c>
    </row>
    <row r="600" spans="1:14" x14ac:dyDescent="0.35">
      <c r="A600" t="s">
        <v>981</v>
      </c>
      <c r="B600" t="s">
        <v>852</v>
      </c>
      <c r="C600" s="8" t="s">
        <v>43</v>
      </c>
      <c r="D600" s="8" t="s">
        <v>1031</v>
      </c>
      <c r="E600" s="8">
        <v>18.5</v>
      </c>
      <c r="F600" s="8">
        <v>48.78</v>
      </c>
      <c r="G600" s="8">
        <v>59.91</v>
      </c>
      <c r="H600" s="8">
        <f t="shared" si="58"/>
        <v>0.81422133199799707</v>
      </c>
      <c r="I600" s="8">
        <v>18</v>
      </c>
      <c r="J600" s="8">
        <v>26.73</v>
      </c>
      <c r="K600" s="8">
        <v>58.64</v>
      </c>
      <c r="L600" s="8">
        <f t="shared" si="59"/>
        <v>0</v>
      </c>
      <c r="M600" s="8">
        <f t="shared" si="60"/>
        <v>0</v>
      </c>
      <c r="N600" s="8">
        <f t="shared" si="61"/>
        <v>1</v>
      </c>
    </row>
    <row r="601" spans="1:14" x14ac:dyDescent="0.35">
      <c r="A601" t="s">
        <v>982</v>
      </c>
      <c r="B601" t="s">
        <v>852</v>
      </c>
      <c r="C601" t="s">
        <v>43</v>
      </c>
      <c r="D601" t="s">
        <v>1031</v>
      </c>
      <c r="E601">
        <v>32</v>
      </c>
      <c r="F601">
        <v>122.31</v>
      </c>
      <c r="G601">
        <v>93.23</v>
      </c>
      <c r="H601">
        <f t="shared" si="58"/>
        <v>1.31191676498981</v>
      </c>
      <c r="I601">
        <v>31</v>
      </c>
      <c r="J601">
        <v>83.75</v>
      </c>
      <c r="K601">
        <v>90.81</v>
      </c>
      <c r="L601" s="2">
        <f t="shared" si="59"/>
        <v>0</v>
      </c>
      <c r="M601" s="2">
        <f t="shared" si="60"/>
        <v>1</v>
      </c>
      <c r="N601" s="2">
        <f t="shared" si="61"/>
        <v>0</v>
      </c>
    </row>
    <row r="602" spans="1:14" x14ac:dyDescent="0.35">
      <c r="A602" t="s">
        <v>983</v>
      </c>
      <c r="B602" t="s">
        <v>852</v>
      </c>
      <c r="C602" s="8" t="s">
        <v>43</v>
      </c>
      <c r="D602" s="8" t="s">
        <v>1031</v>
      </c>
      <c r="E602" s="8">
        <v>34</v>
      </c>
      <c r="F602" s="8">
        <v>89.77</v>
      </c>
      <c r="G602" s="8">
        <v>98.04</v>
      </c>
      <c r="H602" s="8">
        <f t="shared" si="58"/>
        <v>0.91564667482660134</v>
      </c>
      <c r="I602" s="8">
        <v>33.5</v>
      </c>
      <c r="J602" s="8">
        <v>63.15</v>
      </c>
      <c r="K602" s="8">
        <v>96.84</v>
      </c>
      <c r="L602" s="8">
        <f t="shared" si="59"/>
        <v>0</v>
      </c>
      <c r="M602" s="8">
        <f t="shared" si="60"/>
        <v>0</v>
      </c>
      <c r="N602" s="8">
        <f t="shared" si="61"/>
        <v>1</v>
      </c>
    </row>
    <row r="603" spans="1:14" x14ac:dyDescent="0.35">
      <c r="A603" t="s">
        <v>984</v>
      </c>
      <c r="B603" t="s">
        <v>852</v>
      </c>
      <c r="C603" t="s">
        <v>43</v>
      </c>
      <c r="D603" t="s">
        <v>1031</v>
      </c>
      <c r="E603">
        <v>33</v>
      </c>
      <c r="F603">
        <v>104.48</v>
      </c>
      <c r="G603">
        <v>95.64</v>
      </c>
      <c r="H603">
        <f t="shared" si="58"/>
        <v>1.0924299456294437</v>
      </c>
      <c r="I603">
        <v>32.5</v>
      </c>
      <c r="J603">
        <v>79.75</v>
      </c>
      <c r="K603">
        <v>94.43</v>
      </c>
      <c r="L603" s="2">
        <f t="shared" si="59"/>
        <v>0</v>
      </c>
      <c r="M603" s="2">
        <f t="shared" si="60"/>
        <v>1</v>
      </c>
      <c r="N603" s="2">
        <f t="shared" si="61"/>
        <v>0</v>
      </c>
    </row>
    <row r="604" spans="1:14" x14ac:dyDescent="0.35">
      <c r="A604" t="s">
        <v>985</v>
      </c>
      <c r="B604" t="s">
        <v>852</v>
      </c>
      <c r="C604" t="s">
        <v>43</v>
      </c>
      <c r="D604" t="s">
        <v>1031</v>
      </c>
      <c r="E604">
        <v>32</v>
      </c>
      <c r="F604">
        <v>96.32</v>
      </c>
      <c r="G604">
        <v>93.23</v>
      </c>
      <c r="H604">
        <f t="shared" si="58"/>
        <v>1.0331438378204441</v>
      </c>
      <c r="I604">
        <v>33</v>
      </c>
      <c r="J604">
        <v>98.14</v>
      </c>
      <c r="K604">
        <v>95.64</v>
      </c>
      <c r="L604" s="2">
        <f t="shared" si="59"/>
        <v>0</v>
      </c>
      <c r="M604" s="2">
        <f t="shared" si="60"/>
        <v>1</v>
      </c>
      <c r="N604" s="2">
        <f t="shared" si="61"/>
        <v>0</v>
      </c>
    </row>
    <row r="605" spans="1:14" x14ac:dyDescent="0.35">
      <c r="A605" t="s">
        <v>986</v>
      </c>
      <c r="B605" t="s">
        <v>852</v>
      </c>
      <c r="C605" t="s">
        <v>43</v>
      </c>
      <c r="D605" t="s">
        <v>1031</v>
      </c>
      <c r="E605">
        <v>33.5</v>
      </c>
      <c r="F605">
        <v>125.95</v>
      </c>
      <c r="G605">
        <v>96.84</v>
      </c>
      <c r="H605">
        <f t="shared" si="58"/>
        <v>1.3005989260636102</v>
      </c>
      <c r="I605">
        <v>31.5</v>
      </c>
      <c r="J605">
        <v>85.48</v>
      </c>
      <c r="K605">
        <v>92.02</v>
      </c>
      <c r="L605" s="2">
        <f t="shared" si="59"/>
        <v>0</v>
      </c>
      <c r="M605" s="2">
        <f t="shared" si="60"/>
        <v>1</v>
      </c>
      <c r="N605" s="2">
        <f t="shared" si="61"/>
        <v>0</v>
      </c>
    </row>
    <row r="606" spans="1:14" x14ac:dyDescent="0.35">
      <c r="A606" t="s">
        <v>987</v>
      </c>
      <c r="B606" t="s">
        <v>852</v>
      </c>
      <c r="C606" t="s">
        <v>43</v>
      </c>
      <c r="D606" t="s">
        <v>1031</v>
      </c>
      <c r="E606">
        <v>32</v>
      </c>
      <c r="F606">
        <v>121.38</v>
      </c>
      <c r="G606">
        <v>93.23</v>
      </c>
      <c r="H606">
        <f t="shared" si="58"/>
        <v>1.301941435160356</v>
      </c>
      <c r="I606">
        <v>25.5</v>
      </c>
      <c r="J606">
        <v>80.930000000000007</v>
      </c>
      <c r="K606">
        <v>77.400000000000006</v>
      </c>
      <c r="L606" s="2">
        <f t="shared" si="59"/>
        <v>0</v>
      </c>
      <c r="M606" s="2">
        <f t="shared" si="60"/>
        <v>1</v>
      </c>
      <c r="N606" s="2">
        <f t="shared" si="61"/>
        <v>0</v>
      </c>
    </row>
    <row r="607" spans="1:14" x14ac:dyDescent="0.35">
      <c r="A607" s="21" t="s">
        <v>988</v>
      </c>
      <c r="B607" t="s">
        <v>852</v>
      </c>
      <c r="C607" t="s">
        <v>43</v>
      </c>
      <c r="D607" t="s">
        <v>1031</v>
      </c>
      <c r="E607">
        <v>34</v>
      </c>
      <c r="F607">
        <v>99.67</v>
      </c>
      <c r="G607">
        <v>98.04</v>
      </c>
      <c r="H607">
        <f t="shared" si="58"/>
        <v>1.0166258669930639</v>
      </c>
      <c r="I607">
        <v>33.5</v>
      </c>
      <c r="J607">
        <v>76.13</v>
      </c>
      <c r="K607">
        <v>96.84</v>
      </c>
      <c r="L607" s="2">
        <f t="shared" si="59"/>
        <v>0</v>
      </c>
      <c r="M607" s="2">
        <f t="shared" si="60"/>
        <v>1</v>
      </c>
      <c r="N607" s="2">
        <f t="shared" si="61"/>
        <v>0</v>
      </c>
    </row>
    <row r="608" spans="1:14" x14ac:dyDescent="0.35">
      <c r="A608" s="21" t="s">
        <v>883</v>
      </c>
      <c r="B608" s="21" t="s">
        <v>852</v>
      </c>
      <c r="C608" s="21" t="s">
        <v>43</v>
      </c>
      <c r="D608" s="21" t="s">
        <v>1034</v>
      </c>
      <c r="E608" s="3">
        <v>23.5</v>
      </c>
      <c r="F608" s="3">
        <v>117.89</v>
      </c>
      <c r="G608" s="3">
        <v>72.459999999999994</v>
      </c>
      <c r="H608" s="3">
        <f t="shared" si="58"/>
        <v>1.6269666022633178</v>
      </c>
      <c r="I608" s="3">
        <v>22.5</v>
      </c>
      <c r="J608" s="3">
        <v>63.88</v>
      </c>
      <c r="K608" s="3">
        <v>69.97</v>
      </c>
      <c r="L608" s="22">
        <f t="shared" si="59"/>
        <v>1</v>
      </c>
      <c r="M608" s="22">
        <f t="shared" si="60"/>
        <v>0</v>
      </c>
      <c r="N608" s="22">
        <f t="shared" si="61"/>
        <v>0</v>
      </c>
    </row>
    <row r="609" spans="1:14" x14ac:dyDescent="0.35">
      <c r="A609" s="21" t="s">
        <v>884</v>
      </c>
      <c r="B609" s="21" t="s">
        <v>852</v>
      </c>
      <c r="C609" s="21" t="s">
        <v>43</v>
      </c>
      <c r="D609" s="21" t="s">
        <v>1034</v>
      </c>
      <c r="E609" s="3">
        <v>24</v>
      </c>
      <c r="F609" s="3">
        <v>186.53</v>
      </c>
      <c r="G609" s="3">
        <v>73.7</v>
      </c>
      <c r="H609" s="3">
        <f t="shared" si="58"/>
        <v>2.5309362279511531</v>
      </c>
      <c r="I609" s="3">
        <v>22.5</v>
      </c>
      <c r="J609" s="3">
        <v>68.22</v>
      </c>
      <c r="K609" s="3">
        <v>69.97</v>
      </c>
      <c r="L609" s="22">
        <f t="shared" si="59"/>
        <v>1</v>
      </c>
      <c r="M609" s="22">
        <f t="shared" si="60"/>
        <v>0</v>
      </c>
      <c r="N609" s="22">
        <f t="shared" si="61"/>
        <v>0</v>
      </c>
    </row>
    <row r="610" spans="1:14" x14ac:dyDescent="0.35">
      <c r="A610" s="21" t="s">
        <v>885</v>
      </c>
      <c r="B610" s="21" t="s">
        <v>852</v>
      </c>
      <c r="C610" s="21" t="s">
        <v>43</v>
      </c>
      <c r="D610" s="21" t="s">
        <v>1034</v>
      </c>
      <c r="E610" s="3">
        <v>34.5</v>
      </c>
      <c r="F610" s="3">
        <v>101.2</v>
      </c>
      <c r="G610" s="3">
        <v>99.24</v>
      </c>
      <c r="H610" s="3">
        <f t="shared" si="58"/>
        <v>1.0197501007658203</v>
      </c>
      <c r="I610" s="3">
        <v>34</v>
      </c>
      <c r="J610" s="3">
        <v>55.33</v>
      </c>
      <c r="K610" s="3">
        <v>98.04</v>
      </c>
      <c r="L610" s="22">
        <f t="shared" si="59"/>
        <v>0</v>
      </c>
      <c r="M610" s="22">
        <f t="shared" si="60"/>
        <v>1</v>
      </c>
      <c r="N610" s="22">
        <f t="shared" si="61"/>
        <v>0</v>
      </c>
    </row>
    <row r="611" spans="1:14" x14ac:dyDescent="0.35">
      <c r="A611" s="21" t="s">
        <v>886</v>
      </c>
      <c r="B611" s="21" t="s">
        <v>852</v>
      </c>
      <c r="C611" s="21" t="s">
        <v>43</v>
      </c>
      <c r="D611" s="21" t="s">
        <v>1034</v>
      </c>
      <c r="E611" s="3">
        <v>24</v>
      </c>
      <c r="F611" s="3">
        <v>117.8</v>
      </c>
      <c r="G611" s="3">
        <v>73.7</v>
      </c>
      <c r="H611" s="3">
        <f t="shared" ref="H611:H642" si="62">F611/G611</f>
        <v>1.5983717774762549</v>
      </c>
      <c r="I611" s="3">
        <v>22</v>
      </c>
      <c r="J611" s="3">
        <v>45.05</v>
      </c>
      <c r="K611" s="3">
        <v>68.72</v>
      </c>
      <c r="L611" s="22">
        <f t="shared" ref="L611:L642" si="63">IF(H611&gt;1.5,1,0)</f>
        <v>1</v>
      </c>
      <c r="M611" s="22">
        <f t="shared" ref="M611:M642" si="64">IF((AND(H611&gt;1,H611&lt;1.5)),1,0)</f>
        <v>0</v>
      </c>
      <c r="N611" s="22">
        <f t="shared" ref="N611:N642" si="65">IF(H611&lt;1,1,0)</f>
        <v>0</v>
      </c>
    </row>
    <row r="612" spans="1:14" x14ac:dyDescent="0.35">
      <c r="A612" s="21" t="s">
        <v>887</v>
      </c>
      <c r="B612" s="21" t="s">
        <v>852</v>
      </c>
      <c r="C612" s="21" t="s">
        <v>43</v>
      </c>
      <c r="D612" s="21" t="s">
        <v>1034</v>
      </c>
      <c r="E612" s="3">
        <v>23.5</v>
      </c>
      <c r="F612" s="3">
        <v>126.72</v>
      </c>
      <c r="G612" s="3">
        <v>72.459999999999994</v>
      </c>
      <c r="H612" s="3">
        <f t="shared" si="62"/>
        <v>1.7488269390008282</v>
      </c>
      <c r="I612" s="3">
        <v>22</v>
      </c>
      <c r="J612" s="3">
        <v>43.22</v>
      </c>
      <c r="K612" s="3">
        <v>68.72</v>
      </c>
      <c r="L612" s="22">
        <f t="shared" si="63"/>
        <v>1</v>
      </c>
      <c r="M612" s="22">
        <f t="shared" si="64"/>
        <v>0</v>
      </c>
      <c r="N612" s="22">
        <f t="shared" si="65"/>
        <v>0</v>
      </c>
    </row>
    <row r="613" spans="1:14" x14ac:dyDescent="0.35">
      <c r="A613" s="21" t="s">
        <v>888</v>
      </c>
      <c r="B613" s="21" t="s">
        <v>852</v>
      </c>
      <c r="C613" s="21" t="s">
        <v>43</v>
      </c>
      <c r="D613" s="21" t="s">
        <v>1034</v>
      </c>
      <c r="E613" s="3">
        <v>24</v>
      </c>
      <c r="F613" s="3">
        <v>136.91999999999999</v>
      </c>
      <c r="G613" s="3">
        <v>73.7</v>
      </c>
      <c r="H613" s="3">
        <f t="shared" si="62"/>
        <v>1.8578018995929442</v>
      </c>
      <c r="I613" s="3">
        <v>22.5</v>
      </c>
      <c r="J613" s="3">
        <v>52.71</v>
      </c>
      <c r="K613" s="3">
        <v>69.97</v>
      </c>
      <c r="L613" s="22">
        <f t="shared" si="63"/>
        <v>1</v>
      </c>
      <c r="M613" s="22">
        <f t="shared" si="64"/>
        <v>0</v>
      </c>
      <c r="N613" s="22">
        <f t="shared" si="65"/>
        <v>0</v>
      </c>
    </row>
    <row r="614" spans="1:14" x14ac:dyDescent="0.35">
      <c r="A614" s="21" t="s">
        <v>889</v>
      </c>
      <c r="B614" s="21" t="s">
        <v>852</v>
      </c>
      <c r="C614" s="21" t="s">
        <v>43</v>
      </c>
      <c r="D614" s="21" t="s">
        <v>1034</v>
      </c>
      <c r="E614" s="3">
        <v>24</v>
      </c>
      <c r="F614" s="3">
        <v>112.51</v>
      </c>
      <c r="G614" s="3">
        <v>73.7</v>
      </c>
      <c r="H614" s="3">
        <f t="shared" si="62"/>
        <v>1.5265943012211669</v>
      </c>
      <c r="I614" s="3">
        <v>23</v>
      </c>
      <c r="J614" s="3">
        <v>53.84</v>
      </c>
      <c r="K614" s="3">
        <v>71.22</v>
      </c>
      <c r="L614" s="22">
        <f t="shared" si="63"/>
        <v>1</v>
      </c>
      <c r="M614" s="22">
        <f t="shared" si="64"/>
        <v>0</v>
      </c>
      <c r="N614" s="22">
        <f t="shared" si="65"/>
        <v>0</v>
      </c>
    </row>
    <row r="615" spans="1:14" x14ac:dyDescent="0.35">
      <c r="A615" s="21" t="s">
        <v>890</v>
      </c>
      <c r="B615" s="21" t="s">
        <v>852</v>
      </c>
      <c r="C615" s="21" t="s">
        <v>43</v>
      </c>
      <c r="D615" s="21" t="s">
        <v>1034</v>
      </c>
      <c r="E615" s="3">
        <v>24</v>
      </c>
      <c r="F615" s="3">
        <v>80.33</v>
      </c>
      <c r="G615" s="3">
        <v>73.7</v>
      </c>
      <c r="H615" s="3">
        <f t="shared" si="62"/>
        <v>1.0899592944369063</v>
      </c>
      <c r="I615" s="3">
        <v>23.5</v>
      </c>
      <c r="J615" s="3">
        <v>64.239999999999995</v>
      </c>
      <c r="K615" s="3">
        <v>72.459999999999994</v>
      </c>
      <c r="L615" s="22">
        <f t="shared" si="63"/>
        <v>0</v>
      </c>
      <c r="M615" s="22">
        <f t="shared" si="64"/>
        <v>1</v>
      </c>
      <c r="N615" s="22">
        <f t="shared" si="65"/>
        <v>0</v>
      </c>
    </row>
    <row r="616" spans="1:14" x14ac:dyDescent="0.35">
      <c r="A616" s="21" t="s">
        <v>891</v>
      </c>
      <c r="B616" s="21" t="s">
        <v>852</v>
      </c>
      <c r="C616" s="21" t="s">
        <v>43</v>
      </c>
      <c r="D616" s="21" t="s">
        <v>1034</v>
      </c>
      <c r="E616" s="3">
        <v>24</v>
      </c>
      <c r="F616" s="3">
        <v>164.16</v>
      </c>
      <c r="G616" s="3">
        <v>73.7</v>
      </c>
      <c r="H616" s="3">
        <f t="shared" si="62"/>
        <v>2.2274084124830393</v>
      </c>
      <c r="I616" s="3">
        <v>22.5</v>
      </c>
      <c r="J616" s="3">
        <v>54.4</v>
      </c>
      <c r="K616" s="3">
        <v>69.97</v>
      </c>
      <c r="L616" s="22">
        <f t="shared" si="63"/>
        <v>1</v>
      </c>
      <c r="M616" s="22">
        <f t="shared" si="64"/>
        <v>0</v>
      </c>
      <c r="N616" s="22">
        <f t="shared" si="65"/>
        <v>0</v>
      </c>
    </row>
    <row r="617" spans="1:14" x14ac:dyDescent="0.35">
      <c r="A617" s="21" t="s">
        <v>892</v>
      </c>
      <c r="B617" s="21" t="s">
        <v>852</v>
      </c>
      <c r="C617" s="23" t="s">
        <v>43</v>
      </c>
      <c r="D617" s="23" t="s">
        <v>1034</v>
      </c>
      <c r="E617" s="24">
        <v>24.5</v>
      </c>
      <c r="F617" s="24">
        <v>74.67</v>
      </c>
      <c r="G617" s="24">
        <v>74.930000000000007</v>
      </c>
      <c r="H617" s="24">
        <f t="shared" si="62"/>
        <v>0.99653009475510468</v>
      </c>
      <c r="I617" s="24">
        <v>24</v>
      </c>
      <c r="J617" s="24">
        <v>64.28</v>
      </c>
      <c r="K617" s="24">
        <v>73.7</v>
      </c>
      <c r="L617" s="24">
        <f t="shared" si="63"/>
        <v>0</v>
      </c>
      <c r="M617" s="24">
        <f t="shared" si="64"/>
        <v>0</v>
      </c>
      <c r="N617" s="24">
        <f t="shared" si="65"/>
        <v>1</v>
      </c>
    </row>
    <row r="618" spans="1:14" x14ac:dyDescent="0.35">
      <c r="A618" s="21" t="s">
        <v>893</v>
      </c>
      <c r="B618" s="21" t="s">
        <v>852</v>
      </c>
      <c r="C618" s="21" t="s">
        <v>43</v>
      </c>
      <c r="D618" s="21" t="s">
        <v>1034</v>
      </c>
      <c r="E618" s="3">
        <v>24</v>
      </c>
      <c r="F618" s="3">
        <v>142.72999999999999</v>
      </c>
      <c r="G618" s="3">
        <v>73.7</v>
      </c>
      <c r="H618" s="3">
        <f t="shared" si="62"/>
        <v>1.9366350067842604</v>
      </c>
      <c r="I618" s="3">
        <v>23</v>
      </c>
      <c r="J618" s="3">
        <v>59.63</v>
      </c>
      <c r="K618" s="3">
        <v>71.22</v>
      </c>
      <c r="L618" s="22">
        <f t="shared" si="63"/>
        <v>1</v>
      </c>
      <c r="M618" s="22">
        <f t="shared" si="64"/>
        <v>0</v>
      </c>
      <c r="N618" s="22">
        <f t="shared" si="65"/>
        <v>0</v>
      </c>
    </row>
    <row r="619" spans="1:14" x14ac:dyDescent="0.35">
      <c r="A619" s="21" t="s">
        <v>894</v>
      </c>
      <c r="B619" s="21" t="s">
        <v>852</v>
      </c>
      <c r="C619" s="21" t="s">
        <v>43</v>
      </c>
      <c r="D619" s="21" t="s">
        <v>1034</v>
      </c>
      <c r="E619" s="3">
        <v>24</v>
      </c>
      <c r="F619" s="3">
        <v>136.25</v>
      </c>
      <c r="G619" s="3">
        <v>73.7</v>
      </c>
      <c r="H619" s="3">
        <f t="shared" si="62"/>
        <v>1.8487109905020351</v>
      </c>
      <c r="I619" s="3">
        <v>22.5</v>
      </c>
      <c r="J619" s="3">
        <v>67.55</v>
      </c>
      <c r="K619" s="3">
        <v>69.97</v>
      </c>
      <c r="L619" s="22">
        <f t="shared" si="63"/>
        <v>1</v>
      </c>
      <c r="M619" s="22">
        <f t="shared" si="64"/>
        <v>0</v>
      </c>
      <c r="N619" s="22">
        <f t="shared" si="65"/>
        <v>0</v>
      </c>
    </row>
    <row r="620" spans="1:14" x14ac:dyDescent="0.35">
      <c r="A620" s="21" t="s">
        <v>895</v>
      </c>
      <c r="B620" s="21" t="s">
        <v>852</v>
      </c>
      <c r="C620" s="21" t="s">
        <v>43</v>
      </c>
      <c r="D620" s="21" t="s">
        <v>1034</v>
      </c>
      <c r="E620" s="3">
        <v>24</v>
      </c>
      <c r="F620" s="3">
        <v>99.25</v>
      </c>
      <c r="G620" s="3">
        <v>73.7</v>
      </c>
      <c r="H620" s="3">
        <f t="shared" si="62"/>
        <v>1.3466757123473541</v>
      </c>
      <c r="I620" s="3">
        <v>23</v>
      </c>
      <c r="J620" s="3">
        <v>62.18</v>
      </c>
      <c r="K620" s="3">
        <v>71.22</v>
      </c>
      <c r="L620" s="22">
        <f t="shared" si="63"/>
        <v>0</v>
      </c>
      <c r="M620" s="22">
        <f t="shared" si="64"/>
        <v>1</v>
      </c>
      <c r="N620" s="22">
        <f t="shared" si="65"/>
        <v>0</v>
      </c>
    </row>
    <row r="621" spans="1:14" x14ac:dyDescent="0.35">
      <c r="A621" s="21" t="s">
        <v>896</v>
      </c>
      <c r="B621" s="21" t="s">
        <v>852</v>
      </c>
      <c r="C621" s="21" t="s">
        <v>43</v>
      </c>
      <c r="D621" s="21" t="s">
        <v>1034</v>
      </c>
      <c r="E621" s="3">
        <v>24</v>
      </c>
      <c r="F621" s="3">
        <v>166.13</v>
      </c>
      <c r="G621" s="3">
        <v>73.7</v>
      </c>
      <c r="H621" s="3">
        <f t="shared" si="62"/>
        <v>2.2541383989145181</v>
      </c>
      <c r="I621" s="3">
        <v>22</v>
      </c>
      <c r="J621" s="3">
        <v>53.31</v>
      </c>
      <c r="K621" s="3">
        <v>68.72</v>
      </c>
      <c r="L621" s="22">
        <f t="shared" si="63"/>
        <v>1</v>
      </c>
      <c r="M621" s="22">
        <f t="shared" si="64"/>
        <v>0</v>
      </c>
      <c r="N621" s="22">
        <f t="shared" si="65"/>
        <v>0</v>
      </c>
    </row>
    <row r="622" spans="1:14" x14ac:dyDescent="0.35">
      <c r="A622" s="21" t="s">
        <v>897</v>
      </c>
      <c r="B622" s="21" t="s">
        <v>852</v>
      </c>
      <c r="C622" s="21" t="s">
        <v>43</v>
      </c>
      <c r="D622" s="21" t="s">
        <v>1034</v>
      </c>
      <c r="E622" s="3">
        <v>24</v>
      </c>
      <c r="F622" s="3">
        <v>146.47</v>
      </c>
      <c r="G622" s="3">
        <v>73.7</v>
      </c>
      <c r="H622" s="3">
        <f t="shared" si="62"/>
        <v>1.9873812754409768</v>
      </c>
      <c r="I622" s="3">
        <v>22.5</v>
      </c>
      <c r="J622" s="3">
        <v>67.7</v>
      </c>
      <c r="K622" s="3">
        <v>69.97</v>
      </c>
      <c r="L622" s="22">
        <f t="shared" si="63"/>
        <v>1</v>
      </c>
      <c r="M622" s="22">
        <f t="shared" si="64"/>
        <v>0</v>
      </c>
      <c r="N622" s="22">
        <f t="shared" si="65"/>
        <v>0</v>
      </c>
    </row>
    <row r="623" spans="1:14" x14ac:dyDescent="0.35">
      <c r="A623" s="21" t="s">
        <v>851</v>
      </c>
      <c r="B623" s="21" t="s">
        <v>852</v>
      </c>
      <c r="C623" s="21" t="s">
        <v>43</v>
      </c>
      <c r="D623" s="21" t="s">
        <v>1033</v>
      </c>
      <c r="E623" s="3">
        <v>24</v>
      </c>
      <c r="F623" s="3">
        <v>179.34</v>
      </c>
      <c r="G623" s="3">
        <v>73.7</v>
      </c>
      <c r="H623" s="3">
        <f t="shared" si="62"/>
        <v>2.4333785617367707</v>
      </c>
      <c r="I623" s="3">
        <v>23</v>
      </c>
      <c r="J623" s="3">
        <v>55.59</v>
      </c>
      <c r="K623" s="3">
        <v>71.22</v>
      </c>
      <c r="L623" s="22">
        <f t="shared" si="63"/>
        <v>1</v>
      </c>
      <c r="M623" s="22">
        <f t="shared" si="64"/>
        <v>0</v>
      </c>
      <c r="N623" s="22">
        <f t="shared" si="65"/>
        <v>0</v>
      </c>
    </row>
    <row r="624" spans="1:14" x14ac:dyDescent="0.35">
      <c r="A624" s="21" t="s">
        <v>853</v>
      </c>
      <c r="B624" s="21" t="s">
        <v>852</v>
      </c>
      <c r="C624" s="21" t="s">
        <v>43</v>
      </c>
      <c r="D624" s="21" t="s">
        <v>1033</v>
      </c>
      <c r="E624" s="3">
        <v>24</v>
      </c>
      <c r="F624" s="3">
        <v>137.54</v>
      </c>
      <c r="G624" s="3">
        <v>73.7</v>
      </c>
      <c r="H624" s="3">
        <f t="shared" si="62"/>
        <v>1.866214382632293</v>
      </c>
      <c r="I624" s="3">
        <v>23.5</v>
      </c>
      <c r="J624" s="3">
        <v>57.76</v>
      </c>
      <c r="K624" s="3">
        <v>72.459999999999994</v>
      </c>
      <c r="L624" s="22">
        <f t="shared" si="63"/>
        <v>1</v>
      </c>
      <c r="M624" s="22">
        <f t="shared" si="64"/>
        <v>0</v>
      </c>
      <c r="N624" s="22">
        <f t="shared" si="65"/>
        <v>0</v>
      </c>
    </row>
    <row r="625" spans="1:14" x14ac:dyDescent="0.35">
      <c r="A625" s="21" t="s">
        <v>854</v>
      </c>
      <c r="B625" s="21" t="s">
        <v>852</v>
      </c>
      <c r="C625" s="21" t="s">
        <v>43</v>
      </c>
      <c r="D625" s="21" t="s">
        <v>1033</v>
      </c>
      <c r="E625" s="3">
        <v>24</v>
      </c>
      <c r="F625" s="3">
        <v>125.13</v>
      </c>
      <c r="G625" s="3">
        <v>73.7</v>
      </c>
      <c r="H625" s="3">
        <f t="shared" si="62"/>
        <v>1.6978290366350066</v>
      </c>
      <c r="I625" s="3">
        <v>23.5</v>
      </c>
      <c r="J625" s="3">
        <v>62.19</v>
      </c>
      <c r="K625" s="3">
        <v>72.459999999999994</v>
      </c>
      <c r="L625" s="22">
        <f t="shared" si="63"/>
        <v>1</v>
      </c>
      <c r="M625" s="22">
        <f t="shared" si="64"/>
        <v>0</v>
      </c>
      <c r="N625" s="22">
        <f t="shared" si="65"/>
        <v>0</v>
      </c>
    </row>
    <row r="626" spans="1:14" x14ac:dyDescent="0.35">
      <c r="A626" s="21" t="s">
        <v>855</v>
      </c>
      <c r="B626" s="21" t="s">
        <v>852</v>
      </c>
      <c r="C626" s="21" t="s">
        <v>43</v>
      </c>
      <c r="D626" s="21" t="s">
        <v>1033</v>
      </c>
      <c r="E626" s="3">
        <v>24</v>
      </c>
      <c r="F626" s="3">
        <v>216.91</v>
      </c>
      <c r="G626" s="3">
        <v>73.7</v>
      </c>
      <c r="H626" s="3">
        <f t="shared" si="62"/>
        <v>2.9431478968792399</v>
      </c>
      <c r="I626" s="3">
        <v>22.5</v>
      </c>
      <c r="J626" s="3">
        <v>60.32</v>
      </c>
      <c r="K626" s="3">
        <v>69.97</v>
      </c>
      <c r="L626" s="22">
        <f t="shared" si="63"/>
        <v>1</v>
      </c>
      <c r="M626" s="22">
        <f t="shared" si="64"/>
        <v>0</v>
      </c>
      <c r="N626" s="22">
        <f t="shared" si="65"/>
        <v>0</v>
      </c>
    </row>
    <row r="627" spans="1:14" x14ac:dyDescent="0.35">
      <c r="A627" s="21" t="s">
        <v>856</v>
      </c>
      <c r="B627" s="21" t="s">
        <v>852</v>
      </c>
      <c r="C627" s="21" t="s">
        <v>43</v>
      </c>
      <c r="D627" s="21" t="s">
        <v>1033</v>
      </c>
      <c r="E627" s="3">
        <v>24</v>
      </c>
      <c r="F627" s="3">
        <v>193.2</v>
      </c>
      <c r="G627" s="3">
        <v>73.7</v>
      </c>
      <c r="H627" s="3">
        <f t="shared" si="62"/>
        <v>2.6214382632293076</v>
      </c>
      <c r="I627" s="3">
        <v>22.5</v>
      </c>
      <c r="J627" s="3">
        <v>38.69</v>
      </c>
      <c r="K627" s="3">
        <v>69.97</v>
      </c>
      <c r="L627" s="22">
        <f t="shared" si="63"/>
        <v>1</v>
      </c>
      <c r="M627" s="22">
        <f t="shared" si="64"/>
        <v>0</v>
      </c>
      <c r="N627" s="22">
        <f t="shared" si="65"/>
        <v>0</v>
      </c>
    </row>
    <row r="628" spans="1:14" x14ac:dyDescent="0.35">
      <c r="A628" s="21" t="s">
        <v>857</v>
      </c>
      <c r="B628" s="21" t="s">
        <v>852</v>
      </c>
      <c r="C628" s="21" t="s">
        <v>43</v>
      </c>
      <c r="D628" s="21" t="s">
        <v>1033</v>
      </c>
      <c r="E628" s="3">
        <v>24</v>
      </c>
      <c r="F628" s="3">
        <v>208.44</v>
      </c>
      <c r="G628" s="3">
        <v>73.7</v>
      </c>
      <c r="H628" s="3">
        <f t="shared" si="62"/>
        <v>2.8282225237449117</v>
      </c>
      <c r="I628" s="3">
        <v>23</v>
      </c>
      <c r="J628" s="3">
        <v>55.49</v>
      </c>
      <c r="K628" s="3">
        <v>71.22</v>
      </c>
      <c r="L628" s="22">
        <f t="shared" si="63"/>
        <v>1</v>
      </c>
      <c r="M628" s="22">
        <f t="shared" si="64"/>
        <v>0</v>
      </c>
      <c r="N628" s="22">
        <f t="shared" si="65"/>
        <v>0</v>
      </c>
    </row>
    <row r="629" spans="1:14" x14ac:dyDescent="0.35">
      <c r="A629" s="21" t="s">
        <v>858</v>
      </c>
      <c r="B629" s="21" t="s">
        <v>852</v>
      </c>
      <c r="C629" s="21" t="s">
        <v>43</v>
      </c>
      <c r="D629" s="21" t="s">
        <v>1033</v>
      </c>
      <c r="E629" s="3">
        <v>24</v>
      </c>
      <c r="F629" s="3">
        <v>208.21</v>
      </c>
      <c r="G629" s="3">
        <v>73.7</v>
      </c>
      <c r="H629" s="3">
        <f t="shared" si="62"/>
        <v>2.825101763907734</v>
      </c>
      <c r="I629" s="3">
        <v>22.5</v>
      </c>
      <c r="J629" s="3">
        <v>47.56</v>
      </c>
      <c r="K629" s="3">
        <v>69.97</v>
      </c>
      <c r="L629" s="22">
        <f t="shared" si="63"/>
        <v>1</v>
      </c>
      <c r="M629" s="22">
        <f t="shared" si="64"/>
        <v>0</v>
      </c>
      <c r="N629" s="22">
        <f t="shared" si="65"/>
        <v>0</v>
      </c>
    </row>
    <row r="630" spans="1:14" x14ac:dyDescent="0.35">
      <c r="A630" s="21" t="s">
        <v>859</v>
      </c>
      <c r="B630" s="21" t="s">
        <v>852</v>
      </c>
      <c r="C630" s="23" t="s">
        <v>43</v>
      </c>
      <c r="D630" s="23" t="s">
        <v>1033</v>
      </c>
      <c r="E630" s="24">
        <v>17</v>
      </c>
      <c r="F630" s="24">
        <v>39.49</v>
      </c>
      <c r="G630" s="24">
        <v>56.08</v>
      </c>
      <c r="H630" s="24">
        <f t="shared" si="62"/>
        <v>0.70417261055634817</v>
      </c>
      <c r="I630" s="24">
        <v>16.5</v>
      </c>
      <c r="J630" s="24">
        <v>26.87</v>
      </c>
      <c r="K630" s="24">
        <v>54.79</v>
      </c>
      <c r="L630" s="24">
        <f t="shared" si="63"/>
        <v>0</v>
      </c>
      <c r="M630" s="24">
        <f t="shared" si="64"/>
        <v>0</v>
      </c>
      <c r="N630" s="24">
        <f t="shared" si="65"/>
        <v>1</v>
      </c>
    </row>
    <row r="631" spans="1:14" x14ac:dyDescent="0.35">
      <c r="A631" s="21" t="s">
        <v>860</v>
      </c>
      <c r="B631" s="21" t="s">
        <v>852</v>
      </c>
      <c r="C631" s="21" t="s">
        <v>43</v>
      </c>
      <c r="D631" s="21" t="s">
        <v>1033</v>
      </c>
      <c r="E631" s="3">
        <v>24</v>
      </c>
      <c r="F631" s="3">
        <v>222.43</v>
      </c>
      <c r="G631" s="3">
        <v>73.7</v>
      </c>
      <c r="H631" s="3">
        <f t="shared" si="62"/>
        <v>3.0180461329715063</v>
      </c>
      <c r="I631" s="3">
        <v>22.5</v>
      </c>
      <c r="J631" s="3">
        <v>44.27</v>
      </c>
      <c r="K631" s="3">
        <v>69.97</v>
      </c>
      <c r="L631" s="22">
        <f t="shared" si="63"/>
        <v>1</v>
      </c>
      <c r="M631" s="22">
        <f t="shared" si="64"/>
        <v>0</v>
      </c>
      <c r="N631" s="22">
        <f t="shared" si="65"/>
        <v>0</v>
      </c>
    </row>
    <row r="632" spans="1:14" x14ac:dyDescent="0.35">
      <c r="A632" s="21" t="s">
        <v>861</v>
      </c>
      <c r="B632" s="21" t="s">
        <v>852</v>
      </c>
      <c r="C632" s="21" t="s">
        <v>43</v>
      </c>
      <c r="D632" s="21" t="s">
        <v>1033</v>
      </c>
      <c r="E632" s="3">
        <v>24</v>
      </c>
      <c r="F632" s="3">
        <v>115.25</v>
      </c>
      <c r="G632" s="3">
        <v>73.7</v>
      </c>
      <c r="H632" s="3">
        <f t="shared" si="62"/>
        <v>1.5637720488466758</v>
      </c>
      <c r="I632" s="3">
        <v>23</v>
      </c>
      <c r="J632" s="3">
        <v>54.33</v>
      </c>
      <c r="K632" s="3">
        <v>71.22</v>
      </c>
      <c r="L632" s="22">
        <f t="shared" si="63"/>
        <v>1</v>
      </c>
      <c r="M632" s="22">
        <f t="shared" si="64"/>
        <v>0</v>
      </c>
      <c r="N632" s="22">
        <f t="shared" si="65"/>
        <v>0</v>
      </c>
    </row>
    <row r="633" spans="1:14" x14ac:dyDescent="0.35">
      <c r="A633" s="21" t="s">
        <v>862</v>
      </c>
      <c r="B633" s="21" t="s">
        <v>852</v>
      </c>
      <c r="C633" s="21" t="s">
        <v>43</v>
      </c>
      <c r="D633" s="21" t="s">
        <v>1033</v>
      </c>
      <c r="E633" s="3">
        <v>24</v>
      </c>
      <c r="F633" s="3">
        <v>255.67</v>
      </c>
      <c r="G633" s="3">
        <v>73.7</v>
      </c>
      <c r="H633" s="3">
        <f t="shared" si="62"/>
        <v>3.4690637720488464</v>
      </c>
      <c r="I633" s="3">
        <v>22.5</v>
      </c>
      <c r="J633" s="3">
        <v>39.869999999999997</v>
      </c>
      <c r="K633" s="3">
        <v>69.97</v>
      </c>
      <c r="L633" s="22">
        <f t="shared" si="63"/>
        <v>1</v>
      </c>
      <c r="M633" s="22">
        <f t="shared" si="64"/>
        <v>0</v>
      </c>
      <c r="N633" s="22">
        <f t="shared" si="65"/>
        <v>0</v>
      </c>
    </row>
    <row r="634" spans="1:14" x14ac:dyDescent="0.35">
      <c r="A634" s="21" t="s">
        <v>863</v>
      </c>
      <c r="B634" s="21" t="s">
        <v>852</v>
      </c>
      <c r="C634" s="21" t="s">
        <v>43</v>
      </c>
      <c r="D634" s="21" t="s">
        <v>1033</v>
      </c>
      <c r="E634" s="3">
        <v>24</v>
      </c>
      <c r="F634" s="3">
        <v>110.75</v>
      </c>
      <c r="G634" s="3">
        <v>73.7</v>
      </c>
      <c r="H634" s="3">
        <f t="shared" si="62"/>
        <v>1.5027137042062415</v>
      </c>
      <c r="I634" s="3">
        <v>23</v>
      </c>
      <c r="J634" s="3">
        <v>57.57</v>
      </c>
      <c r="K634" s="3">
        <v>71.22</v>
      </c>
      <c r="L634" s="22">
        <f t="shared" si="63"/>
        <v>1</v>
      </c>
      <c r="M634" s="22">
        <f t="shared" si="64"/>
        <v>0</v>
      </c>
      <c r="N634" s="22">
        <f t="shared" si="65"/>
        <v>0</v>
      </c>
    </row>
    <row r="635" spans="1:14" x14ac:dyDescent="0.35">
      <c r="A635" s="21" t="s">
        <v>864</v>
      </c>
      <c r="B635" s="21" t="s">
        <v>852</v>
      </c>
      <c r="C635" s="21" t="s">
        <v>43</v>
      </c>
      <c r="D635" s="21" t="s">
        <v>1033</v>
      </c>
      <c r="E635" s="3">
        <v>24</v>
      </c>
      <c r="F635" s="3">
        <v>285.01</v>
      </c>
      <c r="G635" s="3">
        <v>73.7</v>
      </c>
      <c r="H635" s="3">
        <f t="shared" si="62"/>
        <v>3.8671641791044773</v>
      </c>
      <c r="I635" s="3">
        <v>16</v>
      </c>
      <c r="J635" s="3">
        <v>59.02</v>
      </c>
      <c r="K635" s="3">
        <v>53.5</v>
      </c>
      <c r="L635" s="22">
        <f t="shared" si="63"/>
        <v>1</v>
      </c>
      <c r="M635" s="22">
        <f t="shared" si="64"/>
        <v>0</v>
      </c>
      <c r="N635" s="22">
        <f t="shared" si="65"/>
        <v>0</v>
      </c>
    </row>
    <row r="636" spans="1:14" x14ac:dyDescent="0.35">
      <c r="A636" s="21" t="s">
        <v>865</v>
      </c>
      <c r="B636" s="21" t="s">
        <v>852</v>
      </c>
      <c r="C636" s="21" t="s">
        <v>43</v>
      </c>
      <c r="D636" s="21" t="s">
        <v>1033</v>
      </c>
      <c r="E636" s="3">
        <v>24</v>
      </c>
      <c r="F636" s="3">
        <v>129.61000000000001</v>
      </c>
      <c r="G636" s="3">
        <v>73.7</v>
      </c>
      <c r="H636" s="3">
        <f t="shared" si="62"/>
        <v>1.758616010854817</v>
      </c>
      <c r="I636" s="3">
        <v>23</v>
      </c>
      <c r="J636" s="3">
        <v>62.89</v>
      </c>
      <c r="K636" s="3">
        <v>71.22</v>
      </c>
      <c r="L636" s="22">
        <f t="shared" si="63"/>
        <v>1</v>
      </c>
      <c r="M636" s="22">
        <f t="shared" si="64"/>
        <v>0</v>
      </c>
      <c r="N636" s="22">
        <f t="shared" si="65"/>
        <v>0</v>
      </c>
    </row>
    <row r="637" spans="1:14" x14ac:dyDescent="0.35">
      <c r="A637" s="21" t="s">
        <v>866</v>
      </c>
      <c r="B637" s="21" t="s">
        <v>852</v>
      </c>
      <c r="C637" s="23" t="s">
        <v>43</v>
      </c>
      <c r="D637" s="23" t="s">
        <v>1033</v>
      </c>
      <c r="E637" s="24">
        <v>25</v>
      </c>
      <c r="F637" s="24">
        <v>64.72</v>
      </c>
      <c r="G637" s="24">
        <v>76.17</v>
      </c>
      <c r="H637" s="24">
        <f t="shared" si="62"/>
        <v>0.84967835105684653</v>
      </c>
      <c r="I637" s="24">
        <v>24.5</v>
      </c>
      <c r="J637" s="24">
        <v>53.2</v>
      </c>
      <c r="K637" s="24">
        <v>74.930000000000007</v>
      </c>
      <c r="L637" s="24">
        <f t="shared" si="63"/>
        <v>0</v>
      </c>
      <c r="M637" s="24">
        <f t="shared" si="64"/>
        <v>0</v>
      </c>
      <c r="N637" s="24">
        <f t="shared" si="65"/>
        <v>1</v>
      </c>
    </row>
    <row r="638" spans="1:14" x14ac:dyDescent="0.35">
      <c r="A638" s="21" t="s">
        <v>867</v>
      </c>
      <c r="B638" s="21" t="s">
        <v>852</v>
      </c>
      <c r="C638" s="21" t="s">
        <v>43</v>
      </c>
      <c r="D638" s="21" t="s">
        <v>1033</v>
      </c>
      <c r="E638" s="3">
        <v>24</v>
      </c>
      <c r="F638" s="3">
        <v>136.78</v>
      </c>
      <c r="G638" s="3">
        <v>73.7</v>
      </c>
      <c r="H638" s="3">
        <f t="shared" si="62"/>
        <v>1.8559023066485751</v>
      </c>
      <c r="I638" s="3">
        <v>23</v>
      </c>
      <c r="J638" s="3">
        <v>69.06</v>
      </c>
      <c r="K638" s="3">
        <v>71.22</v>
      </c>
      <c r="L638" s="22">
        <f t="shared" si="63"/>
        <v>1</v>
      </c>
      <c r="M638" s="22">
        <f t="shared" si="64"/>
        <v>0</v>
      </c>
      <c r="N638" s="22">
        <f t="shared" si="65"/>
        <v>0</v>
      </c>
    </row>
    <row r="639" spans="1:14" x14ac:dyDescent="0.35">
      <c r="A639" s="21" t="s">
        <v>957</v>
      </c>
      <c r="B639" s="21" t="s">
        <v>852</v>
      </c>
      <c r="C639" s="21" t="s">
        <v>78</v>
      </c>
      <c r="D639" s="21" t="s">
        <v>941</v>
      </c>
      <c r="E639">
        <v>23</v>
      </c>
      <c r="F639">
        <v>81.28</v>
      </c>
      <c r="G639">
        <v>71.22</v>
      </c>
      <c r="H639">
        <f t="shared" si="62"/>
        <v>1.1412524571749509</v>
      </c>
      <c r="I639">
        <v>22.5</v>
      </c>
      <c r="J639">
        <v>41.43</v>
      </c>
      <c r="K639">
        <v>69.97</v>
      </c>
      <c r="L639" s="2">
        <f t="shared" si="63"/>
        <v>0</v>
      </c>
      <c r="M639" s="2">
        <f t="shared" si="64"/>
        <v>1</v>
      </c>
      <c r="N639" s="2">
        <f t="shared" si="65"/>
        <v>0</v>
      </c>
    </row>
    <row r="640" spans="1:14" x14ac:dyDescent="0.35">
      <c r="A640" s="21" t="s">
        <v>958</v>
      </c>
      <c r="B640" s="21" t="s">
        <v>852</v>
      </c>
      <c r="C640" s="21" t="s">
        <v>78</v>
      </c>
      <c r="D640" s="21" t="s">
        <v>941</v>
      </c>
      <c r="E640">
        <v>24</v>
      </c>
      <c r="F640">
        <v>178.41</v>
      </c>
      <c r="G640">
        <v>73.7</v>
      </c>
      <c r="H640">
        <f t="shared" si="62"/>
        <v>2.4207598371777475</v>
      </c>
      <c r="I640">
        <v>22.5</v>
      </c>
      <c r="J640">
        <v>48.42</v>
      </c>
      <c r="K640">
        <v>69.97</v>
      </c>
      <c r="L640" s="2">
        <f t="shared" si="63"/>
        <v>1</v>
      </c>
      <c r="M640" s="2">
        <f t="shared" si="64"/>
        <v>0</v>
      </c>
      <c r="N640" s="2">
        <f t="shared" si="65"/>
        <v>0</v>
      </c>
    </row>
    <row r="641" spans="1:14" x14ac:dyDescent="0.35">
      <c r="A641" s="21" t="s">
        <v>959</v>
      </c>
      <c r="B641" s="21" t="s">
        <v>852</v>
      </c>
      <c r="C641" s="21" t="s">
        <v>78</v>
      </c>
      <c r="D641" s="21" t="s">
        <v>941</v>
      </c>
      <c r="E641">
        <v>23.5</v>
      </c>
      <c r="F641">
        <v>158.85</v>
      </c>
      <c r="G641">
        <v>72.459999999999994</v>
      </c>
      <c r="H641">
        <f t="shared" si="62"/>
        <v>2.1922439966878278</v>
      </c>
      <c r="I641">
        <v>21.5</v>
      </c>
      <c r="J641">
        <v>27.08</v>
      </c>
      <c r="K641">
        <v>67.47</v>
      </c>
      <c r="L641" s="2">
        <f t="shared" si="63"/>
        <v>1</v>
      </c>
      <c r="M641" s="2">
        <f t="shared" si="64"/>
        <v>0</v>
      </c>
      <c r="N641" s="2">
        <f t="shared" si="65"/>
        <v>0</v>
      </c>
    </row>
    <row r="642" spans="1:14" x14ac:dyDescent="0.35">
      <c r="A642" s="21" t="s">
        <v>960</v>
      </c>
      <c r="B642" s="21" t="s">
        <v>852</v>
      </c>
      <c r="C642" s="21" t="s">
        <v>78</v>
      </c>
      <c r="D642" s="21" t="s">
        <v>941</v>
      </c>
      <c r="E642">
        <v>23.5</v>
      </c>
      <c r="F642">
        <v>139.26</v>
      </c>
      <c r="G642">
        <v>72.459999999999994</v>
      </c>
      <c r="H642">
        <f t="shared" si="62"/>
        <v>1.9218879381727849</v>
      </c>
      <c r="I642">
        <v>22.5</v>
      </c>
      <c r="J642">
        <v>69.790000000000006</v>
      </c>
      <c r="K642">
        <v>69.97</v>
      </c>
      <c r="L642" s="2">
        <f t="shared" si="63"/>
        <v>1</v>
      </c>
      <c r="M642" s="2">
        <f t="shared" si="64"/>
        <v>0</v>
      </c>
      <c r="N642" s="2">
        <f t="shared" si="65"/>
        <v>0</v>
      </c>
    </row>
    <row r="643" spans="1:14" x14ac:dyDescent="0.35">
      <c r="A643" s="21" t="s">
        <v>961</v>
      </c>
      <c r="B643" s="21" t="s">
        <v>852</v>
      </c>
      <c r="C643" s="21" t="s">
        <v>78</v>
      </c>
      <c r="D643" s="21" t="s">
        <v>941</v>
      </c>
      <c r="E643">
        <v>23.5</v>
      </c>
      <c r="F643">
        <v>198.09</v>
      </c>
      <c r="G643">
        <v>72.459999999999994</v>
      </c>
      <c r="H643">
        <f t="shared" ref="H643:H674" si="66">F643/G643</f>
        <v>2.7337841567761525</v>
      </c>
      <c r="I643">
        <v>22</v>
      </c>
      <c r="J643">
        <v>47.6</v>
      </c>
      <c r="K643">
        <v>68.72</v>
      </c>
      <c r="L643" s="2">
        <f t="shared" ref="L643:L674" si="67">IF(H643&gt;1.5,1,0)</f>
        <v>1</v>
      </c>
      <c r="M643" s="2">
        <f t="shared" ref="M643:M674" si="68">IF((AND(H643&gt;1,H643&lt;1.5)),1,0)</f>
        <v>0</v>
      </c>
      <c r="N643" s="2">
        <f t="shared" ref="N643:N674" si="69">IF(H643&lt;1,1,0)</f>
        <v>0</v>
      </c>
    </row>
    <row r="644" spans="1:14" x14ac:dyDescent="0.35">
      <c r="A644" s="21" t="s">
        <v>962</v>
      </c>
      <c r="B644" s="21" t="s">
        <v>852</v>
      </c>
      <c r="C644" s="21" t="s">
        <v>78</v>
      </c>
      <c r="D644" s="21" t="s">
        <v>941</v>
      </c>
      <c r="E644">
        <v>23.5</v>
      </c>
      <c r="F644">
        <v>212.26</v>
      </c>
      <c r="G644">
        <v>72.459999999999994</v>
      </c>
      <c r="H644">
        <f t="shared" si="66"/>
        <v>2.9293403256969364</v>
      </c>
      <c r="I644">
        <v>22</v>
      </c>
      <c r="J644">
        <v>55.23</v>
      </c>
      <c r="K644">
        <v>68.72</v>
      </c>
      <c r="L644" s="2">
        <f t="shared" si="67"/>
        <v>1</v>
      </c>
      <c r="M644" s="2">
        <f t="shared" si="68"/>
        <v>0</v>
      </c>
      <c r="N644" s="2">
        <f t="shared" si="69"/>
        <v>0</v>
      </c>
    </row>
    <row r="645" spans="1:14" x14ac:dyDescent="0.35">
      <c r="A645" s="21" t="s">
        <v>963</v>
      </c>
      <c r="B645" s="21" t="s">
        <v>852</v>
      </c>
      <c r="C645" s="21" t="s">
        <v>78</v>
      </c>
      <c r="D645" s="21" t="s">
        <v>941</v>
      </c>
      <c r="E645">
        <v>23.5</v>
      </c>
      <c r="F645">
        <v>145.03</v>
      </c>
      <c r="G645">
        <v>72.459999999999994</v>
      </c>
      <c r="H645">
        <f t="shared" si="66"/>
        <v>2.001518078940105</v>
      </c>
      <c r="I645">
        <v>22.5</v>
      </c>
      <c r="J645">
        <v>56.65</v>
      </c>
      <c r="K645">
        <v>69.97</v>
      </c>
      <c r="L645" s="2">
        <f t="shared" si="67"/>
        <v>1</v>
      </c>
      <c r="M645" s="2">
        <f t="shared" si="68"/>
        <v>0</v>
      </c>
      <c r="N645" s="2">
        <f t="shared" si="69"/>
        <v>0</v>
      </c>
    </row>
    <row r="646" spans="1:14" x14ac:dyDescent="0.35">
      <c r="A646" s="21" t="s">
        <v>964</v>
      </c>
      <c r="B646" s="21" t="s">
        <v>852</v>
      </c>
      <c r="C646" s="21" t="s">
        <v>78</v>
      </c>
      <c r="D646" s="21" t="s">
        <v>941</v>
      </c>
      <c r="E646">
        <v>23.5</v>
      </c>
      <c r="F646">
        <v>169.22</v>
      </c>
      <c r="G646">
        <v>72.459999999999994</v>
      </c>
      <c r="H646">
        <f t="shared" si="66"/>
        <v>2.3353574385868066</v>
      </c>
      <c r="I646">
        <v>22</v>
      </c>
      <c r="J646">
        <v>47.41</v>
      </c>
      <c r="K646">
        <v>68.72</v>
      </c>
      <c r="L646" s="2">
        <f t="shared" si="67"/>
        <v>1</v>
      </c>
      <c r="M646" s="2">
        <f t="shared" si="68"/>
        <v>0</v>
      </c>
      <c r="N646" s="2">
        <f t="shared" si="69"/>
        <v>0</v>
      </c>
    </row>
    <row r="647" spans="1:14" x14ac:dyDescent="0.35">
      <c r="A647" s="21" t="s">
        <v>965</v>
      </c>
      <c r="B647" s="21" t="s">
        <v>852</v>
      </c>
      <c r="C647" s="21" t="s">
        <v>78</v>
      </c>
      <c r="D647" s="21" t="s">
        <v>941</v>
      </c>
      <c r="E647">
        <v>23.5</v>
      </c>
      <c r="F647">
        <v>103.48</v>
      </c>
      <c r="G647">
        <v>72.459999999999994</v>
      </c>
      <c r="H647">
        <f t="shared" si="66"/>
        <v>1.4280982611095778</v>
      </c>
      <c r="I647">
        <v>23</v>
      </c>
      <c r="J647">
        <v>63.76</v>
      </c>
      <c r="K647">
        <v>71.22</v>
      </c>
      <c r="L647" s="2">
        <f t="shared" si="67"/>
        <v>0</v>
      </c>
      <c r="M647" s="2">
        <f t="shared" si="68"/>
        <v>1</v>
      </c>
      <c r="N647" s="2">
        <f t="shared" si="69"/>
        <v>0</v>
      </c>
    </row>
    <row r="648" spans="1:14" x14ac:dyDescent="0.35">
      <c r="A648" s="21" t="s">
        <v>966</v>
      </c>
      <c r="B648" s="21" t="s">
        <v>852</v>
      </c>
      <c r="C648" s="21" t="s">
        <v>78</v>
      </c>
      <c r="D648" s="21" t="s">
        <v>941</v>
      </c>
      <c r="E648">
        <v>23.5</v>
      </c>
      <c r="F648">
        <v>135.80000000000001</v>
      </c>
      <c r="G648">
        <v>72.459999999999994</v>
      </c>
      <c r="H648">
        <f t="shared" si="66"/>
        <v>1.8741374551476679</v>
      </c>
      <c r="I648">
        <v>22.5</v>
      </c>
      <c r="J648">
        <v>62.35</v>
      </c>
      <c r="K648">
        <v>69.97</v>
      </c>
      <c r="L648" s="2">
        <f t="shared" si="67"/>
        <v>1</v>
      </c>
      <c r="M648" s="2">
        <f t="shared" si="68"/>
        <v>0</v>
      </c>
      <c r="N648" s="2">
        <f t="shared" si="69"/>
        <v>0</v>
      </c>
    </row>
    <row r="649" spans="1:14" x14ac:dyDescent="0.35">
      <c r="A649" s="21" t="s">
        <v>967</v>
      </c>
      <c r="B649" s="21" t="s">
        <v>852</v>
      </c>
      <c r="C649" s="21" t="s">
        <v>78</v>
      </c>
      <c r="D649" s="21" t="s">
        <v>941</v>
      </c>
      <c r="E649">
        <v>23.5</v>
      </c>
      <c r="F649">
        <v>144.26</v>
      </c>
      <c r="G649">
        <v>72.459999999999994</v>
      </c>
      <c r="H649">
        <f t="shared" si="66"/>
        <v>1.9908915263593707</v>
      </c>
      <c r="I649">
        <v>22</v>
      </c>
      <c r="J649">
        <v>46.98</v>
      </c>
      <c r="K649">
        <v>68.72</v>
      </c>
      <c r="L649" s="2">
        <f t="shared" si="67"/>
        <v>1</v>
      </c>
      <c r="M649" s="2">
        <f t="shared" si="68"/>
        <v>0</v>
      </c>
      <c r="N649" s="2">
        <f t="shared" si="69"/>
        <v>0</v>
      </c>
    </row>
    <row r="650" spans="1:14" x14ac:dyDescent="0.35">
      <c r="A650" s="21" t="s">
        <v>968</v>
      </c>
      <c r="B650" s="21" t="s">
        <v>852</v>
      </c>
      <c r="C650" s="21" t="s">
        <v>78</v>
      </c>
      <c r="D650" s="21" t="s">
        <v>941</v>
      </c>
      <c r="E650">
        <v>24</v>
      </c>
      <c r="F650">
        <v>137.41</v>
      </c>
      <c r="G650">
        <v>73.7</v>
      </c>
      <c r="H650">
        <f t="shared" si="66"/>
        <v>1.864450474898236</v>
      </c>
      <c r="I650">
        <v>23</v>
      </c>
      <c r="J650">
        <v>64.22</v>
      </c>
      <c r="K650">
        <v>71.22</v>
      </c>
      <c r="L650" s="2">
        <f t="shared" si="67"/>
        <v>1</v>
      </c>
      <c r="M650" s="2">
        <f t="shared" si="68"/>
        <v>0</v>
      </c>
      <c r="N650" s="2">
        <f t="shared" si="69"/>
        <v>0</v>
      </c>
    </row>
    <row r="651" spans="1:14" x14ac:dyDescent="0.35">
      <c r="A651" s="21" t="s">
        <v>969</v>
      </c>
      <c r="B651" s="21" t="s">
        <v>852</v>
      </c>
      <c r="C651" s="21" t="s">
        <v>78</v>
      </c>
      <c r="D651" s="21" t="s">
        <v>941</v>
      </c>
      <c r="E651">
        <v>23.5</v>
      </c>
      <c r="F651">
        <v>176.88</v>
      </c>
      <c r="G651">
        <v>72.459999999999994</v>
      </c>
      <c r="H651">
        <f t="shared" si="66"/>
        <v>2.4410709356886557</v>
      </c>
      <c r="I651">
        <v>22</v>
      </c>
      <c r="J651">
        <v>62.28</v>
      </c>
      <c r="K651">
        <v>68.72</v>
      </c>
      <c r="L651" s="2">
        <f t="shared" si="67"/>
        <v>1</v>
      </c>
      <c r="M651" s="2">
        <f t="shared" si="68"/>
        <v>0</v>
      </c>
      <c r="N651" s="2">
        <f t="shared" si="69"/>
        <v>0</v>
      </c>
    </row>
    <row r="652" spans="1:14" x14ac:dyDescent="0.35">
      <c r="A652" s="21" t="s">
        <v>970</v>
      </c>
      <c r="B652" s="21" t="s">
        <v>852</v>
      </c>
      <c r="C652" s="21" t="s">
        <v>78</v>
      </c>
      <c r="D652" s="21" t="s">
        <v>941</v>
      </c>
      <c r="E652">
        <v>24</v>
      </c>
      <c r="F652">
        <v>94.72</v>
      </c>
      <c r="G652">
        <v>73.7</v>
      </c>
      <c r="H652">
        <f t="shared" si="66"/>
        <v>1.2852103120759837</v>
      </c>
      <c r="I652">
        <v>23</v>
      </c>
      <c r="J652">
        <v>63.22</v>
      </c>
      <c r="K652">
        <v>71.22</v>
      </c>
      <c r="L652" s="2">
        <f t="shared" si="67"/>
        <v>0</v>
      </c>
      <c r="M652" s="2">
        <f t="shared" si="68"/>
        <v>1</v>
      </c>
      <c r="N652" s="2">
        <f t="shared" si="69"/>
        <v>0</v>
      </c>
    </row>
    <row r="653" spans="1:14" x14ac:dyDescent="0.35">
      <c r="A653" s="21" t="s">
        <v>971</v>
      </c>
      <c r="B653" s="21" t="s">
        <v>852</v>
      </c>
      <c r="C653" s="21" t="s">
        <v>78</v>
      </c>
      <c r="D653" s="21" t="s">
        <v>941</v>
      </c>
      <c r="E653">
        <v>24</v>
      </c>
      <c r="F653">
        <v>122.79</v>
      </c>
      <c r="G653">
        <v>73.7</v>
      </c>
      <c r="H653">
        <f t="shared" si="66"/>
        <v>1.666078697421981</v>
      </c>
      <c r="I653">
        <v>22</v>
      </c>
      <c r="J653">
        <v>59.36</v>
      </c>
      <c r="K653">
        <v>68.72</v>
      </c>
      <c r="L653" s="2">
        <f t="shared" si="67"/>
        <v>1</v>
      </c>
      <c r="M653" s="2">
        <f t="shared" si="68"/>
        <v>0</v>
      </c>
      <c r="N653" s="2">
        <f t="shared" si="69"/>
        <v>0</v>
      </c>
    </row>
    <row r="654" spans="1:14" x14ac:dyDescent="0.35">
      <c r="A654" s="21" t="s">
        <v>972</v>
      </c>
      <c r="B654" s="21" t="s">
        <v>852</v>
      </c>
      <c r="C654" s="21" t="s">
        <v>78</v>
      </c>
      <c r="D654" s="21" t="s">
        <v>941</v>
      </c>
      <c r="E654">
        <v>23.5</v>
      </c>
      <c r="F654">
        <v>125.87</v>
      </c>
      <c r="G654">
        <v>72.459999999999994</v>
      </c>
      <c r="H654">
        <f t="shared" si="66"/>
        <v>1.7370963290091086</v>
      </c>
      <c r="I654">
        <v>22</v>
      </c>
      <c r="J654">
        <v>53.33</v>
      </c>
      <c r="K654">
        <v>68.72</v>
      </c>
      <c r="L654" s="2">
        <f t="shared" si="67"/>
        <v>1</v>
      </c>
      <c r="M654" s="2">
        <f t="shared" si="68"/>
        <v>0</v>
      </c>
      <c r="N654" s="2">
        <f t="shared" si="69"/>
        <v>0</v>
      </c>
    </row>
    <row r="655" spans="1:14" x14ac:dyDescent="0.35">
      <c r="A655" t="s">
        <v>942</v>
      </c>
      <c r="B655" t="s">
        <v>852</v>
      </c>
      <c r="C655" t="s">
        <v>78</v>
      </c>
      <c r="D655" t="s">
        <v>973</v>
      </c>
      <c r="E655">
        <v>25.5</v>
      </c>
      <c r="F655">
        <v>85.59</v>
      </c>
      <c r="G655">
        <v>77.400000000000006</v>
      </c>
      <c r="H655">
        <f t="shared" si="66"/>
        <v>1.105813953488372</v>
      </c>
      <c r="I655">
        <v>24.5</v>
      </c>
      <c r="J655">
        <v>70.03</v>
      </c>
      <c r="K655">
        <v>74.930000000000007</v>
      </c>
      <c r="L655" s="2">
        <f t="shared" si="67"/>
        <v>0</v>
      </c>
      <c r="M655" s="2">
        <f t="shared" si="68"/>
        <v>1</v>
      </c>
      <c r="N655" s="2">
        <f t="shared" si="69"/>
        <v>0</v>
      </c>
    </row>
    <row r="656" spans="1:14" x14ac:dyDescent="0.35">
      <c r="A656" t="s">
        <v>943</v>
      </c>
      <c r="B656" t="s">
        <v>852</v>
      </c>
      <c r="C656" t="s">
        <v>78</v>
      </c>
      <c r="D656" t="s">
        <v>973</v>
      </c>
      <c r="E656">
        <v>26</v>
      </c>
      <c r="F656">
        <v>81.069999999999993</v>
      </c>
      <c r="G656">
        <v>78.63</v>
      </c>
      <c r="H656">
        <f t="shared" si="66"/>
        <v>1.0310314129467124</v>
      </c>
      <c r="I656">
        <v>25.5</v>
      </c>
      <c r="J656">
        <v>74.11</v>
      </c>
      <c r="K656">
        <v>77.400000000000006</v>
      </c>
      <c r="L656" s="2">
        <f t="shared" si="67"/>
        <v>0</v>
      </c>
      <c r="M656" s="2">
        <f t="shared" si="68"/>
        <v>1</v>
      </c>
      <c r="N656" s="2">
        <f t="shared" si="69"/>
        <v>0</v>
      </c>
    </row>
    <row r="657" spans="1:14" x14ac:dyDescent="0.35">
      <c r="A657" t="s">
        <v>944</v>
      </c>
      <c r="B657" t="s">
        <v>852</v>
      </c>
      <c r="C657" s="8" t="s">
        <v>78</v>
      </c>
      <c r="D657" s="8" t="s">
        <v>973</v>
      </c>
      <c r="E657" s="8">
        <v>25</v>
      </c>
      <c r="F657" s="8">
        <v>72.78</v>
      </c>
      <c r="G657" s="8">
        <v>76.17</v>
      </c>
      <c r="H657" s="8">
        <f t="shared" si="66"/>
        <v>0.95549428909019296</v>
      </c>
      <c r="I657" s="8">
        <v>24.5</v>
      </c>
      <c r="J657" s="8">
        <v>61.03</v>
      </c>
      <c r="K657" s="8">
        <v>74.930000000000007</v>
      </c>
      <c r="L657" s="8">
        <f t="shared" si="67"/>
        <v>0</v>
      </c>
      <c r="M657" s="8">
        <f t="shared" si="68"/>
        <v>0</v>
      </c>
      <c r="N657" s="8">
        <f t="shared" si="69"/>
        <v>1</v>
      </c>
    </row>
    <row r="658" spans="1:14" x14ac:dyDescent="0.35">
      <c r="A658" t="s">
        <v>945</v>
      </c>
      <c r="B658" t="s">
        <v>852</v>
      </c>
      <c r="C658" s="8" t="s">
        <v>78</v>
      </c>
      <c r="D658" s="8" t="s">
        <v>973</v>
      </c>
      <c r="E658" s="8">
        <v>25</v>
      </c>
      <c r="F658" s="8">
        <v>68.83</v>
      </c>
      <c r="G658" s="8">
        <v>76.17</v>
      </c>
      <c r="H658" s="8">
        <f t="shared" si="66"/>
        <v>0.90363660233687804</v>
      </c>
      <c r="I658" s="8">
        <v>24.5</v>
      </c>
      <c r="J658" s="8">
        <v>50.6</v>
      </c>
      <c r="K658" s="8">
        <v>74.930000000000007</v>
      </c>
      <c r="L658" s="8">
        <f t="shared" si="67"/>
        <v>0</v>
      </c>
      <c r="M658" s="8">
        <f t="shared" si="68"/>
        <v>0</v>
      </c>
      <c r="N658" s="8">
        <f t="shared" si="69"/>
        <v>1</v>
      </c>
    </row>
    <row r="659" spans="1:14" x14ac:dyDescent="0.35">
      <c r="A659" t="s">
        <v>946</v>
      </c>
      <c r="B659" t="s">
        <v>852</v>
      </c>
      <c r="C659" t="s">
        <v>78</v>
      </c>
      <c r="D659" t="s">
        <v>973</v>
      </c>
      <c r="E659">
        <v>25.5</v>
      </c>
      <c r="F659">
        <v>84.29</v>
      </c>
      <c r="G659">
        <v>77.400000000000006</v>
      </c>
      <c r="H659">
        <f t="shared" si="66"/>
        <v>1.0890180878552971</v>
      </c>
      <c r="I659">
        <v>24.5</v>
      </c>
      <c r="J659">
        <v>75.58</v>
      </c>
      <c r="K659">
        <v>74.930000000000007</v>
      </c>
      <c r="L659" s="2">
        <f t="shared" si="67"/>
        <v>0</v>
      </c>
      <c r="M659" s="2">
        <f t="shared" si="68"/>
        <v>1</v>
      </c>
      <c r="N659" s="2">
        <f t="shared" si="69"/>
        <v>0</v>
      </c>
    </row>
    <row r="660" spans="1:14" x14ac:dyDescent="0.35">
      <c r="A660" t="s">
        <v>947</v>
      </c>
      <c r="B660" t="s">
        <v>852</v>
      </c>
      <c r="C660" t="s">
        <v>78</v>
      </c>
      <c r="D660" t="s">
        <v>973</v>
      </c>
      <c r="E660">
        <v>16</v>
      </c>
      <c r="F660">
        <v>54.89</v>
      </c>
      <c r="G660">
        <v>53.5</v>
      </c>
      <c r="H660">
        <f t="shared" si="66"/>
        <v>1.025981308411215</v>
      </c>
      <c r="I660">
        <v>15.5</v>
      </c>
      <c r="J660">
        <v>40.28</v>
      </c>
      <c r="K660">
        <v>52.21</v>
      </c>
      <c r="L660" s="2">
        <f t="shared" si="67"/>
        <v>0</v>
      </c>
      <c r="M660" s="2">
        <f t="shared" si="68"/>
        <v>1</v>
      </c>
      <c r="N660" s="2">
        <f t="shared" si="69"/>
        <v>0</v>
      </c>
    </row>
    <row r="661" spans="1:14" x14ac:dyDescent="0.35">
      <c r="A661" t="s">
        <v>948</v>
      </c>
      <c r="B661" t="s">
        <v>852</v>
      </c>
      <c r="C661" s="8" t="s">
        <v>78</v>
      </c>
      <c r="D661" s="8" t="s">
        <v>973</v>
      </c>
      <c r="E661" s="8">
        <v>17</v>
      </c>
      <c r="F661" s="8">
        <v>55.34</v>
      </c>
      <c r="G661" s="8">
        <v>56.08</v>
      </c>
      <c r="H661" s="8">
        <f t="shared" si="66"/>
        <v>0.98680456490727542</v>
      </c>
      <c r="I661" s="8">
        <v>16.5</v>
      </c>
      <c r="J661" s="8">
        <v>45.26</v>
      </c>
      <c r="K661" s="8">
        <v>54.79</v>
      </c>
      <c r="L661" s="8">
        <f t="shared" si="67"/>
        <v>0</v>
      </c>
      <c r="M661" s="8">
        <f t="shared" si="68"/>
        <v>0</v>
      </c>
      <c r="N661" s="8">
        <f t="shared" si="69"/>
        <v>1</v>
      </c>
    </row>
    <row r="662" spans="1:14" x14ac:dyDescent="0.35">
      <c r="A662" t="s">
        <v>949</v>
      </c>
      <c r="B662" t="s">
        <v>852</v>
      </c>
      <c r="C662" t="s">
        <v>78</v>
      </c>
      <c r="D662" t="s">
        <v>973</v>
      </c>
      <c r="E662">
        <v>25</v>
      </c>
      <c r="F662">
        <v>112.2</v>
      </c>
      <c r="G662">
        <v>76.17</v>
      </c>
      <c r="H662">
        <f t="shared" si="66"/>
        <v>1.4730208743599842</v>
      </c>
      <c r="I662">
        <v>23.5</v>
      </c>
      <c r="J662">
        <v>68.47</v>
      </c>
      <c r="K662">
        <v>72.459999999999994</v>
      </c>
      <c r="L662" s="2">
        <f t="shared" si="67"/>
        <v>0</v>
      </c>
      <c r="M662" s="2">
        <f t="shared" si="68"/>
        <v>1</v>
      </c>
      <c r="N662" s="2">
        <f t="shared" si="69"/>
        <v>0</v>
      </c>
    </row>
    <row r="663" spans="1:14" x14ac:dyDescent="0.35">
      <c r="A663" t="s">
        <v>950</v>
      </c>
      <c r="B663" t="s">
        <v>852</v>
      </c>
      <c r="C663" t="s">
        <v>78</v>
      </c>
      <c r="D663" t="s">
        <v>973</v>
      </c>
      <c r="E663">
        <v>24</v>
      </c>
      <c r="F663">
        <v>88.21</v>
      </c>
      <c r="G663">
        <v>73.7</v>
      </c>
      <c r="H663">
        <f t="shared" si="66"/>
        <v>1.1968792401628221</v>
      </c>
      <c r="I663">
        <v>23.5</v>
      </c>
      <c r="J663">
        <v>49.01</v>
      </c>
      <c r="K663">
        <v>72.459999999999994</v>
      </c>
      <c r="L663" s="2">
        <f t="shared" si="67"/>
        <v>0</v>
      </c>
      <c r="M663" s="2">
        <f t="shared" si="68"/>
        <v>1</v>
      </c>
      <c r="N663" s="2">
        <f t="shared" si="69"/>
        <v>0</v>
      </c>
    </row>
    <row r="664" spans="1:14" x14ac:dyDescent="0.35">
      <c r="A664" t="s">
        <v>951</v>
      </c>
      <c r="B664" t="s">
        <v>852</v>
      </c>
      <c r="C664" t="s">
        <v>78</v>
      </c>
      <c r="D664" t="s">
        <v>973</v>
      </c>
      <c r="E664">
        <v>26</v>
      </c>
      <c r="F664">
        <v>139.24</v>
      </c>
      <c r="G664">
        <v>78.63</v>
      </c>
      <c r="H664">
        <f t="shared" si="66"/>
        <v>1.770825384713214</v>
      </c>
      <c r="I664">
        <v>24.5</v>
      </c>
      <c r="J664">
        <v>72.400000000000006</v>
      </c>
      <c r="K664">
        <v>74.930000000000007</v>
      </c>
      <c r="L664" s="2">
        <f t="shared" si="67"/>
        <v>1</v>
      </c>
      <c r="M664" s="2">
        <f t="shared" si="68"/>
        <v>0</v>
      </c>
      <c r="N664" s="2">
        <f t="shared" si="69"/>
        <v>0</v>
      </c>
    </row>
    <row r="665" spans="1:14" x14ac:dyDescent="0.35">
      <c r="A665" t="s">
        <v>952</v>
      </c>
      <c r="B665" t="s">
        <v>852</v>
      </c>
      <c r="C665" t="s">
        <v>78</v>
      </c>
      <c r="D665" t="s">
        <v>973</v>
      </c>
      <c r="E665">
        <v>25.5</v>
      </c>
      <c r="F665">
        <v>129.25</v>
      </c>
      <c r="G665">
        <v>77.400000000000006</v>
      </c>
      <c r="H665">
        <f t="shared" si="66"/>
        <v>1.6698966408268732</v>
      </c>
      <c r="I665">
        <v>24</v>
      </c>
      <c r="J665">
        <v>50.23</v>
      </c>
      <c r="K665">
        <v>73.7</v>
      </c>
      <c r="L665" s="2">
        <f t="shared" si="67"/>
        <v>1</v>
      </c>
      <c r="M665" s="2">
        <f t="shared" si="68"/>
        <v>0</v>
      </c>
      <c r="N665" s="2">
        <f t="shared" si="69"/>
        <v>0</v>
      </c>
    </row>
    <row r="666" spans="1:14" x14ac:dyDescent="0.35">
      <c r="A666" t="s">
        <v>953</v>
      </c>
      <c r="B666" t="s">
        <v>852</v>
      </c>
      <c r="C666" t="s">
        <v>78</v>
      </c>
      <c r="D666" t="s">
        <v>973</v>
      </c>
      <c r="E666">
        <v>25</v>
      </c>
      <c r="F666">
        <v>77.819999999999993</v>
      </c>
      <c r="G666">
        <v>76.17</v>
      </c>
      <c r="H666">
        <f t="shared" si="66"/>
        <v>1.0216620716817644</v>
      </c>
      <c r="I666">
        <v>24.5</v>
      </c>
      <c r="J666">
        <v>59.35</v>
      </c>
      <c r="K666">
        <v>74.930000000000007</v>
      </c>
      <c r="L666" s="2">
        <f t="shared" si="67"/>
        <v>0</v>
      </c>
      <c r="M666" s="2">
        <f t="shared" si="68"/>
        <v>1</v>
      </c>
      <c r="N666" s="2">
        <f t="shared" si="69"/>
        <v>0</v>
      </c>
    </row>
    <row r="667" spans="1:14" x14ac:dyDescent="0.35">
      <c r="A667" t="s">
        <v>954</v>
      </c>
      <c r="B667" t="s">
        <v>852</v>
      </c>
      <c r="C667" t="s">
        <v>78</v>
      </c>
      <c r="D667" t="s">
        <v>973</v>
      </c>
      <c r="E667">
        <v>13</v>
      </c>
      <c r="F667">
        <v>46.54</v>
      </c>
      <c r="G667">
        <v>45.66</v>
      </c>
      <c r="H667">
        <f t="shared" si="66"/>
        <v>1.0192728865527816</v>
      </c>
      <c r="I667">
        <v>13</v>
      </c>
      <c r="J667">
        <v>46.54</v>
      </c>
      <c r="K667">
        <v>45.66</v>
      </c>
      <c r="L667" s="2">
        <f t="shared" si="67"/>
        <v>0</v>
      </c>
      <c r="M667" s="2">
        <f t="shared" si="68"/>
        <v>1</v>
      </c>
      <c r="N667" s="2">
        <f t="shared" si="69"/>
        <v>0</v>
      </c>
    </row>
    <row r="668" spans="1:14" x14ac:dyDescent="0.35">
      <c r="A668" t="s">
        <v>955</v>
      </c>
      <c r="B668" t="s">
        <v>852</v>
      </c>
      <c r="C668" t="s">
        <v>78</v>
      </c>
      <c r="D668" t="s">
        <v>973</v>
      </c>
      <c r="E668">
        <v>25</v>
      </c>
      <c r="F668">
        <v>96.99</v>
      </c>
      <c r="G668">
        <v>76.17</v>
      </c>
      <c r="H668">
        <f t="shared" si="66"/>
        <v>1.2733359590389917</v>
      </c>
      <c r="I668">
        <v>20</v>
      </c>
      <c r="J668">
        <v>67.819999999999993</v>
      </c>
      <c r="K668">
        <v>63.71</v>
      </c>
      <c r="L668" s="2">
        <f t="shared" si="67"/>
        <v>0</v>
      </c>
      <c r="M668" s="2">
        <f t="shared" si="68"/>
        <v>1</v>
      </c>
      <c r="N668" s="2">
        <f t="shared" si="69"/>
        <v>0</v>
      </c>
    </row>
    <row r="669" spans="1:14" x14ac:dyDescent="0.35">
      <c r="A669" t="s">
        <v>956</v>
      </c>
      <c r="B669" t="s">
        <v>852</v>
      </c>
      <c r="C669" t="s">
        <v>78</v>
      </c>
      <c r="D669" t="s">
        <v>973</v>
      </c>
      <c r="E669">
        <v>25.5</v>
      </c>
      <c r="F669">
        <v>92.05</v>
      </c>
      <c r="G669">
        <v>77.400000000000006</v>
      </c>
      <c r="H669">
        <f t="shared" si="66"/>
        <v>1.1892764857881135</v>
      </c>
      <c r="I669">
        <v>24</v>
      </c>
      <c r="J669">
        <v>61.74</v>
      </c>
      <c r="K669">
        <v>73.7</v>
      </c>
      <c r="L669" s="2">
        <f t="shared" si="67"/>
        <v>0</v>
      </c>
      <c r="M669" s="2">
        <f t="shared" si="68"/>
        <v>1</v>
      </c>
      <c r="N669" s="2">
        <f t="shared" si="69"/>
        <v>0</v>
      </c>
    </row>
    <row r="670" spans="1:14" x14ac:dyDescent="0.35">
      <c r="A670" s="21" t="s">
        <v>1021</v>
      </c>
      <c r="B670" s="21" t="s">
        <v>852</v>
      </c>
      <c r="C670" s="21" t="s">
        <v>78</v>
      </c>
      <c r="D670" s="21" t="s">
        <v>1032</v>
      </c>
      <c r="E670">
        <v>24</v>
      </c>
      <c r="F670">
        <v>121.99</v>
      </c>
      <c r="G670">
        <v>73.7</v>
      </c>
      <c r="H670">
        <f t="shared" si="66"/>
        <v>1.6552238805970148</v>
      </c>
      <c r="I670">
        <v>22</v>
      </c>
      <c r="J670">
        <v>56.77</v>
      </c>
      <c r="K670">
        <v>68.72</v>
      </c>
      <c r="L670" s="2">
        <f t="shared" si="67"/>
        <v>1</v>
      </c>
      <c r="M670" s="2">
        <f t="shared" si="68"/>
        <v>0</v>
      </c>
      <c r="N670" s="2">
        <f t="shared" si="69"/>
        <v>0</v>
      </c>
    </row>
    <row r="671" spans="1:14" x14ac:dyDescent="0.35">
      <c r="A671" s="21" t="s">
        <v>1022</v>
      </c>
      <c r="B671" s="21" t="s">
        <v>852</v>
      </c>
      <c r="C671" s="21" t="s">
        <v>78</v>
      </c>
      <c r="D671" s="21" t="s">
        <v>1032</v>
      </c>
      <c r="E671">
        <v>23.5</v>
      </c>
      <c r="F671">
        <v>98.39</v>
      </c>
      <c r="G671">
        <v>72.459999999999994</v>
      </c>
      <c r="H671">
        <f t="shared" si="66"/>
        <v>1.3578526083356335</v>
      </c>
      <c r="I671">
        <v>22</v>
      </c>
      <c r="J671">
        <v>68.569999999999993</v>
      </c>
      <c r="K671">
        <v>68.72</v>
      </c>
      <c r="L671" s="2">
        <f t="shared" si="67"/>
        <v>0</v>
      </c>
      <c r="M671" s="2">
        <f t="shared" si="68"/>
        <v>1</v>
      </c>
      <c r="N671" s="2">
        <f t="shared" si="69"/>
        <v>0</v>
      </c>
    </row>
    <row r="672" spans="1:14" x14ac:dyDescent="0.35">
      <c r="A672" s="21" t="s">
        <v>1023</v>
      </c>
      <c r="B672" s="21" t="s">
        <v>852</v>
      </c>
      <c r="C672" s="21" t="s">
        <v>78</v>
      </c>
      <c r="D672" s="21" t="s">
        <v>1032</v>
      </c>
      <c r="E672">
        <v>23.5</v>
      </c>
      <c r="F672">
        <v>91.46</v>
      </c>
      <c r="G672">
        <v>72.459999999999994</v>
      </c>
      <c r="H672">
        <f t="shared" si="66"/>
        <v>1.2622136351090256</v>
      </c>
      <c r="I672">
        <v>21.5</v>
      </c>
      <c r="J672">
        <v>64.09</v>
      </c>
      <c r="K672">
        <v>67.47</v>
      </c>
      <c r="L672" s="2">
        <f t="shared" si="67"/>
        <v>0</v>
      </c>
      <c r="M672" s="2">
        <f t="shared" si="68"/>
        <v>1</v>
      </c>
      <c r="N672" s="2">
        <f t="shared" si="69"/>
        <v>0</v>
      </c>
    </row>
    <row r="673" spans="1:14" x14ac:dyDescent="0.35">
      <c r="A673" s="21" t="s">
        <v>1024</v>
      </c>
      <c r="B673" s="21" t="s">
        <v>852</v>
      </c>
      <c r="C673" s="21" t="s">
        <v>78</v>
      </c>
      <c r="D673" s="21" t="s">
        <v>1032</v>
      </c>
      <c r="E673">
        <v>24</v>
      </c>
      <c r="F673">
        <v>139.76</v>
      </c>
      <c r="G673">
        <v>73.7</v>
      </c>
      <c r="H673">
        <f t="shared" si="66"/>
        <v>1.8963364993215737</v>
      </c>
      <c r="I673">
        <v>22</v>
      </c>
      <c r="J673">
        <v>61.86</v>
      </c>
      <c r="K673">
        <v>68.72</v>
      </c>
      <c r="L673" s="2">
        <f t="shared" si="67"/>
        <v>1</v>
      </c>
      <c r="M673" s="2">
        <f t="shared" si="68"/>
        <v>0</v>
      </c>
      <c r="N673" s="2">
        <f t="shared" si="69"/>
        <v>0</v>
      </c>
    </row>
    <row r="674" spans="1:14" x14ac:dyDescent="0.35">
      <c r="A674" s="21" t="s">
        <v>1025</v>
      </c>
      <c r="B674" s="21" t="s">
        <v>852</v>
      </c>
      <c r="C674" s="21" t="s">
        <v>78</v>
      </c>
      <c r="D674" s="21" t="s">
        <v>1032</v>
      </c>
      <c r="E674">
        <v>22.5</v>
      </c>
      <c r="F674">
        <v>97.37</v>
      </c>
      <c r="G674">
        <v>69.97</v>
      </c>
      <c r="H674">
        <f t="shared" si="66"/>
        <v>1.3915963984564814</v>
      </c>
      <c r="I674">
        <v>21</v>
      </c>
      <c r="J674">
        <v>60.92</v>
      </c>
      <c r="K674">
        <v>66.22</v>
      </c>
      <c r="L674" s="2">
        <f t="shared" si="67"/>
        <v>0</v>
      </c>
      <c r="M674" s="2">
        <f t="shared" si="68"/>
        <v>1</v>
      </c>
      <c r="N674" s="2">
        <f t="shared" si="69"/>
        <v>0</v>
      </c>
    </row>
    <row r="675" spans="1:14" x14ac:dyDescent="0.35">
      <c r="A675" s="21" t="s">
        <v>1026</v>
      </c>
      <c r="B675" s="21" t="s">
        <v>852</v>
      </c>
      <c r="C675" s="21" t="s">
        <v>78</v>
      </c>
      <c r="D675" s="21" t="s">
        <v>1032</v>
      </c>
      <c r="E675">
        <v>23.5</v>
      </c>
      <c r="F675">
        <v>132.18</v>
      </c>
      <c r="G675">
        <v>72.459999999999994</v>
      </c>
      <c r="H675">
        <f t="shared" ref="H675:H706" si="70">F675/G675</f>
        <v>1.8241788573005799</v>
      </c>
      <c r="I675">
        <v>22</v>
      </c>
      <c r="J675">
        <v>64.62</v>
      </c>
      <c r="K675">
        <v>68.72</v>
      </c>
      <c r="L675" s="2">
        <f t="shared" ref="L675:L706" si="71">IF(H675&gt;1.5,1,0)</f>
        <v>1</v>
      </c>
      <c r="M675" s="2">
        <f t="shared" ref="M675:M706" si="72">IF((AND(H675&gt;1,H675&lt;1.5)),1,0)</f>
        <v>0</v>
      </c>
      <c r="N675" s="2">
        <f t="shared" ref="N675:N706" si="73">IF(H675&lt;1,1,0)</f>
        <v>0</v>
      </c>
    </row>
    <row r="676" spans="1:14" x14ac:dyDescent="0.35">
      <c r="A676" s="21" t="s">
        <v>1027</v>
      </c>
      <c r="B676" s="21" t="s">
        <v>852</v>
      </c>
      <c r="C676" s="21" t="s">
        <v>78</v>
      </c>
      <c r="D676" s="21" t="s">
        <v>1032</v>
      </c>
      <c r="E676">
        <v>23.5</v>
      </c>
      <c r="F676">
        <v>118.88</v>
      </c>
      <c r="G676">
        <v>72.459999999999994</v>
      </c>
      <c r="H676">
        <f t="shared" si="70"/>
        <v>1.6406293127242617</v>
      </c>
      <c r="I676">
        <v>22</v>
      </c>
      <c r="J676">
        <v>61.02</v>
      </c>
      <c r="K676">
        <v>68.72</v>
      </c>
      <c r="L676" s="2">
        <f t="shared" si="71"/>
        <v>1</v>
      </c>
      <c r="M676" s="2">
        <f t="shared" si="72"/>
        <v>0</v>
      </c>
      <c r="N676" s="2">
        <f t="shared" si="73"/>
        <v>0</v>
      </c>
    </row>
    <row r="677" spans="1:14" x14ac:dyDescent="0.35">
      <c r="A677" s="21" t="s">
        <v>1028</v>
      </c>
      <c r="B677" s="21" t="s">
        <v>852</v>
      </c>
      <c r="C677" s="23" t="s">
        <v>78</v>
      </c>
      <c r="D677" s="23" t="s">
        <v>1032</v>
      </c>
      <c r="E677" s="8">
        <v>23</v>
      </c>
      <c r="F677" s="8">
        <v>61.66</v>
      </c>
      <c r="G677" s="8">
        <v>71.22</v>
      </c>
      <c r="H677" s="8">
        <f t="shared" si="70"/>
        <v>0.86576804268463914</v>
      </c>
      <c r="I677" s="8">
        <v>22.5</v>
      </c>
      <c r="J677" s="8">
        <v>50.09</v>
      </c>
      <c r="K677" s="8">
        <v>69.97</v>
      </c>
      <c r="L677" s="8">
        <f t="shared" si="71"/>
        <v>0</v>
      </c>
      <c r="M677" s="8">
        <f t="shared" si="72"/>
        <v>0</v>
      </c>
      <c r="N677" s="8">
        <f t="shared" si="73"/>
        <v>1</v>
      </c>
    </row>
    <row r="678" spans="1:14" x14ac:dyDescent="0.35">
      <c r="A678" s="21" t="s">
        <v>1029</v>
      </c>
      <c r="B678" s="21" t="s">
        <v>852</v>
      </c>
      <c r="C678" s="21" t="s">
        <v>78</v>
      </c>
      <c r="D678" s="21" t="s">
        <v>1032</v>
      </c>
      <c r="E678">
        <v>24</v>
      </c>
      <c r="F678">
        <v>125.53</v>
      </c>
      <c r="G678">
        <v>73.7</v>
      </c>
      <c r="H678">
        <f t="shared" si="70"/>
        <v>1.7032564450474899</v>
      </c>
      <c r="I678">
        <v>22</v>
      </c>
      <c r="J678">
        <v>52.92</v>
      </c>
      <c r="K678">
        <v>68.72</v>
      </c>
      <c r="L678" s="2">
        <f t="shared" si="71"/>
        <v>1</v>
      </c>
      <c r="M678" s="2">
        <f t="shared" si="72"/>
        <v>0</v>
      </c>
      <c r="N678" s="2">
        <f t="shared" si="73"/>
        <v>0</v>
      </c>
    </row>
    <row r="679" spans="1:14" x14ac:dyDescent="0.35">
      <c r="A679" s="21" t="s">
        <v>1030</v>
      </c>
      <c r="B679" s="21" t="s">
        <v>852</v>
      </c>
      <c r="C679" s="21" t="s">
        <v>78</v>
      </c>
      <c r="D679" s="21" t="s">
        <v>1032</v>
      </c>
      <c r="E679">
        <v>23.5</v>
      </c>
      <c r="F679">
        <v>128.80000000000001</v>
      </c>
      <c r="G679">
        <v>72.459999999999994</v>
      </c>
      <c r="H679">
        <f t="shared" si="70"/>
        <v>1.777532431686448</v>
      </c>
      <c r="I679">
        <v>21.5</v>
      </c>
      <c r="J679">
        <v>61.89</v>
      </c>
      <c r="K679">
        <v>67.47</v>
      </c>
      <c r="L679" s="2">
        <f t="shared" si="71"/>
        <v>1</v>
      </c>
      <c r="M679" s="2">
        <f t="shared" si="72"/>
        <v>0</v>
      </c>
      <c r="N679" s="2">
        <f t="shared" si="73"/>
        <v>0</v>
      </c>
    </row>
    <row r="680" spans="1:14" x14ac:dyDescent="0.35">
      <c r="A680" s="21" t="s">
        <v>989</v>
      </c>
      <c r="B680" t="s">
        <v>852</v>
      </c>
      <c r="C680" s="8" t="s">
        <v>78</v>
      </c>
      <c r="D680" s="8" t="s">
        <v>1031</v>
      </c>
      <c r="E680" s="8">
        <v>24</v>
      </c>
      <c r="F680" s="8">
        <v>66.23</v>
      </c>
      <c r="G680" s="8">
        <v>73.7</v>
      </c>
      <c r="H680" s="8">
        <f t="shared" si="70"/>
        <v>0.89864314789687927</v>
      </c>
      <c r="I680" s="8">
        <v>23.5</v>
      </c>
      <c r="J680" s="8">
        <v>36.17</v>
      </c>
      <c r="K680" s="8">
        <v>72.459999999999994</v>
      </c>
      <c r="L680" s="8">
        <f t="shared" si="71"/>
        <v>0</v>
      </c>
      <c r="M680" s="8">
        <f t="shared" si="72"/>
        <v>0</v>
      </c>
      <c r="N680" s="8">
        <f t="shared" si="73"/>
        <v>1</v>
      </c>
    </row>
    <row r="681" spans="1:14" x14ac:dyDescent="0.35">
      <c r="A681" s="21" t="s">
        <v>990</v>
      </c>
      <c r="B681" t="s">
        <v>852</v>
      </c>
      <c r="C681" s="8" t="s">
        <v>78</v>
      </c>
      <c r="D681" s="8" t="s">
        <v>1031</v>
      </c>
      <c r="E681" s="8">
        <v>18.5</v>
      </c>
      <c r="F681" s="8">
        <v>55.61</v>
      </c>
      <c r="G681" s="8">
        <v>59.91</v>
      </c>
      <c r="H681" s="8">
        <f t="shared" si="70"/>
        <v>0.92822567184109506</v>
      </c>
      <c r="I681" s="8">
        <v>18</v>
      </c>
      <c r="J681" s="8">
        <v>42.69</v>
      </c>
      <c r="K681" s="8">
        <v>58.64</v>
      </c>
      <c r="L681" s="8">
        <f t="shared" si="71"/>
        <v>0</v>
      </c>
      <c r="M681" s="8">
        <f t="shared" si="72"/>
        <v>0</v>
      </c>
      <c r="N681" s="8">
        <f t="shared" si="73"/>
        <v>1</v>
      </c>
    </row>
    <row r="682" spans="1:14" x14ac:dyDescent="0.35">
      <c r="A682" t="s">
        <v>991</v>
      </c>
      <c r="B682" t="s">
        <v>852</v>
      </c>
      <c r="C682" t="s">
        <v>78</v>
      </c>
      <c r="D682" t="s">
        <v>1031</v>
      </c>
      <c r="E682">
        <v>31.5</v>
      </c>
      <c r="F682">
        <v>120.8</v>
      </c>
      <c r="G682">
        <v>92.02</v>
      </c>
      <c r="H682">
        <f t="shared" si="70"/>
        <v>1.3127580960660725</v>
      </c>
      <c r="I682">
        <v>31</v>
      </c>
      <c r="J682">
        <v>87.1</v>
      </c>
      <c r="K682">
        <v>90.81</v>
      </c>
      <c r="L682" s="2">
        <f t="shared" si="71"/>
        <v>0</v>
      </c>
      <c r="M682" s="2">
        <f t="shared" si="72"/>
        <v>1</v>
      </c>
      <c r="N682" s="2">
        <f t="shared" si="73"/>
        <v>0</v>
      </c>
    </row>
    <row r="683" spans="1:14" x14ac:dyDescent="0.35">
      <c r="A683" t="s">
        <v>992</v>
      </c>
      <c r="B683" t="s">
        <v>852</v>
      </c>
      <c r="C683" t="s">
        <v>78</v>
      </c>
      <c r="D683" t="s">
        <v>1031</v>
      </c>
      <c r="E683">
        <v>32.5</v>
      </c>
      <c r="F683">
        <v>99.21</v>
      </c>
      <c r="G683">
        <v>94.43</v>
      </c>
      <c r="H683">
        <f t="shared" si="70"/>
        <v>1.0506195065127606</v>
      </c>
      <c r="I683">
        <v>31.5</v>
      </c>
      <c r="J683">
        <v>84.8</v>
      </c>
      <c r="K683">
        <v>92.02</v>
      </c>
      <c r="L683" s="2">
        <f t="shared" si="71"/>
        <v>0</v>
      </c>
      <c r="M683" s="2">
        <f t="shared" si="72"/>
        <v>1</v>
      </c>
      <c r="N683" s="2">
        <f t="shared" si="73"/>
        <v>0</v>
      </c>
    </row>
    <row r="684" spans="1:14" x14ac:dyDescent="0.35">
      <c r="A684" t="s">
        <v>993</v>
      </c>
      <c r="B684" t="s">
        <v>852</v>
      </c>
      <c r="C684" s="8" t="s">
        <v>78</v>
      </c>
      <c r="D684" s="8" t="s">
        <v>1031</v>
      </c>
      <c r="E684" s="8">
        <v>26</v>
      </c>
      <c r="F684" s="8">
        <v>71.180000000000007</v>
      </c>
      <c r="G684" s="8">
        <v>78.63</v>
      </c>
      <c r="H684" s="8">
        <f t="shared" si="70"/>
        <v>0.90525244817499695</v>
      </c>
      <c r="I684" s="8">
        <v>25.5</v>
      </c>
      <c r="J684" s="8">
        <v>64.790000000000006</v>
      </c>
      <c r="K684" s="8">
        <v>77.400000000000006</v>
      </c>
      <c r="L684" s="8">
        <f t="shared" si="71"/>
        <v>0</v>
      </c>
      <c r="M684" s="8">
        <f t="shared" si="72"/>
        <v>0</v>
      </c>
      <c r="N684" s="8">
        <f t="shared" si="73"/>
        <v>1</v>
      </c>
    </row>
    <row r="685" spans="1:14" x14ac:dyDescent="0.35">
      <c r="A685" t="s">
        <v>994</v>
      </c>
      <c r="B685" t="s">
        <v>852</v>
      </c>
      <c r="C685" t="s">
        <v>78</v>
      </c>
      <c r="D685" t="s">
        <v>1031</v>
      </c>
      <c r="E685">
        <v>33</v>
      </c>
      <c r="F685">
        <v>108.92</v>
      </c>
      <c r="G685">
        <v>95.64</v>
      </c>
      <c r="H685">
        <f t="shared" si="70"/>
        <v>1.1388540359682142</v>
      </c>
      <c r="I685">
        <v>32.5</v>
      </c>
      <c r="J685">
        <v>92.65</v>
      </c>
      <c r="K685">
        <v>94.43</v>
      </c>
      <c r="L685" s="2">
        <f t="shared" si="71"/>
        <v>0</v>
      </c>
      <c r="M685" s="2">
        <f t="shared" si="72"/>
        <v>1</v>
      </c>
      <c r="N685" s="2">
        <f t="shared" si="73"/>
        <v>0</v>
      </c>
    </row>
    <row r="686" spans="1:14" x14ac:dyDescent="0.35">
      <c r="A686" t="s">
        <v>995</v>
      </c>
      <c r="B686" t="s">
        <v>852</v>
      </c>
      <c r="C686" s="8" t="s">
        <v>78</v>
      </c>
      <c r="D686" s="8" t="s">
        <v>1031</v>
      </c>
      <c r="E686" s="8">
        <v>26.5</v>
      </c>
      <c r="F686" s="8">
        <v>70.47</v>
      </c>
      <c r="G686" s="8">
        <v>79.86</v>
      </c>
      <c r="H686" s="8">
        <f t="shared" si="70"/>
        <v>0.88241923365890307</v>
      </c>
      <c r="I686" s="8">
        <v>26</v>
      </c>
      <c r="J686" s="8">
        <v>57.57</v>
      </c>
      <c r="K686" s="8">
        <v>78.63</v>
      </c>
      <c r="L686" s="8">
        <f t="shared" si="71"/>
        <v>0</v>
      </c>
      <c r="M686" s="8">
        <f t="shared" si="72"/>
        <v>0</v>
      </c>
      <c r="N686" s="8">
        <f t="shared" si="73"/>
        <v>1</v>
      </c>
    </row>
    <row r="687" spans="1:14" x14ac:dyDescent="0.35">
      <c r="A687" t="s">
        <v>996</v>
      </c>
      <c r="B687" t="s">
        <v>852</v>
      </c>
      <c r="C687" t="s">
        <v>78</v>
      </c>
      <c r="D687" t="s">
        <v>1031</v>
      </c>
      <c r="E687">
        <v>32</v>
      </c>
      <c r="F687">
        <v>133.22</v>
      </c>
      <c r="G687">
        <v>93.23</v>
      </c>
      <c r="H687">
        <f t="shared" si="70"/>
        <v>1.4289391826665236</v>
      </c>
      <c r="I687">
        <v>30</v>
      </c>
      <c r="J687">
        <v>73.540000000000006</v>
      </c>
      <c r="K687">
        <v>88.39</v>
      </c>
      <c r="L687" s="2">
        <f t="shared" si="71"/>
        <v>0</v>
      </c>
      <c r="M687" s="2">
        <f t="shared" si="72"/>
        <v>1</v>
      </c>
      <c r="N687" s="2">
        <f t="shared" si="73"/>
        <v>0</v>
      </c>
    </row>
    <row r="688" spans="1:14" x14ac:dyDescent="0.35">
      <c r="A688" t="s">
        <v>997</v>
      </c>
      <c r="B688" t="s">
        <v>852</v>
      </c>
      <c r="C688" s="8" t="s">
        <v>78</v>
      </c>
      <c r="D688" s="8" t="s">
        <v>1031</v>
      </c>
      <c r="E688" s="8">
        <v>33.5</v>
      </c>
      <c r="F688" s="8">
        <v>91.09</v>
      </c>
      <c r="G688" s="8">
        <v>96.84</v>
      </c>
      <c r="H688" s="8">
        <f t="shared" si="70"/>
        <v>0.94062370921106986</v>
      </c>
      <c r="I688" s="8">
        <v>33</v>
      </c>
      <c r="J688" s="8">
        <v>85.08</v>
      </c>
      <c r="K688" s="8">
        <v>95.64</v>
      </c>
      <c r="L688" s="8">
        <f t="shared" si="71"/>
        <v>0</v>
      </c>
      <c r="M688" s="8">
        <f t="shared" si="72"/>
        <v>0</v>
      </c>
      <c r="N688" s="8">
        <f t="shared" si="73"/>
        <v>1</v>
      </c>
    </row>
    <row r="689" spans="1:14" x14ac:dyDescent="0.35">
      <c r="A689" t="s">
        <v>998</v>
      </c>
      <c r="B689" t="s">
        <v>852</v>
      </c>
      <c r="C689" t="s">
        <v>78</v>
      </c>
      <c r="D689" t="s">
        <v>1031</v>
      </c>
      <c r="E689">
        <v>34</v>
      </c>
      <c r="F689">
        <v>101.54</v>
      </c>
      <c r="G689">
        <v>98.04</v>
      </c>
      <c r="H689">
        <f t="shared" si="70"/>
        <v>1.0356997144022848</v>
      </c>
      <c r="I689">
        <v>33.5</v>
      </c>
      <c r="J689">
        <v>89.64</v>
      </c>
      <c r="K689">
        <v>96.84</v>
      </c>
      <c r="L689" s="2">
        <f t="shared" si="71"/>
        <v>0</v>
      </c>
      <c r="M689" s="2">
        <f t="shared" si="72"/>
        <v>1</v>
      </c>
      <c r="N689" s="2">
        <f t="shared" si="73"/>
        <v>0</v>
      </c>
    </row>
    <row r="690" spans="1:14" x14ac:dyDescent="0.35">
      <c r="A690" t="s">
        <v>999</v>
      </c>
      <c r="B690" t="s">
        <v>852</v>
      </c>
      <c r="C690" s="8" t="s">
        <v>78</v>
      </c>
      <c r="D690" s="8" t="s">
        <v>1031</v>
      </c>
      <c r="E690" s="8">
        <v>24.5</v>
      </c>
      <c r="F690" s="8">
        <v>64.94</v>
      </c>
      <c r="G690" s="8">
        <v>74.930000000000007</v>
      </c>
      <c r="H690" s="8">
        <f t="shared" si="70"/>
        <v>0.8666755638596022</v>
      </c>
      <c r="I690" s="8">
        <v>24</v>
      </c>
      <c r="J690" s="8">
        <v>49.99</v>
      </c>
      <c r="K690" s="8">
        <v>73.7</v>
      </c>
      <c r="L690" s="8">
        <f t="shared" si="71"/>
        <v>0</v>
      </c>
      <c r="M690" s="8">
        <f t="shared" si="72"/>
        <v>0</v>
      </c>
      <c r="N690" s="8">
        <f t="shared" si="73"/>
        <v>1</v>
      </c>
    </row>
    <row r="691" spans="1:14" x14ac:dyDescent="0.35">
      <c r="A691" t="s">
        <v>1000</v>
      </c>
      <c r="B691" t="s">
        <v>852</v>
      </c>
      <c r="C691" s="8" t="s">
        <v>78</v>
      </c>
      <c r="D691" s="8" t="s">
        <v>1031</v>
      </c>
      <c r="E691" s="8">
        <v>21.5</v>
      </c>
      <c r="F691" s="8">
        <v>60.47</v>
      </c>
      <c r="G691" s="8">
        <v>67.47</v>
      </c>
      <c r="H691" s="8">
        <f t="shared" si="70"/>
        <v>0.89625018526752631</v>
      </c>
      <c r="I691" s="8">
        <v>21</v>
      </c>
      <c r="J691" s="8">
        <v>43.36</v>
      </c>
      <c r="K691" s="8">
        <v>66.22</v>
      </c>
      <c r="L691" s="8">
        <f t="shared" si="71"/>
        <v>0</v>
      </c>
      <c r="M691" s="8">
        <f t="shared" si="72"/>
        <v>0</v>
      </c>
      <c r="N691" s="8">
        <f t="shared" si="73"/>
        <v>1</v>
      </c>
    </row>
    <row r="692" spans="1:14" x14ac:dyDescent="0.35">
      <c r="A692" t="s">
        <v>1001</v>
      </c>
      <c r="B692" t="s">
        <v>852</v>
      </c>
      <c r="C692" s="8" t="s">
        <v>78</v>
      </c>
      <c r="D692" s="8" t="s">
        <v>1031</v>
      </c>
      <c r="E692" s="8">
        <v>36</v>
      </c>
      <c r="F692" s="8">
        <v>92.72</v>
      </c>
      <c r="G692" s="8">
        <v>102.83</v>
      </c>
      <c r="H692" s="8">
        <f t="shared" si="70"/>
        <v>0.90168238840805215</v>
      </c>
      <c r="I692" s="8">
        <v>35.5</v>
      </c>
      <c r="J692" s="8">
        <v>72.67</v>
      </c>
      <c r="K692" s="8">
        <v>101.63</v>
      </c>
      <c r="L692" s="8">
        <f t="shared" si="71"/>
        <v>0</v>
      </c>
      <c r="M692" s="8">
        <f t="shared" si="72"/>
        <v>0</v>
      </c>
      <c r="N692" s="8">
        <f t="shared" si="73"/>
        <v>1</v>
      </c>
    </row>
    <row r="693" spans="1:14" x14ac:dyDescent="0.35">
      <c r="A693" t="s">
        <v>1002</v>
      </c>
      <c r="B693" t="s">
        <v>852</v>
      </c>
      <c r="C693" t="s">
        <v>78</v>
      </c>
      <c r="D693" t="s">
        <v>1031</v>
      </c>
      <c r="E693">
        <v>33</v>
      </c>
      <c r="F693">
        <v>100.41</v>
      </c>
      <c r="G693">
        <v>95.64</v>
      </c>
      <c r="H693">
        <f t="shared" si="70"/>
        <v>1.0498745294855709</v>
      </c>
      <c r="I693">
        <v>32.5</v>
      </c>
      <c r="J693">
        <v>87.97</v>
      </c>
      <c r="K693">
        <v>94.43</v>
      </c>
      <c r="L693" s="2">
        <f t="shared" si="71"/>
        <v>0</v>
      </c>
      <c r="M693" s="2">
        <f t="shared" si="72"/>
        <v>1</v>
      </c>
      <c r="N693" s="2">
        <f t="shared" si="73"/>
        <v>0</v>
      </c>
    </row>
    <row r="694" spans="1:14" x14ac:dyDescent="0.35">
      <c r="A694" t="s">
        <v>1003</v>
      </c>
      <c r="B694" t="s">
        <v>852</v>
      </c>
      <c r="C694" t="s">
        <v>78</v>
      </c>
      <c r="D694" t="s">
        <v>1031</v>
      </c>
      <c r="E694">
        <v>32</v>
      </c>
      <c r="F694">
        <v>111.63</v>
      </c>
      <c r="G694">
        <v>93.23</v>
      </c>
      <c r="H694">
        <f t="shared" si="70"/>
        <v>1.1973613643676928</v>
      </c>
      <c r="I694">
        <v>31</v>
      </c>
      <c r="J694">
        <v>86.61</v>
      </c>
      <c r="K694">
        <v>90.81</v>
      </c>
      <c r="L694" s="2">
        <f t="shared" si="71"/>
        <v>0</v>
      </c>
      <c r="M694" s="2">
        <f t="shared" si="72"/>
        <v>1</v>
      </c>
      <c r="N694" s="2">
        <f t="shared" si="73"/>
        <v>0</v>
      </c>
    </row>
    <row r="695" spans="1:14" x14ac:dyDescent="0.35">
      <c r="A695" t="s">
        <v>1004</v>
      </c>
      <c r="B695" t="s">
        <v>852</v>
      </c>
      <c r="C695" s="8" t="s">
        <v>78</v>
      </c>
      <c r="D695" s="8" t="s">
        <v>1031</v>
      </c>
      <c r="E695" s="8">
        <v>27</v>
      </c>
      <c r="F695" s="8">
        <v>58.19</v>
      </c>
      <c r="G695" s="8">
        <v>81.08</v>
      </c>
      <c r="H695" s="8">
        <f t="shared" si="70"/>
        <v>0.7176862358164775</v>
      </c>
      <c r="I695" s="8">
        <v>26.5</v>
      </c>
      <c r="J695" s="8">
        <v>53.22</v>
      </c>
      <c r="K695" s="8">
        <v>79.86</v>
      </c>
      <c r="L695" s="8">
        <f t="shared" si="71"/>
        <v>0</v>
      </c>
      <c r="M695" s="8">
        <f t="shared" si="72"/>
        <v>0</v>
      </c>
      <c r="N695" s="8">
        <f t="shared" si="73"/>
        <v>1</v>
      </c>
    </row>
    <row r="696" spans="1:14" x14ac:dyDescent="0.35">
      <c r="A696" s="21" t="s">
        <v>898</v>
      </c>
      <c r="B696" s="21" t="s">
        <v>852</v>
      </c>
      <c r="C696" s="21" t="s">
        <v>78</v>
      </c>
      <c r="D696" s="21" t="s">
        <v>1034</v>
      </c>
      <c r="E696" s="3">
        <v>23.5</v>
      </c>
      <c r="F696" s="3">
        <v>72.55</v>
      </c>
      <c r="G696" s="3">
        <v>72.459999999999994</v>
      </c>
      <c r="H696" s="3">
        <f t="shared" si="70"/>
        <v>1.0012420645873585</v>
      </c>
      <c r="I696" s="3">
        <v>23</v>
      </c>
      <c r="J696" s="3">
        <v>64.17</v>
      </c>
      <c r="K696" s="3">
        <v>71.22</v>
      </c>
      <c r="L696" s="22">
        <f t="shared" si="71"/>
        <v>0</v>
      </c>
      <c r="M696" s="22">
        <f t="shared" si="72"/>
        <v>1</v>
      </c>
      <c r="N696" s="22">
        <f t="shared" si="73"/>
        <v>0</v>
      </c>
    </row>
    <row r="697" spans="1:14" x14ac:dyDescent="0.35">
      <c r="A697" s="21" t="s">
        <v>899</v>
      </c>
      <c r="B697" s="21" t="s">
        <v>852</v>
      </c>
      <c r="C697" s="21" t="s">
        <v>78</v>
      </c>
      <c r="D697" s="21" t="s">
        <v>1034</v>
      </c>
      <c r="E697" s="3">
        <v>23.5</v>
      </c>
      <c r="F697" s="3">
        <v>75.56</v>
      </c>
      <c r="G697" s="3">
        <v>72.459999999999994</v>
      </c>
      <c r="H697" s="3">
        <f t="shared" si="70"/>
        <v>1.0427822246756833</v>
      </c>
      <c r="I697" s="3">
        <v>23</v>
      </c>
      <c r="J697" s="3">
        <v>55.77</v>
      </c>
      <c r="K697" s="3">
        <v>71.22</v>
      </c>
      <c r="L697" s="22">
        <f t="shared" si="71"/>
        <v>0</v>
      </c>
      <c r="M697" s="22">
        <f t="shared" si="72"/>
        <v>1</v>
      </c>
      <c r="N697" s="22">
        <f t="shared" si="73"/>
        <v>0</v>
      </c>
    </row>
    <row r="698" spans="1:14" x14ac:dyDescent="0.35">
      <c r="A698" s="21" t="s">
        <v>900</v>
      </c>
      <c r="B698" s="21" t="s">
        <v>852</v>
      </c>
      <c r="C698" s="21" t="s">
        <v>78</v>
      </c>
      <c r="D698" s="21" t="s">
        <v>1034</v>
      </c>
      <c r="E698" s="3">
        <v>23.5</v>
      </c>
      <c r="F698" s="3">
        <v>90.02</v>
      </c>
      <c r="G698" s="3">
        <v>72.459999999999994</v>
      </c>
      <c r="H698" s="3">
        <f t="shared" si="70"/>
        <v>1.242340601711289</v>
      </c>
      <c r="I698" s="3">
        <v>23</v>
      </c>
      <c r="J698" s="3">
        <v>63.01</v>
      </c>
      <c r="K698" s="3">
        <v>71.22</v>
      </c>
      <c r="L698" s="22">
        <f t="shared" si="71"/>
        <v>0</v>
      </c>
      <c r="M698" s="22">
        <f t="shared" si="72"/>
        <v>1</v>
      </c>
      <c r="N698" s="22">
        <f t="shared" si="73"/>
        <v>0</v>
      </c>
    </row>
    <row r="699" spans="1:14" x14ac:dyDescent="0.35">
      <c r="A699" s="21" t="s">
        <v>901</v>
      </c>
      <c r="B699" s="21" t="s">
        <v>852</v>
      </c>
      <c r="C699" s="21" t="s">
        <v>78</v>
      </c>
      <c r="D699" s="21" t="s">
        <v>1034</v>
      </c>
      <c r="E699" s="3">
        <v>24</v>
      </c>
      <c r="F699" s="3">
        <v>131.62</v>
      </c>
      <c r="G699" s="3">
        <v>73.7</v>
      </c>
      <c r="H699" s="3">
        <f t="shared" si="70"/>
        <v>1.7858887381275441</v>
      </c>
      <c r="I699" s="3">
        <v>22.5</v>
      </c>
      <c r="J699" s="3">
        <v>65.88</v>
      </c>
      <c r="K699" s="3">
        <v>69.97</v>
      </c>
      <c r="L699" s="22">
        <f t="shared" si="71"/>
        <v>1</v>
      </c>
      <c r="M699" s="22">
        <f t="shared" si="72"/>
        <v>0</v>
      </c>
      <c r="N699" s="22">
        <f t="shared" si="73"/>
        <v>0</v>
      </c>
    </row>
    <row r="700" spans="1:14" x14ac:dyDescent="0.35">
      <c r="A700" s="21" t="s">
        <v>902</v>
      </c>
      <c r="B700" s="21" t="s">
        <v>852</v>
      </c>
      <c r="C700" s="21" t="s">
        <v>78</v>
      </c>
      <c r="D700" s="21" t="s">
        <v>1034</v>
      </c>
      <c r="E700" s="3">
        <v>24</v>
      </c>
      <c r="F700" s="3">
        <v>110.77</v>
      </c>
      <c r="G700" s="3">
        <v>73.7</v>
      </c>
      <c r="H700" s="3">
        <f t="shared" si="70"/>
        <v>1.5029850746268656</v>
      </c>
      <c r="I700" s="3">
        <v>22.5</v>
      </c>
      <c r="J700" s="3">
        <v>41.16</v>
      </c>
      <c r="K700" s="3">
        <v>69.97</v>
      </c>
      <c r="L700" s="22">
        <f t="shared" si="71"/>
        <v>1</v>
      </c>
      <c r="M700" s="22">
        <f t="shared" si="72"/>
        <v>0</v>
      </c>
      <c r="N700" s="22">
        <f t="shared" si="73"/>
        <v>0</v>
      </c>
    </row>
    <row r="701" spans="1:14" x14ac:dyDescent="0.35">
      <c r="A701" s="21" t="s">
        <v>903</v>
      </c>
      <c r="B701" s="21" t="s">
        <v>852</v>
      </c>
      <c r="C701" s="21" t="s">
        <v>78</v>
      </c>
      <c r="D701" s="21" t="s">
        <v>1034</v>
      </c>
      <c r="E701" s="3">
        <v>24</v>
      </c>
      <c r="F701" s="3">
        <v>80.959999999999994</v>
      </c>
      <c r="G701" s="3">
        <v>73.7</v>
      </c>
      <c r="H701" s="3">
        <f t="shared" si="70"/>
        <v>1.098507462686567</v>
      </c>
      <c r="I701" s="3">
        <v>23.5</v>
      </c>
      <c r="J701" s="3">
        <v>71.34</v>
      </c>
      <c r="K701" s="3">
        <v>72.459999999999994</v>
      </c>
      <c r="L701" s="22">
        <f t="shared" si="71"/>
        <v>0</v>
      </c>
      <c r="M701" s="22">
        <f t="shared" si="72"/>
        <v>1</v>
      </c>
      <c r="N701" s="22">
        <f t="shared" si="73"/>
        <v>0</v>
      </c>
    </row>
    <row r="702" spans="1:14" x14ac:dyDescent="0.35">
      <c r="A702" s="21" t="s">
        <v>904</v>
      </c>
      <c r="B702" s="21" t="s">
        <v>852</v>
      </c>
      <c r="C702" s="21" t="s">
        <v>78</v>
      </c>
      <c r="D702" s="21" t="s">
        <v>1034</v>
      </c>
      <c r="E702" s="3">
        <v>24.5</v>
      </c>
      <c r="F702" s="3">
        <v>100.09</v>
      </c>
      <c r="G702" s="3">
        <v>74.930000000000007</v>
      </c>
      <c r="H702" s="3">
        <f t="shared" si="70"/>
        <v>1.3357800613906312</v>
      </c>
      <c r="I702" s="3">
        <v>23.5</v>
      </c>
      <c r="J702" s="3">
        <v>65.290000000000006</v>
      </c>
      <c r="K702" s="3">
        <v>72.459999999999994</v>
      </c>
      <c r="L702" s="22">
        <f t="shared" si="71"/>
        <v>0</v>
      </c>
      <c r="M702" s="22">
        <f t="shared" si="72"/>
        <v>1</v>
      </c>
      <c r="N702" s="22">
        <f t="shared" si="73"/>
        <v>0</v>
      </c>
    </row>
    <row r="703" spans="1:14" x14ac:dyDescent="0.35">
      <c r="A703" s="21" t="s">
        <v>905</v>
      </c>
      <c r="B703" s="21" t="s">
        <v>852</v>
      </c>
      <c r="C703" s="21" t="s">
        <v>78</v>
      </c>
      <c r="D703" s="21" t="s">
        <v>1034</v>
      </c>
      <c r="E703" s="3">
        <v>23.5</v>
      </c>
      <c r="F703" s="3">
        <v>88.58</v>
      </c>
      <c r="G703" s="3">
        <v>72.459999999999994</v>
      </c>
      <c r="H703" s="3">
        <f t="shared" si="70"/>
        <v>1.2224675683135524</v>
      </c>
      <c r="I703" s="3">
        <v>23</v>
      </c>
      <c r="J703" s="3">
        <v>66.28</v>
      </c>
      <c r="K703" s="3">
        <v>71.22</v>
      </c>
      <c r="L703" s="22">
        <f t="shared" si="71"/>
        <v>0</v>
      </c>
      <c r="M703" s="22">
        <f t="shared" si="72"/>
        <v>1</v>
      </c>
      <c r="N703" s="22">
        <f t="shared" si="73"/>
        <v>0</v>
      </c>
    </row>
    <row r="704" spans="1:14" x14ac:dyDescent="0.35">
      <c r="A704" s="21" t="s">
        <v>906</v>
      </c>
      <c r="B704" s="21" t="s">
        <v>852</v>
      </c>
      <c r="C704" s="21" t="s">
        <v>78</v>
      </c>
      <c r="D704" s="21" t="s">
        <v>1034</v>
      </c>
      <c r="E704" s="3">
        <v>23.5</v>
      </c>
      <c r="F704" s="3">
        <v>139.72999999999999</v>
      </c>
      <c r="G704" s="3">
        <v>72.459999999999994</v>
      </c>
      <c r="H704" s="3">
        <f t="shared" si="70"/>
        <v>1.9283742754623241</v>
      </c>
      <c r="I704" s="3">
        <v>21.5</v>
      </c>
      <c r="J704" s="3">
        <v>44.74</v>
      </c>
      <c r="K704" s="3">
        <v>67.47</v>
      </c>
      <c r="L704" s="22">
        <f t="shared" si="71"/>
        <v>1</v>
      </c>
      <c r="M704" s="22">
        <f t="shared" si="72"/>
        <v>0</v>
      </c>
      <c r="N704" s="22">
        <f t="shared" si="73"/>
        <v>0</v>
      </c>
    </row>
    <row r="705" spans="1:14" x14ac:dyDescent="0.35">
      <c r="A705" s="21" t="s">
        <v>907</v>
      </c>
      <c r="B705" s="21" t="s">
        <v>852</v>
      </c>
      <c r="C705" s="21" t="s">
        <v>78</v>
      </c>
      <c r="D705" s="21" t="s">
        <v>1034</v>
      </c>
      <c r="E705" s="3">
        <v>23</v>
      </c>
      <c r="F705" s="3">
        <v>94.22</v>
      </c>
      <c r="G705" s="3">
        <v>71.22</v>
      </c>
      <c r="H705" s="3">
        <f t="shared" si="70"/>
        <v>1.3229429935411401</v>
      </c>
      <c r="I705" s="3">
        <v>22</v>
      </c>
      <c r="J705" s="3">
        <v>61.58</v>
      </c>
      <c r="K705" s="3">
        <v>68.72</v>
      </c>
      <c r="L705" s="22">
        <f t="shared" si="71"/>
        <v>0</v>
      </c>
      <c r="M705" s="22">
        <f t="shared" si="72"/>
        <v>1</v>
      </c>
      <c r="N705" s="22">
        <f t="shared" si="73"/>
        <v>0</v>
      </c>
    </row>
    <row r="706" spans="1:14" x14ac:dyDescent="0.35">
      <c r="A706" s="21" t="s">
        <v>908</v>
      </c>
      <c r="B706" s="21" t="s">
        <v>852</v>
      </c>
      <c r="C706" s="21" t="s">
        <v>78</v>
      </c>
      <c r="D706" s="21" t="s">
        <v>1034</v>
      </c>
      <c r="E706" s="3">
        <v>24</v>
      </c>
      <c r="F706" s="3">
        <v>140.87</v>
      </c>
      <c r="G706" s="3">
        <v>73.7</v>
      </c>
      <c r="H706" s="3">
        <f t="shared" si="70"/>
        <v>1.9113975576662143</v>
      </c>
      <c r="I706" s="3">
        <v>22.5</v>
      </c>
      <c r="J706" s="3">
        <v>49.72</v>
      </c>
      <c r="K706" s="3">
        <v>69.97</v>
      </c>
      <c r="L706" s="22">
        <f t="shared" si="71"/>
        <v>1</v>
      </c>
      <c r="M706" s="22">
        <f t="shared" si="72"/>
        <v>0</v>
      </c>
      <c r="N706" s="22">
        <f t="shared" si="73"/>
        <v>0</v>
      </c>
    </row>
    <row r="707" spans="1:14" x14ac:dyDescent="0.35">
      <c r="A707" s="21" t="s">
        <v>909</v>
      </c>
      <c r="B707" s="21" t="s">
        <v>852</v>
      </c>
      <c r="C707" s="21" t="s">
        <v>78</v>
      </c>
      <c r="D707" s="21" t="s">
        <v>1034</v>
      </c>
      <c r="E707" s="3">
        <v>24</v>
      </c>
      <c r="F707" s="3">
        <v>113.13</v>
      </c>
      <c r="G707" s="3">
        <v>73.7</v>
      </c>
      <c r="H707" s="3">
        <f t="shared" ref="H707:H722" si="74">F707/G707</f>
        <v>1.5350067842605155</v>
      </c>
      <c r="I707" s="3">
        <v>22.5</v>
      </c>
      <c r="J707" s="3">
        <v>69.3</v>
      </c>
      <c r="K707" s="3">
        <v>69.97</v>
      </c>
      <c r="L707" s="22">
        <f t="shared" ref="L707:L722" si="75">IF(H707&gt;1.5,1,0)</f>
        <v>1</v>
      </c>
      <c r="M707" s="22">
        <f t="shared" ref="M707:M722" si="76">IF((AND(H707&gt;1,H707&lt;1.5)),1,0)</f>
        <v>0</v>
      </c>
      <c r="N707" s="22">
        <f t="shared" ref="N707:N722" si="77">IF(H707&lt;1,1,0)</f>
        <v>0</v>
      </c>
    </row>
    <row r="708" spans="1:14" x14ac:dyDescent="0.35">
      <c r="A708" s="21" t="s">
        <v>868</v>
      </c>
      <c r="B708" s="21" t="s">
        <v>852</v>
      </c>
      <c r="C708" s="21" t="s">
        <v>78</v>
      </c>
      <c r="D708" s="21" t="s">
        <v>1033</v>
      </c>
      <c r="E708" s="3">
        <v>24</v>
      </c>
      <c r="F708" s="3">
        <v>130.53</v>
      </c>
      <c r="G708" s="3">
        <v>73.7</v>
      </c>
      <c r="H708" s="3">
        <f t="shared" si="74"/>
        <v>1.7710990502035278</v>
      </c>
      <c r="I708" s="3">
        <v>23</v>
      </c>
      <c r="J708" s="3">
        <v>51.62</v>
      </c>
      <c r="K708" s="3">
        <v>71.22</v>
      </c>
      <c r="L708" s="22">
        <f t="shared" si="75"/>
        <v>1</v>
      </c>
      <c r="M708" s="22">
        <f t="shared" si="76"/>
        <v>0</v>
      </c>
      <c r="N708" s="22">
        <f t="shared" si="77"/>
        <v>0</v>
      </c>
    </row>
    <row r="709" spans="1:14" x14ac:dyDescent="0.35">
      <c r="A709" s="21" t="s">
        <v>869</v>
      </c>
      <c r="B709" s="21" t="s">
        <v>852</v>
      </c>
      <c r="C709" s="21" t="s">
        <v>78</v>
      </c>
      <c r="D709" s="21" t="s">
        <v>1033</v>
      </c>
      <c r="E709" s="3">
        <v>24.5</v>
      </c>
      <c r="F709" s="3">
        <v>86.82</v>
      </c>
      <c r="G709" s="3">
        <v>74.930000000000007</v>
      </c>
      <c r="H709" s="3">
        <f t="shared" si="74"/>
        <v>1.1586814360069395</v>
      </c>
      <c r="I709" s="3">
        <v>24</v>
      </c>
      <c r="J709" s="3">
        <v>67.900000000000006</v>
      </c>
      <c r="K709" s="3">
        <v>73.7</v>
      </c>
      <c r="L709" s="22">
        <f t="shared" si="75"/>
        <v>0</v>
      </c>
      <c r="M709" s="22">
        <f t="shared" si="76"/>
        <v>1</v>
      </c>
      <c r="N709" s="22">
        <f t="shared" si="77"/>
        <v>0</v>
      </c>
    </row>
    <row r="710" spans="1:14" x14ac:dyDescent="0.35">
      <c r="A710" s="21" t="s">
        <v>870</v>
      </c>
      <c r="B710" s="21" t="s">
        <v>852</v>
      </c>
      <c r="C710" s="21" t="s">
        <v>78</v>
      </c>
      <c r="D710" s="21" t="s">
        <v>1033</v>
      </c>
      <c r="E710" s="3">
        <v>24</v>
      </c>
      <c r="F710" s="3">
        <v>163.86</v>
      </c>
      <c r="G710" s="3">
        <v>73.7</v>
      </c>
      <c r="H710" s="3">
        <f t="shared" si="74"/>
        <v>2.2233378561736772</v>
      </c>
      <c r="I710" s="3">
        <v>23</v>
      </c>
      <c r="J710" s="3">
        <v>69.23</v>
      </c>
      <c r="K710" s="3">
        <v>71.22</v>
      </c>
      <c r="L710" s="22">
        <f t="shared" si="75"/>
        <v>1</v>
      </c>
      <c r="M710" s="22">
        <f t="shared" si="76"/>
        <v>0</v>
      </c>
      <c r="N710" s="22">
        <f t="shared" si="77"/>
        <v>0</v>
      </c>
    </row>
    <row r="711" spans="1:14" x14ac:dyDescent="0.35">
      <c r="A711" s="21" t="s">
        <v>871</v>
      </c>
      <c r="B711" s="21" t="s">
        <v>852</v>
      </c>
      <c r="C711" s="21" t="s">
        <v>78</v>
      </c>
      <c r="D711" s="21" t="s">
        <v>1033</v>
      </c>
      <c r="E711" s="3">
        <v>24</v>
      </c>
      <c r="F711" s="3">
        <v>177.42</v>
      </c>
      <c r="G711" s="3">
        <v>73.7</v>
      </c>
      <c r="H711" s="3">
        <f t="shared" si="74"/>
        <v>2.407327001356852</v>
      </c>
      <c r="I711" s="3">
        <v>22.5</v>
      </c>
      <c r="J711" s="3">
        <v>57.94</v>
      </c>
      <c r="K711" s="3">
        <v>69.97</v>
      </c>
      <c r="L711" s="22">
        <f t="shared" si="75"/>
        <v>1</v>
      </c>
      <c r="M711" s="22">
        <f t="shared" si="76"/>
        <v>0</v>
      </c>
      <c r="N711" s="22">
        <f t="shared" si="77"/>
        <v>0</v>
      </c>
    </row>
    <row r="712" spans="1:14" x14ac:dyDescent="0.35">
      <c r="A712" s="21" t="s">
        <v>872</v>
      </c>
      <c r="B712" s="21" t="s">
        <v>852</v>
      </c>
      <c r="C712" s="21" t="s">
        <v>78</v>
      </c>
      <c r="D712" s="21" t="s">
        <v>1033</v>
      </c>
      <c r="E712" s="3">
        <v>24</v>
      </c>
      <c r="F712" s="3">
        <v>171.68</v>
      </c>
      <c r="G712" s="3">
        <v>73.7</v>
      </c>
      <c r="H712" s="3">
        <f t="shared" si="74"/>
        <v>2.3294436906377203</v>
      </c>
      <c r="I712" s="3">
        <v>16</v>
      </c>
      <c r="J712" s="3">
        <v>56.55</v>
      </c>
      <c r="K712" s="3">
        <v>53.5</v>
      </c>
      <c r="L712" s="22">
        <f t="shared" si="75"/>
        <v>1</v>
      </c>
      <c r="M712" s="22">
        <f t="shared" si="76"/>
        <v>0</v>
      </c>
      <c r="N712" s="22">
        <f t="shared" si="77"/>
        <v>0</v>
      </c>
    </row>
    <row r="713" spans="1:14" x14ac:dyDescent="0.35">
      <c r="A713" s="21" t="s">
        <v>873</v>
      </c>
      <c r="B713" s="21" t="s">
        <v>852</v>
      </c>
      <c r="C713" s="21" t="s">
        <v>78</v>
      </c>
      <c r="D713" s="21" t="s">
        <v>1033</v>
      </c>
      <c r="E713" s="3">
        <v>24</v>
      </c>
      <c r="F713" s="3">
        <v>135.91</v>
      </c>
      <c r="G713" s="3">
        <v>73.7</v>
      </c>
      <c r="H713" s="3">
        <f t="shared" si="74"/>
        <v>1.8440976933514246</v>
      </c>
      <c r="I713" s="3">
        <v>16</v>
      </c>
      <c r="J713" s="3">
        <v>61.44</v>
      </c>
      <c r="K713" s="3">
        <v>53.5</v>
      </c>
      <c r="L713" s="22">
        <f t="shared" si="75"/>
        <v>1</v>
      </c>
      <c r="M713" s="22">
        <f t="shared" si="76"/>
        <v>0</v>
      </c>
      <c r="N713" s="22">
        <f t="shared" si="77"/>
        <v>0</v>
      </c>
    </row>
    <row r="714" spans="1:14" x14ac:dyDescent="0.35">
      <c r="A714" s="21" t="s">
        <v>874</v>
      </c>
      <c r="B714" s="21" t="s">
        <v>852</v>
      </c>
      <c r="C714" s="21" t="s">
        <v>78</v>
      </c>
      <c r="D714" s="21" t="s">
        <v>1033</v>
      </c>
      <c r="E714" s="3">
        <v>24</v>
      </c>
      <c r="F714" s="3">
        <v>188.59</v>
      </c>
      <c r="G714" s="3">
        <v>73.7</v>
      </c>
      <c r="H714" s="3">
        <f t="shared" si="74"/>
        <v>2.5588873812754409</v>
      </c>
      <c r="I714" s="3">
        <v>16</v>
      </c>
      <c r="J714" s="3">
        <v>56.81</v>
      </c>
      <c r="K714" s="3">
        <v>53.5</v>
      </c>
      <c r="L714" s="22">
        <f t="shared" si="75"/>
        <v>1</v>
      </c>
      <c r="M714" s="22">
        <f t="shared" si="76"/>
        <v>0</v>
      </c>
      <c r="N714" s="22">
        <f t="shared" si="77"/>
        <v>0</v>
      </c>
    </row>
    <row r="715" spans="1:14" x14ac:dyDescent="0.35">
      <c r="A715" s="21" t="s">
        <v>875</v>
      </c>
      <c r="B715" s="21" t="s">
        <v>852</v>
      </c>
      <c r="C715" s="21" t="s">
        <v>78</v>
      </c>
      <c r="D715" s="21" t="s">
        <v>1033</v>
      </c>
      <c r="E715" s="3">
        <v>24</v>
      </c>
      <c r="F715" s="3">
        <v>199.1</v>
      </c>
      <c r="G715" s="3">
        <v>73.7</v>
      </c>
      <c r="H715" s="3">
        <f t="shared" si="74"/>
        <v>2.7014925373134329</v>
      </c>
      <c r="I715" s="3">
        <v>22.5</v>
      </c>
      <c r="J715" s="3">
        <v>66.77</v>
      </c>
      <c r="K715" s="3">
        <v>69.97</v>
      </c>
      <c r="L715" s="22">
        <f t="shared" si="75"/>
        <v>1</v>
      </c>
      <c r="M715" s="22">
        <f t="shared" si="76"/>
        <v>0</v>
      </c>
      <c r="N715" s="22">
        <f t="shared" si="77"/>
        <v>0</v>
      </c>
    </row>
    <row r="716" spans="1:14" x14ac:dyDescent="0.35">
      <c r="A716" s="21" t="s">
        <v>876</v>
      </c>
      <c r="B716" s="21" t="s">
        <v>852</v>
      </c>
      <c r="C716" s="21" t="s">
        <v>78</v>
      </c>
      <c r="D716" s="21" t="s">
        <v>1033</v>
      </c>
      <c r="E716" s="3">
        <v>24</v>
      </c>
      <c r="F716" s="3">
        <v>141.69999999999999</v>
      </c>
      <c r="G716" s="3">
        <v>73.7</v>
      </c>
      <c r="H716" s="3">
        <f t="shared" si="74"/>
        <v>1.9226594301221165</v>
      </c>
      <c r="I716" s="3">
        <v>22.5</v>
      </c>
      <c r="J716" s="3">
        <v>48.45</v>
      </c>
      <c r="K716" s="3">
        <v>69.97</v>
      </c>
      <c r="L716" s="22">
        <f t="shared" si="75"/>
        <v>1</v>
      </c>
      <c r="M716" s="22">
        <f t="shared" si="76"/>
        <v>0</v>
      </c>
      <c r="N716" s="22">
        <f t="shared" si="77"/>
        <v>0</v>
      </c>
    </row>
    <row r="717" spans="1:14" x14ac:dyDescent="0.35">
      <c r="A717" s="21" t="s">
        <v>877</v>
      </c>
      <c r="B717" s="21" t="s">
        <v>852</v>
      </c>
      <c r="C717" s="21" t="s">
        <v>78</v>
      </c>
      <c r="D717" s="21" t="s">
        <v>1033</v>
      </c>
      <c r="E717" s="3">
        <v>24</v>
      </c>
      <c r="F717" s="3">
        <v>95.4</v>
      </c>
      <c r="G717" s="3">
        <v>73.7</v>
      </c>
      <c r="H717" s="3">
        <f t="shared" si="74"/>
        <v>1.294436906377205</v>
      </c>
      <c r="I717" s="3">
        <v>23</v>
      </c>
      <c r="J717" s="3">
        <v>61.54</v>
      </c>
      <c r="K717" s="3">
        <v>71.22</v>
      </c>
      <c r="L717" s="22">
        <f t="shared" si="75"/>
        <v>0</v>
      </c>
      <c r="M717" s="22">
        <f t="shared" si="76"/>
        <v>1</v>
      </c>
      <c r="N717" s="22">
        <f t="shared" si="77"/>
        <v>0</v>
      </c>
    </row>
    <row r="718" spans="1:14" x14ac:dyDescent="0.35">
      <c r="A718" s="21" t="s">
        <v>878</v>
      </c>
      <c r="B718" s="21" t="s">
        <v>852</v>
      </c>
      <c r="C718" s="21" t="s">
        <v>78</v>
      </c>
      <c r="D718" s="21" t="s">
        <v>1033</v>
      </c>
      <c r="E718" s="3">
        <v>24</v>
      </c>
      <c r="F718" s="3">
        <v>280.07</v>
      </c>
      <c r="G718" s="3">
        <v>73.7</v>
      </c>
      <c r="H718" s="3">
        <f t="shared" si="74"/>
        <v>3.8001356852103116</v>
      </c>
      <c r="I718" s="3">
        <v>22</v>
      </c>
      <c r="J718" s="3">
        <v>47.9</v>
      </c>
      <c r="K718" s="3">
        <v>68.72</v>
      </c>
      <c r="L718" s="22">
        <f t="shared" si="75"/>
        <v>1</v>
      </c>
      <c r="M718" s="22">
        <f t="shared" si="76"/>
        <v>0</v>
      </c>
      <c r="N718" s="22">
        <f t="shared" si="77"/>
        <v>0</v>
      </c>
    </row>
    <row r="719" spans="1:14" x14ac:dyDescent="0.35">
      <c r="A719" s="21" t="s">
        <v>879</v>
      </c>
      <c r="B719" s="21" t="s">
        <v>852</v>
      </c>
      <c r="C719" s="23" t="s">
        <v>78</v>
      </c>
      <c r="D719" s="23" t="s">
        <v>1033</v>
      </c>
      <c r="E719" s="24">
        <v>25</v>
      </c>
      <c r="F719" s="24">
        <v>75.73</v>
      </c>
      <c r="G719" s="24">
        <v>76.17</v>
      </c>
      <c r="H719" s="24">
        <f t="shared" si="74"/>
        <v>0.99422344755152947</v>
      </c>
      <c r="I719" s="24">
        <v>24.5</v>
      </c>
      <c r="J719" s="24">
        <v>47.43</v>
      </c>
      <c r="K719" s="24">
        <v>74.930000000000007</v>
      </c>
      <c r="L719" s="24">
        <f t="shared" si="75"/>
        <v>0</v>
      </c>
      <c r="M719" s="24">
        <f t="shared" si="76"/>
        <v>0</v>
      </c>
      <c r="N719" s="24">
        <f t="shared" si="77"/>
        <v>1</v>
      </c>
    </row>
    <row r="720" spans="1:14" x14ac:dyDescent="0.35">
      <c r="A720" s="21" t="s">
        <v>880</v>
      </c>
      <c r="B720" s="21" t="s">
        <v>852</v>
      </c>
      <c r="C720" s="21" t="s">
        <v>78</v>
      </c>
      <c r="D720" s="21" t="s">
        <v>1033</v>
      </c>
      <c r="E720" s="3">
        <v>24</v>
      </c>
      <c r="F720" s="3">
        <v>138.33000000000001</v>
      </c>
      <c r="G720" s="3">
        <v>73.7</v>
      </c>
      <c r="H720" s="3">
        <f t="shared" si="74"/>
        <v>1.8769335142469472</v>
      </c>
      <c r="I720" s="3">
        <v>22.5</v>
      </c>
      <c r="J720" s="3">
        <v>50.22</v>
      </c>
      <c r="K720" s="3">
        <v>69.97</v>
      </c>
      <c r="L720" s="22">
        <f t="shared" si="75"/>
        <v>1</v>
      </c>
      <c r="M720" s="22">
        <f t="shared" si="76"/>
        <v>0</v>
      </c>
      <c r="N720" s="22">
        <f t="shared" si="77"/>
        <v>0</v>
      </c>
    </row>
    <row r="721" spans="1:14" x14ac:dyDescent="0.35">
      <c r="A721" s="21" t="s">
        <v>881</v>
      </c>
      <c r="B721" s="21" t="s">
        <v>852</v>
      </c>
      <c r="C721" s="21" t="s">
        <v>78</v>
      </c>
      <c r="D721" s="21" t="s">
        <v>1033</v>
      </c>
      <c r="E721" s="3">
        <v>24</v>
      </c>
      <c r="F721" s="3">
        <v>148.87</v>
      </c>
      <c r="G721" s="3">
        <v>73.7</v>
      </c>
      <c r="H721" s="3">
        <f t="shared" si="74"/>
        <v>2.0199457259158753</v>
      </c>
      <c r="I721" s="3">
        <v>16</v>
      </c>
      <c r="J721" s="3">
        <v>62.72</v>
      </c>
      <c r="K721" s="3">
        <v>53.5</v>
      </c>
      <c r="L721" s="22">
        <f t="shared" si="75"/>
        <v>1</v>
      </c>
      <c r="M721" s="22">
        <f t="shared" si="76"/>
        <v>0</v>
      </c>
      <c r="N721" s="22">
        <f t="shared" si="77"/>
        <v>0</v>
      </c>
    </row>
    <row r="722" spans="1:14" x14ac:dyDescent="0.35">
      <c r="A722" s="21" t="s">
        <v>882</v>
      </c>
      <c r="B722" s="21" t="s">
        <v>852</v>
      </c>
      <c r="C722" s="21" t="s">
        <v>78</v>
      </c>
      <c r="D722" s="21" t="s">
        <v>1033</v>
      </c>
      <c r="E722" s="3">
        <v>24</v>
      </c>
      <c r="F722" s="3">
        <v>87.41</v>
      </c>
      <c r="G722" s="3">
        <v>73.7</v>
      </c>
      <c r="H722" s="3">
        <f t="shared" si="74"/>
        <v>1.1860244233378561</v>
      </c>
      <c r="I722" s="3">
        <v>23.5</v>
      </c>
      <c r="J722" s="3">
        <v>66.709999999999994</v>
      </c>
      <c r="K722" s="3">
        <v>72.459999999999994</v>
      </c>
      <c r="L722" s="22">
        <f t="shared" si="75"/>
        <v>0</v>
      </c>
      <c r="M722" s="22">
        <f t="shared" si="76"/>
        <v>1</v>
      </c>
      <c r="N722" s="22">
        <f t="shared" si="77"/>
        <v>0</v>
      </c>
    </row>
  </sheetData>
  <sortState xmlns:xlrd2="http://schemas.microsoft.com/office/spreadsheetml/2017/richdata2" ref="A547:N722">
    <sortCondition descending="1" ref="C547:C722"/>
    <sortCondition descending="1" ref="D547:D722"/>
    <sortCondition ref="B547:B722"/>
    <sortCondition ref="A547:A72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B76"/>
  <sheetViews>
    <sheetView topLeftCell="V40" zoomScale="70" zoomScaleNormal="70" workbookViewId="0">
      <selection activeCell="AO41" sqref="AO41"/>
    </sheetView>
  </sheetViews>
  <sheetFormatPr defaultRowHeight="14.5" x14ac:dyDescent="0.35"/>
  <cols>
    <col min="2" max="2" width="14.81640625" bestFit="1" customWidth="1"/>
    <col min="3" max="3" width="7" bestFit="1" customWidth="1"/>
    <col min="4" max="4" width="12.7265625" bestFit="1" customWidth="1"/>
    <col min="5" max="7" width="5.453125" customWidth="1"/>
    <col min="10" max="10" width="14.81640625" bestFit="1" customWidth="1"/>
    <col min="14" max="14" width="14.81640625" bestFit="1" customWidth="1"/>
    <col min="16" max="16" width="12.7265625" bestFit="1" customWidth="1"/>
    <col min="18" max="18" width="17.81640625" bestFit="1" customWidth="1"/>
    <col min="36" max="36" width="3.1796875" bestFit="1" customWidth="1"/>
    <col min="37" max="37" width="7.1796875" customWidth="1"/>
    <col min="38" max="38" width="12.7265625" bestFit="1" customWidth="1"/>
    <col min="39" max="39" width="5.453125" customWidth="1"/>
    <col min="40" max="40" width="11.453125" bestFit="1" customWidth="1"/>
    <col min="41" max="41" width="15.453125" bestFit="1" customWidth="1"/>
    <col min="42" max="42" width="10.81640625" bestFit="1" customWidth="1"/>
    <col min="43" max="43" width="11.81640625" bestFit="1" customWidth="1"/>
    <col min="44" max="44" width="17.54296875" bestFit="1" customWidth="1"/>
    <col min="45" max="45" width="11.81640625" bestFit="1" customWidth="1"/>
    <col min="46" max="47" width="13.81640625" bestFit="1" customWidth="1"/>
    <col min="50" max="50" width="12.453125" bestFit="1" customWidth="1"/>
    <col min="51" max="52" width="12.7265625" bestFit="1" customWidth="1"/>
  </cols>
  <sheetData>
    <row r="2" spans="2:22" x14ac:dyDescent="0.35">
      <c r="C2" t="s">
        <v>2</v>
      </c>
      <c r="E2" t="s">
        <v>661</v>
      </c>
      <c r="F2" t="s">
        <v>662</v>
      </c>
      <c r="G2" t="s">
        <v>663</v>
      </c>
      <c r="Q2" t="s">
        <v>43</v>
      </c>
      <c r="S2" s="6" t="s">
        <v>765</v>
      </c>
      <c r="T2" s="6" t="s">
        <v>696</v>
      </c>
      <c r="U2" s="6" t="s">
        <v>694</v>
      </c>
      <c r="V2" s="6" t="s">
        <v>696</v>
      </c>
    </row>
    <row r="3" spans="2:22" x14ac:dyDescent="0.35">
      <c r="B3" t="s">
        <v>664</v>
      </c>
      <c r="C3" t="s">
        <v>43</v>
      </c>
      <c r="D3" t="s">
        <v>529</v>
      </c>
      <c r="E3">
        <v>6</v>
      </c>
      <c r="F3">
        <v>11</v>
      </c>
      <c r="G3">
        <v>7</v>
      </c>
      <c r="Q3" t="s">
        <v>687</v>
      </c>
      <c r="R3" t="s">
        <v>693</v>
      </c>
      <c r="S3" t="s">
        <v>766</v>
      </c>
      <c r="T3" s="4" t="s">
        <v>695</v>
      </c>
      <c r="U3">
        <v>8.4416472526511198E-6</v>
      </c>
      <c r="V3" s="4" t="s">
        <v>695</v>
      </c>
    </row>
    <row r="4" spans="2:22" x14ac:dyDescent="0.35">
      <c r="B4" t="s">
        <v>665</v>
      </c>
      <c r="C4" t="s">
        <v>43</v>
      </c>
      <c r="D4" t="s">
        <v>529</v>
      </c>
      <c r="E4">
        <v>24</v>
      </c>
      <c r="F4">
        <v>2</v>
      </c>
      <c r="G4">
        <v>1</v>
      </c>
      <c r="Q4" t="s">
        <v>688</v>
      </c>
      <c r="R4" t="s">
        <v>693</v>
      </c>
      <c r="S4">
        <v>2.9999999999999997E-4</v>
      </c>
      <c r="T4" s="4" t="s">
        <v>767</v>
      </c>
      <c r="U4">
        <v>8.2553022021806396E-5</v>
      </c>
      <c r="V4" s="4" t="s">
        <v>695</v>
      </c>
    </row>
    <row r="5" spans="2:22" x14ac:dyDescent="0.35">
      <c r="B5" t="s">
        <v>664</v>
      </c>
      <c r="C5" t="s">
        <v>43</v>
      </c>
      <c r="D5" t="s">
        <v>495</v>
      </c>
      <c r="E5">
        <v>0</v>
      </c>
      <c r="F5">
        <v>16</v>
      </c>
      <c r="G5">
        <v>21</v>
      </c>
      <c r="Q5" t="s">
        <v>689</v>
      </c>
      <c r="R5" t="s">
        <v>693</v>
      </c>
      <c r="S5">
        <v>0.30080000000000001</v>
      </c>
      <c r="T5" s="4"/>
      <c r="U5">
        <v>0.55483629153164604</v>
      </c>
      <c r="V5" s="4" t="s">
        <v>697</v>
      </c>
    </row>
    <row r="6" spans="2:22" x14ac:dyDescent="0.35">
      <c r="B6" t="s">
        <v>665</v>
      </c>
      <c r="C6" t="s">
        <v>43</v>
      </c>
      <c r="D6" t="s">
        <v>495</v>
      </c>
      <c r="E6">
        <v>4</v>
      </c>
      <c r="F6">
        <v>28</v>
      </c>
      <c r="G6">
        <v>5</v>
      </c>
      <c r="Q6" t="s">
        <v>690</v>
      </c>
      <c r="R6" t="s">
        <v>693</v>
      </c>
      <c r="S6">
        <v>0.64159999999999995</v>
      </c>
      <c r="T6" s="4"/>
      <c r="U6">
        <v>1</v>
      </c>
      <c r="V6" s="4" t="s">
        <v>697</v>
      </c>
    </row>
    <row r="7" spans="2:22" x14ac:dyDescent="0.35">
      <c r="B7" t="s">
        <v>664</v>
      </c>
      <c r="C7" t="s">
        <v>78</v>
      </c>
      <c r="D7" t="s">
        <v>529</v>
      </c>
      <c r="E7">
        <v>15</v>
      </c>
      <c r="F7">
        <v>11</v>
      </c>
      <c r="G7">
        <v>4</v>
      </c>
      <c r="Q7" t="s">
        <v>691</v>
      </c>
      <c r="R7" t="s">
        <v>693</v>
      </c>
      <c r="S7" t="s">
        <v>766</v>
      </c>
      <c r="T7" s="4" t="s">
        <v>695</v>
      </c>
      <c r="U7">
        <v>9.7263255157992696E-5</v>
      </c>
      <c r="V7" s="4" t="s">
        <v>695</v>
      </c>
    </row>
    <row r="8" spans="2:22" x14ac:dyDescent="0.35">
      <c r="B8" t="s">
        <v>665</v>
      </c>
      <c r="C8" t="s">
        <v>78</v>
      </c>
      <c r="D8" t="s">
        <v>529</v>
      </c>
      <c r="E8">
        <v>7</v>
      </c>
      <c r="F8">
        <v>12</v>
      </c>
      <c r="G8">
        <v>9</v>
      </c>
      <c r="Q8" t="s">
        <v>692</v>
      </c>
      <c r="R8" t="s">
        <v>693</v>
      </c>
      <c r="S8" t="s">
        <v>766</v>
      </c>
      <c r="T8" s="4" t="s">
        <v>695</v>
      </c>
      <c r="U8">
        <v>3.81639662769312E-4</v>
      </c>
      <c r="V8" s="4" t="s">
        <v>767</v>
      </c>
    </row>
    <row r="9" spans="2:22" x14ac:dyDescent="0.35">
      <c r="B9" t="s">
        <v>664</v>
      </c>
      <c r="C9" t="s">
        <v>78</v>
      </c>
      <c r="D9" t="s">
        <v>495</v>
      </c>
      <c r="E9">
        <v>2</v>
      </c>
      <c r="F9">
        <v>10</v>
      </c>
      <c r="G9">
        <v>3</v>
      </c>
      <c r="T9" s="4"/>
    </row>
    <row r="10" spans="2:22" x14ac:dyDescent="0.35">
      <c r="B10" t="s">
        <v>665</v>
      </c>
      <c r="C10" t="s">
        <v>78</v>
      </c>
      <c r="D10" t="s">
        <v>495</v>
      </c>
      <c r="E10">
        <v>7</v>
      </c>
      <c r="F10">
        <v>6</v>
      </c>
      <c r="G10">
        <v>2</v>
      </c>
      <c r="Q10" t="s">
        <v>78</v>
      </c>
      <c r="T10" s="4"/>
      <c r="U10" s="6" t="s">
        <v>694</v>
      </c>
      <c r="V10" s="6" t="s">
        <v>696</v>
      </c>
    </row>
    <row r="11" spans="2:22" x14ac:dyDescent="0.35">
      <c r="B11" t="s">
        <v>664</v>
      </c>
      <c r="C11" t="s">
        <v>43</v>
      </c>
      <c r="D11" t="s">
        <v>528</v>
      </c>
      <c r="E11">
        <v>8</v>
      </c>
      <c r="F11">
        <v>5</v>
      </c>
      <c r="G11">
        <v>1</v>
      </c>
      <c r="Q11" t="s">
        <v>687</v>
      </c>
      <c r="R11" t="s">
        <v>693</v>
      </c>
      <c r="S11">
        <v>2.8000000000000001E-2</v>
      </c>
      <c r="T11" s="4" t="s">
        <v>768</v>
      </c>
      <c r="U11">
        <v>0.10045144510760901</v>
      </c>
      <c r="V11" s="4" t="s">
        <v>697</v>
      </c>
    </row>
    <row r="12" spans="2:22" x14ac:dyDescent="0.35">
      <c r="B12" t="s">
        <v>665</v>
      </c>
      <c r="C12" t="s">
        <v>43</v>
      </c>
      <c r="D12" t="s">
        <v>528</v>
      </c>
      <c r="E12">
        <v>13</v>
      </c>
      <c r="F12">
        <v>5</v>
      </c>
      <c r="G12">
        <v>0</v>
      </c>
      <c r="Q12" t="s">
        <v>688</v>
      </c>
      <c r="R12" t="s">
        <v>693</v>
      </c>
      <c r="S12">
        <v>0.1736</v>
      </c>
      <c r="T12" s="4" t="s">
        <v>697</v>
      </c>
      <c r="U12">
        <v>0.16676646197025199</v>
      </c>
      <c r="V12" s="4" t="s">
        <v>697</v>
      </c>
    </row>
    <row r="13" spans="2:22" x14ac:dyDescent="0.35">
      <c r="B13" t="s">
        <v>664</v>
      </c>
      <c r="C13" t="s">
        <v>43</v>
      </c>
      <c r="D13" t="s">
        <v>530</v>
      </c>
      <c r="E13">
        <v>0</v>
      </c>
      <c r="F13">
        <v>11</v>
      </c>
      <c r="G13">
        <v>10</v>
      </c>
      <c r="Q13" t="s">
        <v>689</v>
      </c>
      <c r="R13" t="s">
        <v>693</v>
      </c>
      <c r="S13">
        <v>0.11600000000000001</v>
      </c>
      <c r="T13" s="4" t="s">
        <v>697</v>
      </c>
      <c r="U13">
        <v>0.59770114942528596</v>
      </c>
      <c r="V13" s="4" t="s">
        <v>697</v>
      </c>
    </row>
    <row r="14" spans="2:22" x14ac:dyDescent="0.35">
      <c r="B14" t="s">
        <v>665</v>
      </c>
      <c r="C14" t="s">
        <v>43</v>
      </c>
      <c r="D14" t="s">
        <v>530</v>
      </c>
      <c r="E14">
        <v>0</v>
      </c>
      <c r="F14">
        <v>11</v>
      </c>
      <c r="G14">
        <v>12</v>
      </c>
      <c r="Q14" t="s">
        <v>690</v>
      </c>
      <c r="R14" t="s">
        <v>693</v>
      </c>
      <c r="S14">
        <v>0.83860000000000001</v>
      </c>
      <c r="T14" s="4" t="s">
        <v>697</v>
      </c>
      <c r="U14">
        <v>1</v>
      </c>
      <c r="V14" s="4" t="s">
        <v>697</v>
      </c>
    </row>
    <row r="15" spans="2:22" x14ac:dyDescent="0.35">
      <c r="B15" t="s">
        <v>664</v>
      </c>
      <c r="C15" t="s">
        <v>78</v>
      </c>
      <c r="D15" t="s">
        <v>528</v>
      </c>
      <c r="E15">
        <v>12</v>
      </c>
      <c r="F15">
        <v>3</v>
      </c>
      <c r="G15">
        <v>0</v>
      </c>
      <c r="Q15" t="s">
        <v>691</v>
      </c>
      <c r="R15" t="s">
        <v>693</v>
      </c>
      <c r="S15">
        <v>0.46200000000000002</v>
      </c>
      <c r="T15" s="4" t="s">
        <v>697</v>
      </c>
      <c r="U15">
        <v>0.61695385240778999</v>
      </c>
      <c r="V15" s="4" t="s">
        <v>697</v>
      </c>
    </row>
    <row r="16" spans="2:22" x14ac:dyDescent="0.35">
      <c r="B16" t="s">
        <v>665</v>
      </c>
      <c r="C16" t="s">
        <v>78</v>
      </c>
      <c r="D16" t="s">
        <v>528</v>
      </c>
      <c r="E16">
        <v>14</v>
      </c>
      <c r="F16">
        <v>1</v>
      </c>
      <c r="G16">
        <v>0</v>
      </c>
      <c r="Q16" t="s">
        <v>692</v>
      </c>
      <c r="R16" t="s">
        <v>693</v>
      </c>
      <c r="S16">
        <v>0.3649</v>
      </c>
      <c r="T16" s="4" t="s">
        <v>697</v>
      </c>
      <c r="U16">
        <v>0.80953347128839004</v>
      </c>
      <c r="V16" s="4" t="s">
        <v>697</v>
      </c>
    </row>
    <row r="17" spans="2:54" x14ac:dyDescent="0.35">
      <c r="B17" t="s">
        <v>664</v>
      </c>
      <c r="C17" t="s">
        <v>78</v>
      </c>
      <c r="D17" t="s">
        <v>530</v>
      </c>
      <c r="E17">
        <v>5</v>
      </c>
      <c r="F17">
        <v>16</v>
      </c>
      <c r="G17">
        <v>5</v>
      </c>
      <c r="T17" s="4"/>
    </row>
    <row r="18" spans="2:54" x14ac:dyDescent="0.35">
      <c r="B18" t="s">
        <v>665</v>
      </c>
      <c r="C18" t="s">
        <v>78</v>
      </c>
      <c r="D18" t="s">
        <v>530</v>
      </c>
      <c r="E18">
        <v>6</v>
      </c>
      <c r="F18">
        <v>19</v>
      </c>
      <c r="G18">
        <v>5</v>
      </c>
    </row>
    <row r="19" spans="2:54" x14ac:dyDescent="0.35">
      <c r="B19" t="s">
        <v>664</v>
      </c>
      <c r="C19" t="s">
        <v>43</v>
      </c>
      <c r="D19" t="s">
        <v>659</v>
      </c>
      <c r="E19">
        <v>3</v>
      </c>
      <c r="F19">
        <v>4</v>
      </c>
      <c r="G19">
        <v>1</v>
      </c>
    </row>
    <row r="20" spans="2:54" x14ac:dyDescent="0.35">
      <c r="B20" t="s">
        <v>665</v>
      </c>
      <c r="C20" t="s">
        <v>43</v>
      </c>
      <c r="D20" t="s">
        <v>659</v>
      </c>
      <c r="E20">
        <v>31</v>
      </c>
      <c r="F20">
        <v>0</v>
      </c>
      <c r="G20">
        <v>0</v>
      </c>
    </row>
    <row r="21" spans="2:54" x14ac:dyDescent="0.35">
      <c r="B21" t="s">
        <v>664</v>
      </c>
      <c r="C21" t="s">
        <v>43</v>
      </c>
      <c r="D21" t="s">
        <v>660</v>
      </c>
      <c r="E21">
        <v>7</v>
      </c>
      <c r="F21">
        <v>6</v>
      </c>
      <c r="G21">
        <v>0</v>
      </c>
    </row>
    <row r="22" spans="2:54" x14ac:dyDescent="0.35">
      <c r="B22" t="s">
        <v>665</v>
      </c>
      <c r="C22" t="s">
        <v>43</v>
      </c>
      <c r="D22" t="s">
        <v>660</v>
      </c>
      <c r="E22">
        <v>28</v>
      </c>
      <c r="F22">
        <v>0</v>
      </c>
      <c r="G22">
        <v>0</v>
      </c>
    </row>
    <row r="23" spans="2:54" x14ac:dyDescent="0.35">
      <c r="B23" t="s">
        <v>664</v>
      </c>
      <c r="C23" t="s">
        <v>78</v>
      </c>
      <c r="D23" t="s">
        <v>659</v>
      </c>
      <c r="E23">
        <v>11</v>
      </c>
      <c r="F23">
        <v>4</v>
      </c>
      <c r="G23">
        <v>0</v>
      </c>
    </row>
    <row r="24" spans="2:54" x14ac:dyDescent="0.35">
      <c r="B24" t="s">
        <v>665</v>
      </c>
      <c r="C24" t="s">
        <v>78</v>
      </c>
      <c r="D24" t="s">
        <v>659</v>
      </c>
      <c r="E24">
        <v>24</v>
      </c>
      <c r="F24">
        <v>4</v>
      </c>
      <c r="G24">
        <v>1</v>
      </c>
    </row>
    <row r="25" spans="2:54" x14ac:dyDescent="0.35">
      <c r="B25" t="s">
        <v>664</v>
      </c>
      <c r="C25" t="s">
        <v>78</v>
      </c>
      <c r="D25" t="s">
        <v>660</v>
      </c>
      <c r="E25">
        <v>12</v>
      </c>
      <c r="F25">
        <v>1</v>
      </c>
      <c r="G25">
        <v>2</v>
      </c>
    </row>
    <row r="26" spans="2:54" x14ac:dyDescent="0.35">
      <c r="B26" t="s">
        <v>665</v>
      </c>
      <c r="C26" t="s">
        <v>78</v>
      </c>
      <c r="D26" t="s">
        <v>660</v>
      </c>
      <c r="E26">
        <v>27</v>
      </c>
      <c r="F26">
        <v>2</v>
      </c>
      <c r="G26">
        <v>2</v>
      </c>
    </row>
    <row r="28" spans="2:54" x14ac:dyDescent="0.35">
      <c r="AX28" t="s">
        <v>664</v>
      </c>
      <c r="AY28" t="s">
        <v>495</v>
      </c>
      <c r="AZ28">
        <v>0</v>
      </c>
      <c r="BA28">
        <v>16</v>
      </c>
      <c r="BB28">
        <v>21</v>
      </c>
    </row>
    <row r="29" spans="2:54" x14ac:dyDescent="0.35">
      <c r="N29" t="s">
        <v>1</v>
      </c>
      <c r="O29" t="s">
        <v>2</v>
      </c>
      <c r="P29" t="s">
        <v>672</v>
      </c>
      <c r="Q29" t="s">
        <v>673</v>
      </c>
      <c r="R29" t="s">
        <v>661</v>
      </c>
      <c r="S29" t="s">
        <v>662</v>
      </c>
      <c r="T29" t="s">
        <v>663</v>
      </c>
      <c r="U29" t="s">
        <v>674</v>
      </c>
      <c r="V29" t="s">
        <v>675</v>
      </c>
      <c r="W29" t="s">
        <v>676</v>
      </c>
      <c r="X29" t="s">
        <v>677</v>
      </c>
      <c r="Y29" t="s">
        <v>678</v>
      </c>
      <c r="AA29" t="s">
        <v>7</v>
      </c>
      <c r="AB29" t="s">
        <v>678</v>
      </c>
      <c r="AC29" t="s">
        <v>668</v>
      </c>
      <c r="AD29" t="s">
        <v>671</v>
      </c>
      <c r="AE29" t="s">
        <v>679</v>
      </c>
      <c r="AF29" t="s">
        <v>680</v>
      </c>
      <c r="AG29" t="s">
        <v>681</v>
      </c>
      <c r="AH29" t="s">
        <v>676</v>
      </c>
      <c r="AK29" t="s">
        <v>1</v>
      </c>
      <c r="AL29" t="s">
        <v>672</v>
      </c>
      <c r="AM29" t="s">
        <v>673</v>
      </c>
      <c r="AN29" t="s">
        <v>668</v>
      </c>
      <c r="AO29" t="s">
        <v>671</v>
      </c>
      <c r="AP29" t="s">
        <v>679</v>
      </c>
      <c r="AQ29" t="s">
        <v>680</v>
      </c>
      <c r="AR29" t="s">
        <v>681</v>
      </c>
      <c r="AS29" t="s">
        <v>676</v>
      </c>
      <c r="AX29" t="s">
        <v>664</v>
      </c>
      <c r="AY29" t="s">
        <v>530</v>
      </c>
      <c r="AZ29">
        <v>0</v>
      </c>
      <c r="BA29">
        <v>11</v>
      </c>
      <c r="BB29">
        <v>10</v>
      </c>
    </row>
    <row r="30" spans="2:54" x14ac:dyDescent="0.35">
      <c r="N30" t="s">
        <v>664</v>
      </c>
      <c r="O30" t="s">
        <v>43</v>
      </c>
      <c r="P30" t="s">
        <v>529</v>
      </c>
      <c r="Q30">
        <v>24</v>
      </c>
      <c r="R30">
        <v>6</v>
      </c>
      <c r="S30">
        <v>11</v>
      </c>
      <c r="T30">
        <v>7</v>
      </c>
      <c r="U30" s="9">
        <v>25</v>
      </c>
      <c r="V30" s="9">
        <v>45.833333333333329</v>
      </c>
      <c r="W30" s="9">
        <v>29.166666666666668</v>
      </c>
      <c r="X30">
        <v>17.441176470588236</v>
      </c>
      <c r="Y30">
        <v>0.45920488100149742</v>
      </c>
      <c r="AA30">
        <v>1.4307331453631591</v>
      </c>
      <c r="AB30">
        <v>7.9232544129071408E-2</v>
      </c>
      <c r="AC30">
        <v>16</v>
      </c>
      <c r="AD30">
        <v>1</v>
      </c>
      <c r="AE30">
        <v>0</v>
      </c>
      <c r="AF30" s="9">
        <v>70.833333333333343</v>
      </c>
      <c r="AG30" s="9">
        <v>0</v>
      </c>
      <c r="AH30" s="9">
        <v>29.166666666666657</v>
      </c>
      <c r="AK30" t="s">
        <v>664</v>
      </c>
      <c r="AL30" t="s">
        <v>529</v>
      </c>
      <c r="AM30">
        <v>24</v>
      </c>
      <c r="AN30">
        <v>16</v>
      </c>
      <c r="AO30">
        <v>1</v>
      </c>
      <c r="AP30">
        <v>0</v>
      </c>
      <c r="AQ30">
        <v>70.833333333333343</v>
      </c>
      <c r="AR30">
        <v>0</v>
      </c>
      <c r="AS30">
        <v>29.166666666666657</v>
      </c>
      <c r="AX30" t="s">
        <v>665</v>
      </c>
      <c r="AY30" t="s">
        <v>530</v>
      </c>
      <c r="AZ30">
        <v>0</v>
      </c>
      <c r="BA30">
        <v>11</v>
      </c>
      <c r="BB30">
        <v>12</v>
      </c>
    </row>
    <row r="31" spans="2:54" x14ac:dyDescent="0.35">
      <c r="N31" t="s">
        <v>665</v>
      </c>
      <c r="O31" t="s">
        <v>43</v>
      </c>
      <c r="P31" t="s">
        <v>529</v>
      </c>
      <c r="Q31">
        <v>27</v>
      </c>
      <c r="R31">
        <v>24</v>
      </c>
      <c r="S31">
        <v>2</v>
      </c>
      <c r="T31">
        <v>1</v>
      </c>
      <c r="U31" s="9">
        <v>88.888888888888886</v>
      </c>
      <c r="V31" s="9">
        <v>7.4074074074074066</v>
      </c>
      <c r="W31" s="9">
        <v>3.7037037037037033</v>
      </c>
      <c r="X31">
        <v>16.942307692307693</v>
      </c>
      <c r="Y31">
        <v>3.1948553318915676E-2</v>
      </c>
      <c r="AA31">
        <v>2.8439591892085518</v>
      </c>
      <c r="AB31">
        <v>0.16515234741750448</v>
      </c>
      <c r="AC31">
        <v>26</v>
      </c>
      <c r="AD31">
        <v>0</v>
      </c>
      <c r="AE31">
        <v>0</v>
      </c>
      <c r="AF31" s="9">
        <v>96.296296296296291</v>
      </c>
      <c r="AG31" s="9">
        <v>0</v>
      </c>
      <c r="AH31" s="9">
        <v>3.7037037037037095</v>
      </c>
      <c r="AK31" t="s">
        <v>665</v>
      </c>
      <c r="AL31" t="s">
        <v>529</v>
      </c>
      <c r="AM31">
        <v>27</v>
      </c>
      <c r="AN31">
        <v>26</v>
      </c>
      <c r="AO31">
        <v>0</v>
      </c>
      <c r="AP31">
        <v>0</v>
      </c>
      <c r="AQ31">
        <v>96.296296296296291</v>
      </c>
      <c r="AR31">
        <v>0</v>
      </c>
      <c r="AS31">
        <v>3.7037037037037095</v>
      </c>
      <c r="AX31" t="s">
        <v>665</v>
      </c>
      <c r="AY31" t="s">
        <v>495</v>
      </c>
      <c r="AZ31">
        <v>4</v>
      </c>
      <c r="BA31">
        <v>28</v>
      </c>
      <c r="BB31">
        <v>5</v>
      </c>
    </row>
    <row r="32" spans="2:54" x14ac:dyDescent="0.35">
      <c r="N32" t="s">
        <v>664</v>
      </c>
      <c r="O32" t="s">
        <v>43</v>
      </c>
      <c r="P32" t="s">
        <v>495</v>
      </c>
      <c r="Q32">
        <v>37</v>
      </c>
      <c r="R32">
        <v>0</v>
      </c>
      <c r="S32">
        <v>16</v>
      </c>
      <c r="T32">
        <v>21</v>
      </c>
      <c r="U32" s="9">
        <v>0</v>
      </c>
      <c r="V32" s="9">
        <v>43.243243243243242</v>
      </c>
      <c r="W32" s="9">
        <v>56.756756756756758</v>
      </c>
      <c r="X32">
        <v>20.78125</v>
      </c>
      <c r="Y32">
        <v>0.87911976573160955</v>
      </c>
      <c r="AA32">
        <v>1.1844043919459954</v>
      </c>
      <c r="AB32">
        <v>3.4601983243932356E-2</v>
      </c>
      <c r="AC32">
        <v>7</v>
      </c>
      <c r="AD32">
        <v>2</v>
      </c>
      <c r="AE32">
        <v>7</v>
      </c>
      <c r="AF32" s="9">
        <v>24.324324324324326</v>
      </c>
      <c r="AG32" s="9">
        <v>18.918918918918919</v>
      </c>
      <c r="AH32" s="9">
        <v>56.756756756756758</v>
      </c>
      <c r="AK32" t="s">
        <v>664</v>
      </c>
      <c r="AL32" t="s">
        <v>495</v>
      </c>
      <c r="AM32">
        <v>37</v>
      </c>
      <c r="AN32">
        <v>7</v>
      </c>
      <c r="AO32">
        <v>2</v>
      </c>
      <c r="AP32">
        <v>7</v>
      </c>
      <c r="AQ32">
        <v>24.324324324324326</v>
      </c>
      <c r="AR32">
        <v>18.918918918918919</v>
      </c>
      <c r="AS32">
        <v>56.756756756756758</v>
      </c>
      <c r="AX32" t="s">
        <v>664</v>
      </c>
      <c r="AY32" t="s">
        <v>529</v>
      </c>
      <c r="AZ32">
        <v>6</v>
      </c>
      <c r="BA32">
        <v>11</v>
      </c>
      <c r="BB32">
        <v>7</v>
      </c>
    </row>
    <row r="33" spans="14:54" x14ac:dyDescent="0.35">
      <c r="N33" t="s">
        <v>665</v>
      </c>
      <c r="O33" t="s">
        <v>43</v>
      </c>
      <c r="P33" t="s">
        <v>495</v>
      </c>
      <c r="Q33">
        <v>37</v>
      </c>
      <c r="R33">
        <v>4</v>
      </c>
      <c r="S33">
        <v>28</v>
      </c>
      <c r="T33">
        <v>5</v>
      </c>
      <c r="U33" s="9">
        <v>10.810810810810811</v>
      </c>
      <c r="V33" s="9">
        <v>75.675675675675677</v>
      </c>
      <c r="W33" s="9">
        <v>13.513513513513514</v>
      </c>
      <c r="X33">
        <v>20.53125</v>
      </c>
      <c r="Y33">
        <v>0.5594394786229655</v>
      </c>
      <c r="AA33">
        <v>1.2887516020492344</v>
      </c>
      <c r="AB33">
        <v>4.6443046001505048E-2</v>
      </c>
      <c r="AC33">
        <v>12</v>
      </c>
      <c r="AD33">
        <v>0</v>
      </c>
      <c r="AE33">
        <v>20</v>
      </c>
      <c r="AF33" s="9">
        <v>32.432432432432435</v>
      </c>
      <c r="AG33" s="9">
        <v>54.054054054054056</v>
      </c>
      <c r="AH33" s="9">
        <v>13.513513513513516</v>
      </c>
      <c r="AK33" t="s">
        <v>665</v>
      </c>
      <c r="AL33" t="s">
        <v>495</v>
      </c>
      <c r="AM33">
        <v>37</v>
      </c>
      <c r="AN33">
        <v>12</v>
      </c>
      <c r="AO33">
        <v>0</v>
      </c>
      <c r="AP33">
        <v>20</v>
      </c>
      <c r="AQ33">
        <v>32.432432432432435</v>
      </c>
      <c r="AR33">
        <v>54.054054054054056</v>
      </c>
      <c r="AS33">
        <v>13.513513513513516</v>
      </c>
      <c r="AX33" t="s">
        <v>664</v>
      </c>
      <c r="AY33" t="s">
        <v>659</v>
      </c>
      <c r="AZ33">
        <v>3</v>
      </c>
      <c r="BA33">
        <v>4</v>
      </c>
      <c r="BB33">
        <v>1</v>
      </c>
    </row>
    <row r="34" spans="14:54" x14ac:dyDescent="0.35">
      <c r="N34" t="s">
        <v>664</v>
      </c>
      <c r="O34" t="s">
        <v>78</v>
      </c>
      <c r="P34" t="s">
        <v>529</v>
      </c>
      <c r="Q34">
        <v>30</v>
      </c>
      <c r="R34">
        <v>15</v>
      </c>
      <c r="S34">
        <v>11</v>
      </c>
      <c r="T34">
        <v>4</v>
      </c>
      <c r="U34" s="9">
        <v>50</v>
      </c>
      <c r="V34" s="9">
        <v>36.666666666666664</v>
      </c>
      <c r="W34" s="9">
        <v>13.333333333333334</v>
      </c>
      <c r="X34">
        <v>16.903846153846153</v>
      </c>
      <c r="Y34">
        <v>4.8192169562083345E-2</v>
      </c>
      <c r="AA34">
        <v>1.7234343053055476</v>
      </c>
      <c r="AB34">
        <v>0.12789117524191634</v>
      </c>
      <c r="AC34">
        <v>26</v>
      </c>
      <c r="AD34">
        <v>0</v>
      </c>
      <c r="AE34">
        <v>0</v>
      </c>
      <c r="AF34" s="9">
        <v>86.666666666666671</v>
      </c>
      <c r="AG34" s="9">
        <v>0</v>
      </c>
      <c r="AH34" s="9">
        <v>13.333333333333329</v>
      </c>
      <c r="AK34" t="s">
        <v>664</v>
      </c>
      <c r="AL34" t="s">
        <v>528</v>
      </c>
      <c r="AM34">
        <v>14</v>
      </c>
      <c r="AN34">
        <v>13</v>
      </c>
      <c r="AO34">
        <v>0</v>
      </c>
      <c r="AP34">
        <v>0</v>
      </c>
      <c r="AQ34">
        <v>92.857142857142861</v>
      </c>
      <c r="AR34">
        <v>0</v>
      </c>
      <c r="AS34">
        <v>7.1428571428571388</v>
      </c>
      <c r="AX34" t="s">
        <v>664</v>
      </c>
      <c r="AY34" t="s">
        <v>528</v>
      </c>
      <c r="AZ34">
        <v>8</v>
      </c>
      <c r="BA34">
        <v>5</v>
      </c>
      <c r="BB34">
        <v>1</v>
      </c>
    </row>
    <row r="35" spans="14:54" x14ac:dyDescent="0.35">
      <c r="N35" t="s">
        <v>665</v>
      </c>
      <c r="O35" t="s">
        <v>78</v>
      </c>
      <c r="P35" t="s">
        <v>529</v>
      </c>
      <c r="Q35">
        <v>28</v>
      </c>
      <c r="R35">
        <v>7</v>
      </c>
      <c r="S35">
        <v>12</v>
      </c>
      <c r="T35">
        <v>9</v>
      </c>
      <c r="U35" s="9">
        <v>25</v>
      </c>
      <c r="V35" s="9">
        <v>42.857142857142854</v>
      </c>
      <c r="W35" s="9">
        <v>32.142857142857146</v>
      </c>
      <c r="X35">
        <v>16.868421052631579</v>
      </c>
      <c r="Y35">
        <v>6.4460256389030982E-2</v>
      </c>
      <c r="AA35">
        <v>1.4769228836067865</v>
      </c>
      <c r="AB35">
        <v>9.5817404560840161E-2</v>
      </c>
      <c r="AC35">
        <v>18</v>
      </c>
      <c r="AD35">
        <v>0</v>
      </c>
      <c r="AE35">
        <v>1</v>
      </c>
      <c r="AF35" s="9">
        <v>64.285714285714292</v>
      </c>
      <c r="AG35" s="9">
        <v>3.5714285714285712</v>
      </c>
      <c r="AH35" s="9">
        <v>32.142857142857139</v>
      </c>
      <c r="AK35" t="s">
        <v>665</v>
      </c>
      <c r="AL35" t="s">
        <v>528</v>
      </c>
      <c r="AM35">
        <v>18</v>
      </c>
      <c r="AN35">
        <v>18</v>
      </c>
      <c r="AO35">
        <v>0</v>
      </c>
      <c r="AP35">
        <v>0</v>
      </c>
      <c r="AQ35">
        <v>100</v>
      </c>
      <c r="AR35">
        <v>0</v>
      </c>
      <c r="AS35">
        <v>0</v>
      </c>
      <c r="AX35" t="s">
        <v>664</v>
      </c>
      <c r="AY35" t="s">
        <v>660</v>
      </c>
      <c r="AZ35">
        <v>7</v>
      </c>
      <c r="BA35">
        <v>6</v>
      </c>
      <c r="BB35">
        <v>0</v>
      </c>
    </row>
    <row r="36" spans="14:54" x14ac:dyDescent="0.35">
      <c r="N36" t="s">
        <v>664</v>
      </c>
      <c r="O36" t="s">
        <v>78</v>
      </c>
      <c r="P36" t="s">
        <v>495</v>
      </c>
      <c r="Q36">
        <v>15</v>
      </c>
      <c r="R36">
        <v>2</v>
      </c>
      <c r="S36">
        <v>10</v>
      </c>
      <c r="T36">
        <v>3</v>
      </c>
      <c r="U36" s="9">
        <v>13.333333333333334</v>
      </c>
      <c r="V36" s="9">
        <v>66.666666666666657</v>
      </c>
      <c r="W36" s="9">
        <v>20</v>
      </c>
      <c r="X36">
        <v>18.416666666666668</v>
      </c>
      <c r="Y36">
        <v>0.91666666666666607</v>
      </c>
      <c r="AA36">
        <v>1.3111289052164741</v>
      </c>
      <c r="AB36">
        <v>7.2989609396562932E-2</v>
      </c>
      <c r="AC36">
        <v>9</v>
      </c>
      <c r="AD36">
        <v>0</v>
      </c>
      <c r="AE36">
        <v>3</v>
      </c>
      <c r="AF36" s="9">
        <v>60</v>
      </c>
      <c r="AG36" s="9">
        <v>20</v>
      </c>
      <c r="AH36" s="9">
        <v>20</v>
      </c>
      <c r="AK36" t="s">
        <v>664</v>
      </c>
      <c r="AL36" t="s">
        <v>530</v>
      </c>
      <c r="AM36">
        <v>21</v>
      </c>
      <c r="AN36">
        <v>2</v>
      </c>
      <c r="AO36">
        <v>0</v>
      </c>
      <c r="AP36">
        <v>9</v>
      </c>
      <c r="AQ36">
        <v>9.5238095238095237</v>
      </c>
      <c r="AR36">
        <v>42.857142857142854</v>
      </c>
      <c r="AS36">
        <v>47.61904761904762</v>
      </c>
    </row>
    <row r="37" spans="14:54" x14ac:dyDescent="0.35">
      <c r="N37" t="s">
        <v>665</v>
      </c>
      <c r="O37" t="s">
        <v>78</v>
      </c>
      <c r="P37" t="s">
        <v>495</v>
      </c>
      <c r="Q37">
        <v>15</v>
      </c>
      <c r="R37">
        <v>7</v>
      </c>
      <c r="S37">
        <v>6</v>
      </c>
      <c r="T37">
        <v>2</v>
      </c>
      <c r="U37" s="9">
        <v>46.666666666666664</v>
      </c>
      <c r="V37" s="9">
        <v>40</v>
      </c>
      <c r="W37" s="9">
        <v>13.333333333333334</v>
      </c>
      <c r="X37">
        <v>17.384615384615383</v>
      </c>
      <c r="Y37">
        <v>0.4317296984739164</v>
      </c>
      <c r="AA37">
        <v>1.534351306411029</v>
      </c>
      <c r="AB37">
        <v>0.10564072821232796</v>
      </c>
      <c r="AC37">
        <v>12</v>
      </c>
      <c r="AD37">
        <v>0</v>
      </c>
      <c r="AE37">
        <v>1</v>
      </c>
      <c r="AF37" s="9">
        <v>80</v>
      </c>
      <c r="AG37" s="9">
        <v>6.666666666666667</v>
      </c>
      <c r="AH37" s="9">
        <v>13.333333333333329</v>
      </c>
      <c r="AK37" t="s">
        <v>665</v>
      </c>
      <c r="AL37" t="s">
        <v>530</v>
      </c>
      <c r="AM37">
        <v>23</v>
      </c>
      <c r="AN37">
        <v>4</v>
      </c>
      <c r="AO37">
        <v>0</v>
      </c>
      <c r="AP37">
        <v>7</v>
      </c>
      <c r="AQ37">
        <v>17.391304347826086</v>
      </c>
      <c r="AR37">
        <v>30.434782608695656</v>
      </c>
      <c r="AS37">
        <v>52.173913043478258</v>
      </c>
    </row>
    <row r="38" spans="14:54" x14ac:dyDescent="0.35">
      <c r="N38" t="s">
        <v>664</v>
      </c>
      <c r="O38" t="s">
        <v>43</v>
      </c>
      <c r="P38" t="s">
        <v>528</v>
      </c>
      <c r="Q38">
        <v>14</v>
      </c>
      <c r="R38">
        <v>8</v>
      </c>
      <c r="S38">
        <v>5</v>
      </c>
      <c r="T38">
        <v>1</v>
      </c>
      <c r="U38" s="9">
        <v>57.142857142857139</v>
      </c>
      <c r="V38" s="9">
        <v>35.714285714285715</v>
      </c>
      <c r="W38" s="9">
        <v>7.1428571428571423</v>
      </c>
      <c r="X38">
        <v>33.653846153846153</v>
      </c>
      <c r="Y38">
        <v>6.6617338752649122E-2</v>
      </c>
      <c r="AA38">
        <v>1.7592599722456437</v>
      </c>
      <c r="AB38">
        <v>0.17573410744558002</v>
      </c>
      <c r="AC38">
        <v>13</v>
      </c>
      <c r="AD38">
        <v>0</v>
      </c>
      <c r="AE38">
        <v>0</v>
      </c>
      <c r="AF38" s="9">
        <v>92.857142857142861</v>
      </c>
      <c r="AG38" s="9">
        <v>0</v>
      </c>
      <c r="AH38" s="9">
        <v>7.1428571428571388</v>
      </c>
      <c r="AK38" t="s">
        <v>664</v>
      </c>
      <c r="AL38" t="s">
        <v>659</v>
      </c>
      <c r="AM38">
        <v>8</v>
      </c>
      <c r="AN38">
        <v>7</v>
      </c>
      <c r="AO38">
        <v>0</v>
      </c>
      <c r="AP38">
        <v>1</v>
      </c>
      <c r="AQ38">
        <v>87.5</v>
      </c>
      <c r="AR38">
        <v>12.5</v>
      </c>
      <c r="AS38">
        <v>0</v>
      </c>
    </row>
    <row r="39" spans="14:54" x14ac:dyDescent="0.35">
      <c r="N39" t="s">
        <v>665</v>
      </c>
      <c r="O39" t="s">
        <v>43</v>
      </c>
      <c r="P39" t="s">
        <v>528</v>
      </c>
      <c r="Q39">
        <v>18</v>
      </c>
      <c r="R39">
        <v>13</v>
      </c>
      <c r="S39">
        <v>5</v>
      </c>
      <c r="T39">
        <v>0</v>
      </c>
      <c r="U39" s="9">
        <v>72.222222222222214</v>
      </c>
      <c r="V39" s="9">
        <v>27.777777777777779</v>
      </c>
      <c r="W39" s="9">
        <v>0</v>
      </c>
      <c r="X39">
        <v>33.527777777777779</v>
      </c>
      <c r="Y39">
        <v>4.9046833398051097E-2</v>
      </c>
      <c r="AA39">
        <v>1.8726056520029752</v>
      </c>
      <c r="AB39">
        <v>0.12269524803519014</v>
      </c>
      <c r="AC39">
        <v>18</v>
      </c>
      <c r="AD39">
        <v>0</v>
      </c>
      <c r="AE39">
        <v>0</v>
      </c>
      <c r="AF39" s="9">
        <v>100</v>
      </c>
      <c r="AG39" s="9">
        <v>0</v>
      </c>
      <c r="AH39" s="9">
        <v>0</v>
      </c>
      <c r="AK39" t="s">
        <v>665</v>
      </c>
      <c r="AL39" t="s">
        <v>659</v>
      </c>
      <c r="AM39">
        <v>31</v>
      </c>
      <c r="AN39">
        <v>31</v>
      </c>
      <c r="AO39">
        <v>0</v>
      </c>
      <c r="AP39">
        <v>0</v>
      </c>
      <c r="AQ39">
        <v>100</v>
      </c>
      <c r="AR39">
        <v>0</v>
      </c>
      <c r="AS39">
        <v>0</v>
      </c>
    </row>
    <row r="40" spans="14:54" x14ac:dyDescent="0.35">
      <c r="N40" t="s">
        <v>664</v>
      </c>
      <c r="O40" t="s">
        <v>43</v>
      </c>
      <c r="P40" t="s">
        <v>530</v>
      </c>
      <c r="Q40">
        <v>21</v>
      </c>
      <c r="R40">
        <v>0</v>
      </c>
      <c r="S40">
        <v>11</v>
      </c>
      <c r="T40">
        <v>10</v>
      </c>
      <c r="U40" s="9">
        <v>0</v>
      </c>
      <c r="V40" s="9">
        <v>52.380952380952387</v>
      </c>
      <c r="W40" s="9">
        <v>47.619047619047613</v>
      </c>
      <c r="X40">
        <v>26.227272727272727</v>
      </c>
      <c r="Y40">
        <v>1.1991732689339012</v>
      </c>
      <c r="AA40">
        <v>1.0725237188038081</v>
      </c>
      <c r="AB40">
        <v>1.7735626100856536E-2</v>
      </c>
      <c r="AC40">
        <v>2</v>
      </c>
      <c r="AD40">
        <v>0</v>
      </c>
      <c r="AE40">
        <v>9</v>
      </c>
      <c r="AF40" s="9">
        <v>9.5238095238095237</v>
      </c>
      <c r="AG40" s="9">
        <v>42.857142857142854</v>
      </c>
      <c r="AH40" s="9">
        <v>47.61904761904762</v>
      </c>
      <c r="AK40" t="s">
        <v>664</v>
      </c>
      <c r="AL40" t="s">
        <v>660</v>
      </c>
      <c r="AM40">
        <v>13</v>
      </c>
      <c r="AN40">
        <v>12</v>
      </c>
      <c r="AO40">
        <v>1</v>
      </c>
      <c r="AP40">
        <v>0</v>
      </c>
      <c r="AQ40">
        <v>100</v>
      </c>
      <c r="AR40">
        <v>0</v>
      </c>
      <c r="AS40">
        <v>0</v>
      </c>
    </row>
    <row r="41" spans="14:54" x14ac:dyDescent="0.35">
      <c r="N41" t="s">
        <v>665</v>
      </c>
      <c r="O41" t="s">
        <v>43</v>
      </c>
      <c r="P41" t="s">
        <v>530</v>
      </c>
      <c r="Q41">
        <v>23</v>
      </c>
      <c r="R41">
        <v>0</v>
      </c>
      <c r="S41">
        <v>11</v>
      </c>
      <c r="T41">
        <v>12</v>
      </c>
      <c r="U41" s="9">
        <v>0</v>
      </c>
      <c r="V41" s="9">
        <v>47.826086956521742</v>
      </c>
      <c r="W41" s="9">
        <v>52.173913043478258</v>
      </c>
      <c r="X41">
        <v>28.318181818181817</v>
      </c>
      <c r="Y41">
        <v>1.4867180561600777</v>
      </c>
      <c r="AA41">
        <v>1.1805283285477579</v>
      </c>
      <c r="AB41">
        <v>3.1849896962508312E-2</v>
      </c>
      <c r="AC41">
        <v>4</v>
      </c>
      <c r="AD41">
        <v>0</v>
      </c>
      <c r="AE41">
        <v>7</v>
      </c>
      <c r="AF41" s="9">
        <v>17.391304347826086</v>
      </c>
      <c r="AG41" s="9">
        <v>30.434782608695656</v>
      </c>
      <c r="AH41" s="9">
        <v>52.173913043478258</v>
      </c>
      <c r="AK41" t="s">
        <v>665</v>
      </c>
      <c r="AL41" t="s">
        <v>660</v>
      </c>
      <c r="AM41">
        <v>28</v>
      </c>
      <c r="AN41">
        <v>28</v>
      </c>
      <c r="AO41">
        <v>0</v>
      </c>
      <c r="AP41">
        <v>0</v>
      </c>
      <c r="AQ41">
        <v>100</v>
      </c>
      <c r="AR41">
        <v>0</v>
      </c>
      <c r="AS41">
        <v>0</v>
      </c>
    </row>
    <row r="42" spans="14:54" x14ac:dyDescent="0.35">
      <c r="N42" t="s">
        <v>664</v>
      </c>
      <c r="O42" t="s">
        <v>78</v>
      </c>
      <c r="P42" t="s">
        <v>528</v>
      </c>
      <c r="Q42">
        <v>15</v>
      </c>
      <c r="R42">
        <v>12</v>
      </c>
      <c r="S42">
        <v>3</v>
      </c>
      <c r="T42">
        <v>0</v>
      </c>
      <c r="U42" s="9">
        <v>80</v>
      </c>
      <c r="V42" s="9">
        <v>20</v>
      </c>
      <c r="W42" s="9">
        <v>0</v>
      </c>
      <c r="X42">
        <v>33.700000000000003</v>
      </c>
      <c r="Y42">
        <v>6.5465367070797711E-2</v>
      </c>
      <c r="AA42">
        <v>1.798702204682239</v>
      </c>
      <c r="AB42">
        <v>9.1899387147579933E-2</v>
      </c>
      <c r="AC42">
        <v>15</v>
      </c>
      <c r="AD42">
        <v>0</v>
      </c>
      <c r="AE42">
        <v>0</v>
      </c>
      <c r="AF42" s="9">
        <v>100</v>
      </c>
      <c r="AG42" s="9">
        <v>0</v>
      </c>
      <c r="AH42" s="9">
        <v>0</v>
      </c>
      <c r="AX42" t="s">
        <v>665</v>
      </c>
      <c r="AY42" t="s">
        <v>528</v>
      </c>
      <c r="AZ42">
        <v>13</v>
      </c>
      <c r="BA42">
        <v>5</v>
      </c>
      <c r="BB42">
        <v>0</v>
      </c>
    </row>
    <row r="43" spans="14:54" x14ac:dyDescent="0.35">
      <c r="N43" t="s">
        <v>665</v>
      </c>
      <c r="O43" t="s">
        <v>78</v>
      </c>
      <c r="P43" t="s">
        <v>528</v>
      </c>
      <c r="Q43">
        <v>15</v>
      </c>
      <c r="R43">
        <v>14</v>
      </c>
      <c r="S43">
        <v>1</v>
      </c>
      <c r="T43">
        <v>0</v>
      </c>
      <c r="U43" s="9">
        <v>93.333333333333329</v>
      </c>
      <c r="V43" s="9">
        <v>6.666666666666667</v>
      </c>
      <c r="W43" s="9">
        <v>0</v>
      </c>
      <c r="X43">
        <v>33.733333333333334</v>
      </c>
      <c r="Y43">
        <v>0.1076443290995935</v>
      </c>
      <c r="AA43">
        <v>2.1428090555354298</v>
      </c>
      <c r="AB43">
        <v>0.15003431844142556</v>
      </c>
      <c r="AC43">
        <v>15</v>
      </c>
      <c r="AD43">
        <v>0</v>
      </c>
      <c r="AE43">
        <v>0</v>
      </c>
      <c r="AF43" s="9">
        <v>100</v>
      </c>
      <c r="AG43" s="9">
        <v>0</v>
      </c>
      <c r="AH43" s="9">
        <v>0</v>
      </c>
      <c r="AR43" t="s">
        <v>7</v>
      </c>
      <c r="AS43" t="s">
        <v>842</v>
      </c>
      <c r="AT43" t="s">
        <v>845</v>
      </c>
      <c r="AU43" t="s">
        <v>842</v>
      </c>
    </row>
    <row r="44" spans="14:54" x14ac:dyDescent="0.35">
      <c r="N44" t="s">
        <v>664</v>
      </c>
      <c r="O44" t="s">
        <v>78</v>
      </c>
      <c r="P44" t="s">
        <v>530</v>
      </c>
      <c r="Q44">
        <v>26</v>
      </c>
      <c r="R44">
        <v>5</v>
      </c>
      <c r="S44">
        <v>16</v>
      </c>
      <c r="T44">
        <v>5</v>
      </c>
      <c r="U44" s="9">
        <v>19.230769230769234</v>
      </c>
      <c r="V44" s="9">
        <v>61.53846153846154</v>
      </c>
      <c r="W44" s="9">
        <v>19.230769230769234</v>
      </c>
      <c r="X44">
        <v>32.738095238095241</v>
      </c>
      <c r="Y44">
        <v>0.38206682228288608</v>
      </c>
      <c r="AA44">
        <v>1.3294765294961532</v>
      </c>
      <c r="AB44">
        <v>6.8888061186955257E-2</v>
      </c>
      <c r="AC44">
        <v>18</v>
      </c>
      <c r="AD44">
        <v>0</v>
      </c>
      <c r="AE44">
        <v>3</v>
      </c>
      <c r="AF44" s="9">
        <v>69.230769230769226</v>
      </c>
      <c r="AG44" s="9">
        <v>11.538461538461538</v>
      </c>
      <c r="AH44" s="9">
        <v>19.230769230769241</v>
      </c>
      <c r="AJ44" s="19"/>
      <c r="AK44" s="12"/>
      <c r="AL44" s="20" t="s">
        <v>1</v>
      </c>
      <c r="AM44" s="18" t="s">
        <v>673</v>
      </c>
      <c r="AN44" s="18" t="s">
        <v>773</v>
      </c>
      <c r="AO44" s="18" t="s">
        <v>774</v>
      </c>
      <c r="AP44" s="18" t="s">
        <v>775</v>
      </c>
      <c r="AQ44" s="18" t="s">
        <v>776</v>
      </c>
      <c r="AR44" s="18" t="s">
        <v>848</v>
      </c>
      <c r="AS44" s="18" t="s">
        <v>849</v>
      </c>
      <c r="AT44" s="18" t="s">
        <v>850</v>
      </c>
      <c r="AU44" s="18" t="s">
        <v>850</v>
      </c>
    </row>
    <row r="45" spans="14:54" x14ac:dyDescent="0.35">
      <c r="N45" t="s">
        <v>665</v>
      </c>
      <c r="O45" t="s">
        <v>78</v>
      </c>
      <c r="P45" t="s">
        <v>530</v>
      </c>
      <c r="Q45">
        <v>30</v>
      </c>
      <c r="R45">
        <v>6</v>
      </c>
      <c r="S45">
        <v>19</v>
      </c>
      <c r="T45">
        <v>5</v>
      </c>
      <c r="U45" s="9">
        <v>20</v>
      </c>
      <c r="V45" s="9">
        <v>63.333333333333329</v>
      </c>
      <c r="W45" s="9">
        <v>16.666666666666664</v>
      </c>
      <c r="X45">
        <v>32.840000000000003</v>
      </c>
      <c r="Y45">
        <v>0.63398258247554984</v>
      </c>
      <c r="AA45">
        <v>1.3266846641638004</v>
      </c>
      <c r="AB45">
        <v>0.17525838446665015</v>
      </c>
      <c r="AC45">
        <v>22</v>
      </c>
      <c r="AD45">
        <v>0</v>
      </c>
      <c r="AE45">
        <v>3</v>
      </c>
      <c r="AF45" s="9">
        <v>73.333333333333329</v>
      </c>
      <c r="AG45" s="9">
        <v>10</v>
      </c>
      <c r="AH45" s="9">
        <v>16.666666666666671</v>
      </c>
      <c r="AJ45" s="14" t="s">
        <v>666</v>
      </c>
      <c r="AK45" s="14" t="s">
        <v>769</v>
      </c>
      <c r="AL45" s="12" t="s">
        <v>664</v>
      </c>
      <c r="AM45" s="16">
        <v>24</v>
      </c>
      <c r="AN45" s="17" t="s">
        <v>782</v>
      </c>
      <c r="AO45" s="17" t="s">
        <v>788</v>
      </c>
      <c r="AP45" s="17" t="s">
        <v>797</v>
      </c>
      <c r="AQ45" s="17" t="s">
        <v>801</v>
      </c>
      <c r="AR45" s="17" t="s">
        <v>839</v>
      </c>
      <c r="AS45" s="17">
        <v>0.30909999999999999</v>
      </c>
      <c r="AT45" s="17">
        <v>0.39529999999999998</v>
      </c>
      <c r="AU45" s="17" t="s">
        <v>846</v>
      </c>
    </row>
    <row r="46" spans="14:54" x14ac:dyDescent="0.35">
      <c r="N46" t="s">
        <v>664</v>
      </c>
      <c r="O46" t="s">
        <v>43</v>
      </c>
      <c r="P46" t="s">
        <v>659</v>
      </c>
      <c r="Q46">
        <v>8</v>
      </c>
      <c r="R46">
        <v>3</v>
      </c>
      <c r="S46">
        <v>4</v>
      </c>
      <c r="T46">
        <v>1</v>
      </c>
      <c r="U46" s="9">
        <v>37.5</v>
      </c>
      <c r="V46" s="9">
        <v>50</v>
      </c>
      <c r="W46" s="9">
        <v>12.5</v>
      </c>
      <c r="X46">
        <v>24</v>
      </c>
      <c r="Y46">
        <v>0</v>
      </c>
      <c r="AA46">
        <v>1.5410544679201394</v>
      </c>
      <c r="AB46">
        <v>5.2741816712194196E-2</v>
      </c>
      <c r="AC46">
        <v>7</v>
      </c>
      <c r="AD46">
        <v>0</v>
      </c>
      <c r="AE46">
        <v>1</v>
      </c>
      <c r="AF46" s="9">
        <v>87.5</v>
      </c>
      <c r="AG46" s="9">
        <v>12.5</v>
      </c>
      <c r="AH46" s="9">
        <v>0</v>
      </c>
      <c r="AJ46" s="13"/>
      <c r="AK46" s="13"/>
      <c r="AL46" s="12" t="s">
        <v>665</v>
      </c>
      <c r="AM46" s="16">
        <v>27</v>
      </c>
      <c r="AN46" s="17" t="s">
        <v>783</v>
      </c>
      <c r="AO46" s="17" t="s">
        <v>789</v>
      </c>
      <c r="AP46" s="17" t="s">
        <v>798</v>
      </c>
      <c r="AQ46" s="17" t="s">
        <v>802</v>
      </c>
      <c r="AR46" s="17" t="s">
        <v>838</v>
      </c>
      <c r="AS46" s="17" t="s">
        <v>839</v>
      </c>
      <c r="AT46" s="17" t="s">
        <v>838</v>
      </c>
      <c r="AU46" s="17" t="s">
        <v>839</v>
      </c>
    </row>
    <row r="47" spans="14:54" x14ac:dyDescent="0.35">
      <c r="N47" t="s">
        <v>665</v>
      </c>
      <c r="O47" t="s">
        <v>43</v>
      </c>
      <c r="P47" t="s">
        <v>659</v>
      </c>
      <c r="Q47">
        <v>31</v>
      </c>
      <c r="R47">
        <v>31</v>
      </c>
      <c r="S47">
        <v>0</v>
      </c>
      <c r="T47">
        <v>0</v>
      </c>
      <c r="U47" s="9">
        <v>100</v>
      </c>
      <c r="V47" s="9">
        <v>0</v>
      </c>
      <c r="W47" s="9">
        <v>0</v>
      </c>
      <c r="X47">
        <v>24</v>
      </c>
      <c r="Y47">
        <v>0</v>
      </c>
      <c r="AA47">
        <v>3.2094366875300913</v>
      </c>
      <c r="AB47">
        <v>0.12937982349722632</v>
      </c>
      <c r="AC47">
        <v>31</v>
      </c>
      <c r="AD47">
        <v>0</v>
      </c>
      <c r="AE47">
        <v>0</v>
      </c>
      <c r="AF47" s="9">
        <v>100</v>
      </c>
      <c r="AG47" s="9">
        <v>0</v>
      </c>
      <c r="AH47" s="9">
        <v>0</v>
      </c>
      <c r="AJ47" s="13"/>
      <c r="AK47" s="13"/>
      <c r="AL47" s="12" t="s">
        <v>770</v>
      </c>
      <c r="AM47" s="16">
        <v>14</v>
      </c>
      <c r="AN47" s="17" t="s">
        <v>777</v>
      </c>
      <c r="AO47" s="17" t="s">
        <v>778</v>
      </c>
      <c r="AP47" s="17" t="s">
        <v>792</v>
      </c>
      <c r="AQ47" s="17" t="s">
        <v>794</v>
      </c>
      <c r="AR47" s="17" t="s">
        <v>838</v>
      </c>
      <c r="AS47" s="17" t="s">
        <v>838</v>
      </c>
      <c r="AT47" s="17" t="s">
        <v>838</v>
      </c>
      <c r="AU47" s="17" t="s">
        <v>838</v>
      </c>
      <c r="AX47" t="s">
        <v>665</v>
      </c>
      <c r="AY47" t="s">
        <v>529</v>
      </c>
      <c r="AZ47">
        <v>24</v>
      </c>
      <c r="BA47">
        <v>2</v>
      </c>
      <c r="BB47">
        <v>1</v>
      </c>
    </row>
    <row r="48" spans="14:54" x14ac:dyDescent="0.35">
      <c r="N48" t="s">
        <v>664</v>
      </c>
      <c r="O48" t="s">
        <v>43</v>
      </c>
      <c r="P48" t="s">
        <v>660</v>
      </c>
      <c r="Q48">
        <v>13</v>
      </c>
      <c r="R48">
        <v>7</v>
      </c>
      <c r="S48">
        <v>6</v>
      </c>
      <c r="T48">
        <v>0</v>
      </c>
      <c r="U48" s="9">
        <v>53.846153846153847</v>
      </c>
      <c r="V48" s="9">
        <v>46.153846153846153</v>
      </c>
      <c r="W48" s="9">
        <v>0</v>
      </c>
      <c r="X48">
        <v>24.23076923076923</v>
      </c>
      <c r="Y48">
        <v>0.23076923076923081</v>
      </c>
      <c r="AA48">
        <v>1.7685128260395733</v>
      </c>
      <c r="AB48">
        <v>0.14989930865000653</v>
      </c>
      <c r="AC48">
        <v>12</v>
      </c>
      <c r="AD48">
        <v>1</v>
      </c>
      <c r="AE48">
        <v>0</v>
      </c>
      <c r="AF48" s="9">
        <v>100</v>
      </c>
      <c r="AG48" s="9">
        <v>0</v>
      </c>
      <c r="AH48" s="9">
        <v>0</v>
      </c>
      <c r="AJ48" s="13"/>
      <c r="AK48" s="14" t="s">
        <v>771</v>
      </c>
      <c r="AL48" s="12" t="s">
        <v>664</v>
      </c>
      <c r="AM48" s="16">
        <v>8</v>
      </c>
      <c r="AN48" s="17" t="s">
        <v>784</v>
      </c>
      <c r="AO48" s="17" t="s">
        <v>790</v>
      </c>
      <c r="AP48" s="17" t="s">
        <v>791</v>
      </c>
      <c r="AQ48" s="17" t="s">
        <v>803</v>
      </c>
      <c r="AR48" s="17" t="s">
        <v>839</v>
      </c>
      <c r="AS48" s="17" t="s">
        <v>843</v>
      </c>
      <c r="AT48" s="17">
        <v>0.2051</v>
      </c>
      <c r="AU48" s="17">
        <v>0.58499999999999996</v>
      </c>
    </row>
    <row r="49" spans="12:54" x14ac:dyDescent="0.35">
      <c r="N49" t="s">
        <v>665</v>
      </c>
      <c r="O49" t="s">
        <v>43</v>
      </c>
      <c r="P49" t="s">
        <v>660</v>
      </c>
      <c r="Q49">
        <v>28</v>
      </c>
      <c r="R49">
        <v>28</v>
      </c>
      <c r="S49">
        <v>0</v>
      </c>
      <c r="T49">
        <v>0</v>
      </c>
      <c r="U49" s="9">
        <v>100</v>
      </c>
      <c r="V49" s="9">
        <v>0</v>
      </c>
      <c r="W49" s="9">
        <v>0</v>
      </c>
      <c r="X49">
        <v>24</v>
      </c>
      <c r="Y49">
        <v>0</v>
      </c>
      <c r="AA49">
        <v>2.6386702849389407</v>
      </c>
      <c r="AB49">
        <v>9.3755571233822457E-2</v>
      </c>
      <c r="AC49">
        <v>28</v>
      </c>
      <c r="AD49">
        <v>0</v>
      </c>
      <c r="AE49">
        <v>0</v>
      </c>
      <c r="AF49" s="9">
        <v>100</v>
      </c>
      <c r="AG49" s="9">
        <v>0</v>
      </c>
      <c r="AH49" s="9">
        <v>0</v>
      </c>
      <c r="AJ49" s="13"/>
      <c r="AK49" s="13"/>
      <c r="AL49" s="12" t="s">
        <v>665</v>
      </c>
      <c r="AM49" s="16">
        <v>31</v>
      </c>
      <c r="AN49" s="17" t="s">
        <v>785</v>
      </c>
      <c r="AO49" s="17" t="s">
        <v>785</v>
      </c>
      <c r="AP49" s="17" t="s">
        <v>791</v>
      </c>
      <c r="AQ49" s="17" t="s">
        <v>804</v>
      </c>
      <c r="AR49" s="17" t="s">
        <v>838</v>
      </c>
      <c r="AS49" s="17">
        <v>0.3261</v>
      </c>
      <c r="AT49" s="17" t="s">
        <v>838</v>
      </c>
      <c r="AU49" s="17">
        <v>0.3261</v>
      </c>
    </row>
    <row r="50" spans="12:54" x14ac:dyDescent="0.35">
      <c r="N50" t="s">
        <v>664</v>
      </c>
      <c r="O50" t="s">
        <v>78</v>
      </c>
      <c r="P50" t="s">
        <v>659</v>
      </c>
      <c r="Q50">
        <v>15</v>
      </c>
      <c r="R50">
        <v>11</v>
      </c>
      <c r="S50">
        <v>4</v>
      </c>
      <c r="T50">
        <v>0</v>
      </c>
      <c r="U50" s="9">
        <v>73.333333333333329</v>
      </c>
      <c r="V50" s="9">
        <v>26.666666666666668</v>
      </c>
      <c r="W50" s="9">
        <v>0</v>
      </c>
      <c r="X50">
        <v>24.066666666666666</v>
      </c>
      <c r="Y50">
        <v>6.6666666666666652E-2</v>
      </c>
      <c r="AA50">
        <v>2.0392687463181782</v>
      </c>
      <c r="AB50">
        <v>0.19361822532843981</v>
      </c>
      <c r="AC50">
        <v>15</v>
      </c>
      <c r="AD50">
        <v>0</v>
      </c>
      <c r="AE50">
        <v>0</v>
      </c>
      <c r="AF50" s="9">
        <v>100</v>
      </c>
      <c r="AG50" s="9">
        <v>0</v>
      </c>
      <c r="AH50" s="9">
        <v>0</v>
      </c>
      <c r="AJ50" s="13"/>
      <c r="AK50" s="13"/>
      <c r="AL50" s="12" t="s">
        <v>770</v>
      </c>
      <c r="AM50" s="16">
        <v>15</v>
      </c>
      <c r="AN50" s="17" t="s">
        <v>779</v>
      </c>
      <c r="AO50" s="17" t="s">
        <v>779</v>
      </c>
      <c r="AP50" s="17" t="s">
        <v>791</v>
      </c>
      <c r="AQ50" s="17" t="s">
        <v>795</v>
      </c>
      <c r="AR50" s="17" t="s">
        <v>838</v>
      </c>
      <c r="AS50" s="17" t="s">
        <v>838</v>
      </c>
      <c r="AT50" s="17" t="s">
        <v>838</v>
      </c>
      <c r="AU50" s="17" t="s">
        <v>838</v>
      </c>
      <c r="AX50" t="s">
        <v>665</v>
      </c>
      <c r="AY50" t="s">
        <v>660</v>
      </c>
      <c r="AZ50">
        <v>28</v>
      </c>
      <c r="BA50">
        <v>0</v>
      </c>
      <c r="BB50">
        <v>0</v>
      </c>
    </row>
    <row r="51" spans="12:54" x14ac:dyDescent="0.35">
      <c r="N51" t="s">
        <v>665</v>
      </c>
      <c r="O51" t="s">
        <v>78</v>
      </c>
      <c r="P51" t="s">
        <v>659</v>
      </c>
      <c r="Q51">
        <v>29</v>
      </c>
      <c r="R51">
        <v>24</v>
      </c>
      <c r="S51">
        <v>4</v>
      </c>
      <c r="T51">
        <v>1</v>
      </c>
      <c r="U51" s="9">
        <v>82.758620689655174</v>
      </c>
      <c r="V51" s="9">
        <v>13.793103448275861</v>
      </c>
      <c r="W51" s="9">
        <v>3.4482758620689653</v>
      </c>
      <c r="X51">
        <v>23.928571428571427</v>
      </c>
      <c r="Y51">
        <v>7.1428571428571425E-2</v>
      </c>
      <c r="AA51">
        <v>2.2607043231298261</v>
      </c>
      <c r="AB51">
        <v>0.14087544760558851</v>
      </c>
      <c r="AC51">
        <v>27</v>
      </c>
      <c r="AD51">
        <v>0</v>
      </c>
      <c r="AE51">
        <v>1</v>
      </c>
      <c r="AF51" s="9">
        <v>93.103448275862064</v>
      </c>
      <c r="AG51" s="9">
        <v>3.4482758620689653</v>
      </c>
      <c r="AH51" s="9">
        <v>3.448275862068968</v>
      </c>
      <c r="AJ51" s="13"/>
      <c r="AK51" s="14" t="s">
        <v>772</v>
      </c>
      <c r="AL51" s="12" t="s">
        <v>664</v>
      </c>
      <c r="AM51" s="16">
        <v>14</v>
      </c>
      <c r="AN51" s="17" t="s">
        <v>786</v>
      </c>
      <c r="AO51" s="17" t="s">
        <v>779</v>
      </c>
      <c r="AP51" s="17" t="s">
        <v>799</v>
      </c>
      <c r="AQ51" s="17" t="s">
        <v>805</v>
      </c>
      <c r="AR51" s="17">
        <v>0.30080000000000001</v>
      </c>
      <c r="AS51" s="17" t="s">
        <v>844</v>
      </c>
      <c r="AT51" s="17">
        <v>1</v>
      </c>
      <c r="AU51" s="17" t="s">
        <v>839</v>
      </c>
      <c r="AX51" t="s">
        <v>665</v>
      </c>
      <c r="AY51" t="s">
        <v>659</v>
      </c>
      <c r="AZ51">
        <v>31</v>
      </c>
      <c r="BA51">
        <v>0</v>
      </c>
      <c r="BB51">
        <v>0</v>
      </c>
    </row>
    <row r="52" spans="12:54" x14ac:dyDescent="0.35">
      <c r="N52" t="s">
        <v>664</v>
      </c>
      <c r="O52" t="s">
        <v>78</v>
      </c>
      <c r="P52" t="s">
        <v>660</v>
      </c>
      <c r="Q52">
        <v>15</v>
      </c>
      <c r="R52">
        <v>12</v>
      </c>
      <c r="S52">
        <v>1</v>
      </c>
      <c r="T52">
        <v>2</v>
      </c>
      <c r="U52" s="9">
        <v>80</v>
      </c>
      <c r="V52" s="9">
        <v>6.666666666666667</v>
      </c>
      <c r="W52" s="9">
        <v>13.333333333333334</v>
      </c>
      <c r="X52">
        <v>24</v>
      </c>
      <c r="Y52">
        <v>0</v>
      </c>
      <c r="AA52">
        <v>2.4617472080158649</v>
      </c>
      <c r="AB52">
        <v>0.23302857232324825</v>
      </c>
      <c r="AC52">
        <v>13</v>
      </c>
      <c r="AD52">
        <v>0</v>
      </c>
      <c r="AE52">
        <v>2</v>
      </c>
      <c r="AF52" s="9">
        <v>86.666666666666671</v>
      </c>
      <c r="AG52" s="9">
        <v>13.333333333333334</v>
      </c>
      <c r="AH52" s="9">
        <v>0</v>
      </c>
      <c r="AJ52" s="13"/>
      <c r="AK52" s="13"/>
      <c r="AL52" s="12" t="s">
        <v>665</v>
      </c>
      <c r="AM52" s="16">
        <v>18</v>
      </c>
      <c r="AN52" s="17" t="s">
        <v>787</v>
      </c>
      <c r="AO52" s="17" t="s">
        <v>785</v>
      </c>
      <c r="AP52" s="17" t="s">
        <v>800</v>
      </c>
      <c r="AQ52" s="17" t="s">
        <v>806</v>
      </c>
      <c r="AR52" s="17" t="s">
        <v>838</v>
      </c>
      <c r="AS52" s="17" t="s">
        <v>839</v>
      </c>
      <c r="AT52" s="17" t="s">
        <v>838</v>
      </c>
      <c r="AU52" s="17" t="s">
        <v>839</v>
      </c>
    </row>
    <row r="53" spans="12:54" x14ac:dyDescent="0.35">
      <c r="N53" t="s">
        <v>665</v>
      </c>
      <c r="O53" t="s">
        <v>78</v>
      </c>
      <c r="P53" t="s">
        <v>660</v>
      </c>
      <c r="Q53">
        <v>31</v>
      </c>
      <c r="R53">
        <v>27</v>
      </c>
      <c r="S53">
        <v>2</v>
      </c>
      <c r="T53">
        <v>2</v>
      </c>
      <c r="U53" s="9">
        <v>87.096774193548384</v>
      </c>
      <c r="V53" s="9">
        <v>6.4516129032258061</v>
      </c>
      <c r="W53" s="9">
        <v>6.4516129032258061</v>
      </c>
      <c r="X53">
        <v>24.03448275862069</v>
      </c>
      <c r="Y53">
        <v>3.4482758620689655E-2</v>
      </c>
      <c r="AA53">
        <v>2.5766962781227329</v>
      </c>
      <c r="AB53">
        <v>0.1259214877649773</v>
      </c>
      <c r="AC53">
        <v>29</v>
      </c>
      <c r="AD53">
        <v>0</v>
      </c>
      <c r="AE53">
        <v>0</v>
      </c>
      <c r="AF53" s="9">
        <v>93.548387096774192</v>
      </c>
      <c r="AG53" s="9">
        <v>0</v>
      </c>
      <c r="AH53" s="9">
        <v>6.4516129032258078</v>
      </c>
      <c r="AJ53" s="13"/>
      <c r="AK53" s="13"/>
      <c r="AL53" s="12" t="s">
        <v>770</v>
      </c>
      <c r="AM53" s="16">
        <v>15</v>
      </c>
      <c r="AN53" s="17" t="s">
        <v>780</v>
      </c>
      <c r="AO53" s="17" t="s">
        <v>781</v>
      </c>
      <c r="AP53" s="17" t="s">
        <v>793</v>
      </c>
      <c r="AQ53" s="17" t="s">
        <v>796</v>
      </c>
      <c r="AR53" s="17" t="s">
        <v>838</v>
      </c>
      <c r="AS53" s="17" t="s">
        <v>838</v>
      </c>
      <c r="AT53" s="17" t="s">
        <v>838</v>
      </c>
      <c r="AU53" s="17" t="s">
        <v>838</v>
      </c>
    </row>
    <row r="54" spans="12:54" x14ac:dyDescent="0.35">
      <c r="AJ54" s="14" t="s">
        <v>667</v>
      </c>
      <c r="AK54" s="14" t="s">
        <v>769</v>
      </c>
      <c r="AL54" s="12" t="s">
        <v>664</v>
      </c>
      <c r="AM54" s="16">
        <v>37</v>
      </c>
      <c r="AN54" s="17" t="s">
        <v>817</v>
      </c>
      <c r="AO54" s="17" t="s">
        <v>822</v>
      </c>
      <c r="AP54" s="17" t="s">
        <v>827</v>
      </c>
      <c r="AQ54" s="17" t="s">
        <v>832</v>
      </c>
      <c r="AR54" s="17" t="s">
        <v>840</v>
      </c>
      <c r="AS54" s="17" t="s">
        <v>839</v>
      </c>
      <c r="AT54" s="17">
        <v>0.10730000000000001</v>
      </c>
      <c r="AU54" s="17" t="s">
        <v>839</v>
      </c>
    </row>
    <row r="55" spans="12:54" x14ac:dyDescent="0.35">
      <c r="T55" t="s">
        <v>7</v>
      </c>
      <c r="U55" t="s">
        <v>842</v>
      </c>
      <c r="V55" t="s">
        <v>845</v>
      </c>
      <c r="W55" t="s">
        <v>842</v>
      </c>
      <c r="AJ55" s="13"/>
      <c r="AK55" s="13"/>
      <c r="AL55" s="12" t="s">
        <v>665</v>
      </c>
      <c r="AM55" s="16">
        <v>37</v>
      </c>
      <c r="AN55" s="17" t="s">
        <v>818</v>
      </c>
      <c r="AO55" s="17" t="s">
        <v>823</v>
      </c>
      <c r="AP55" s="17" t="s">
        <v>828</v>
      </c>
      <c r="AQ55" s="17" t="s">
        <v>833</v>
      </c>
      <c r="AR55" s="17" t="s">
        <v>838</v>
      </c>
      <c r="AS55" s="17" t="s">
        <v>840</v>
      </c>
      <c r="AT55" s="17" t="s">
        <v>838</v>
      </c>
      <c r="AU55" s="17" t="s">
        <v>847</v>
      </c>
    </row>
    <row r="56" spans="12:54" x14ac:dyDescent="0.35">
      <c r="O56" s="6" t="s">
        <v>673</v>
      </c>
      <c r="P56" s="6" t="s">
        <v>773</v>
      </c>
      <c r="Q56" s="6" t="s">
        <v>774</v>
      </c>
      <c r="R56" s="6" t="s">
        <v>775</v>
      </c>
      <c r="S56" s="6" t="s">
        <v>776</v>
      </c>
      <c r="T56" s="6" t="s">
        <v>765</v>
      </c>
      <c r="U56" s="6" t="s">
        <v>837</v>
      </c>
      <c r="V56" s="6" t="s">
        <v>837</v>
      </c>
      <c r="W56" s="6" t="s">
        <v>837</v>
      </c>
      <c r="AJ56" s="13"/>
      <c r="AK56" s="13"/>
      <c r="AL56" s="12" t="s">
        <v>770</v>
      </c>
      <c r="AM56" s="16">
        <v>16</v>
      </c>
      <c r="AN56" s="17" t="s">
        <v>807</v>
      </c>
      <c r="AO56" s="17" t="s">
        <v>809</v>
      </c>
      <c r="AP56" s="17" t="s">
        <v>811</v>
      </c>
      <c r="AQ56" s="17" t="s">
        <v>814</v>
      </c>
      <c r="AR56" s="17" t="s">
        <v>838</v>
      </c>
      <c r="AS56" s="17" t="s">
        <v>838</v>
      </c>
      <c r="AT56" s="17" t="s">
        <v>838</v>
      </c>
      <c r="AU56" s="17" t="s">
        <v>838</v>
      </c>
    </row>
    <row r="57" spans="12:54" x14ac:dyDescent="0.35">
      <c r="L57" t="s">
        <v>666</v>
      </c>
      <c r="M57" t="s">
        <v>769</v>
      </c>
      <c r="N57" t="s">
        <v>664</v>
      </c>
      <c r="O57">
        <v>24</v>
      </c>
      <c r="P57" t="s">
        <v>782</v>
      </c>
      <c r="Q57" t="s">
        <v>788</v>
      </c>
      <c r="R57" t="s">
        <v>797</v>
      </c>
      <c r="S57" t="s">
        <v>801</v>
      </c>
      <c r="T57" t="s">
        <v>839</v>
      </c>
      <c r="U57">
        <v>0.30909999999999999</v>
      </c>
      <c r="V57">
        <v>0.37919999999999998</v>
      </c>
      <c r="AJ57" s="13"/>
      <c r="AK57" s="14" t="s">
        <v>771</v>
      </c>
      <c r="AL57" s="12" t="s">
        <v>664</v>
      </c>
      <c r="AM57" s="16">
        <v>13</v>
      </c>
      <c r="AN57" s="17" t="s">
        <v>819</v>
      </c>
      <c r="AO57" s="17" t="s">
        <v>785</v>
      </c>
      <c r="AP57" s="17" t="s">
        <v>829</v>
      </c>
      <c r="AQ57" s="17" t="s">
        <v>834</v>
      </c>
      <c r="AR57" s="17" t="s">
        <v>839</v>
      </c>
      <c r="AS57" s="17">
        <v>0.25729999999999997</v>
      </c>
      <c r="AT57" s="17">
        <v>0.31709999999999999</v>
      </c>
      <c r="AU57" s="17">
        <v>0.48409999999999997</v>
      </c>
    </row>
    <row r="58" spans="12:54" x14ac:dyDescent="0.35">
      <c r="N58" t="s">
        <v>665</v>
      </c>
      <c r="O58">
        <v>27</v>
      </c>
      <c r="P58" t="s">
        <v>783</v>
      </c>
      <c r="Q58" t="s">
        <v>789</v>
      </c>
      <c r="R58" t="s">
        <v>798</v>
      </c>
      <c r="S58" t="s">
        <v>802</v>
      </c>
      <c r="T58" s="11" t="s">
        <v>838</v>
      </c>
      <c r="U58" t="s">
        <v>839</v>
      </c>
      <c r="V58" s="11" t="s">
        <v>838</v>
      </c>
      <c r="AJ58" s="13"/>
      <c r="AK58" s="13"/>
      <c r="AL58" s="12" t="s">
        <v>665</v>
      </c>
      <c r="AM58" s="16">
        <v>28</v>
      </c>
      <c r="AN58" s="17" t="s">
        <v>785</v>
      </c>
      <c r="AO58" s="17" t="s">
        <v>824</v>
      </c>
      <c r="AP58" s="17" t="s">
        <v>791</v>
      </c>
      <c r="AQ58" s="17" t="s">
        <v>835</v>
      </c>
      <c r="AR58" s="17" t="s">
        <v>838</v>
      </c>
      <c r="AS58" s="17" t="s">
        <v>843</v>
      </c>
      <c r="AT58" s="17" t="s">
        <v>838</v>
      </c>
      <c r="AU58" s="17">
        <v>0.1163</v>
      </c>
    </row>
    <row r="59" spans="12:54" x14ac:dyDescent="0.35">
      <c r="N59" t="s">
        <v>770</v>
      </c>
      <c r="O59">
        <v>14</v>
      </c>
      <c r="P59" t="s">
        <v>777</v>
      </c>
      <c r="Q59" t="s">
        <v>778</v>
      </c>
      <c r="R59" t="s">
        <v>792</v>
      </c>
      <c r="S59" t="s">
        <v>794</v>
      </c>
      <c r="T59" s="11" t="s">
        <v>838</v>
      </c>
      <c r="U59" s="11" t="s">
        <v>838</v>
      </c>
      <c r="V59" s="11" t="s">
        <v>838</v>
      </c>
      <c r="W59" s="11" t="s">
        <v>838</v>
      </c>
      <c r="AJ59" s="13"/>
      <c r="AK59" s="13"/>
      <c r="AL59" s="12" t="s">
        <v>770</v>
      </c>
      <c r="AM59" s="16">
        <v>15</v>
      </c>
      <c r="AN59" s="17" t="s">
        <v>808</v>
      </c>
      <c r="AO59" s="17" t="s">
        <v>810</v>
      </c>
      <c r="AP59" s="17" t="s">
        <v>812</v>
      </c>
      <c r="AQ59" s="17" t="s">
        <v>815</v>
      </c>
      <c r="AR59" s="17" t="s">
        <v>838</v>
      </c>
      <c r="AS59" s="17" t="s">
        <v>838</v>
      </c>
      <c r="AT59" s="17" t="s">
        <v>838</v>
      </c>
      <c r="AU59" s="17" t="s">
        <v>838</v>
      </c>
    </row>
    <row r="60" spans="12:54" x14ac:dyDescent="0.35">
      <c r="M60" t="s">
        <v>771</v>
      </c>
      <c r="N60" t="s">
        <v>664</v>
      </c>
      <c r="O60">
        <v>8</v>
      </c>
      <c r="P60" t="s">
        <v>784</v>
      </c>
      <c r="Q60" t="s">
        <v>790</v>
      </c>
      <c r="R60" t="s">
        <v>791</v>
      </c>
      <c r="S60" t="s">
        <v>803</v>
      </c>
      <c r="T60" t="s">
        <v>839</v>
      </c>
      <c r="U60" t="s">
        <v>843</v>
      </c>
      <c r="V60">
        <v>1</v>
      </c>
      <c r="AJ60" s="13"/>
      <c r="AK60" s="14" t="s">
        <v>772</v>
      </c>
      <c r="AL60" s="12" t="s">
        <v>664</v>
      </c>
      <c r="AM60" s="16">
        <v>21</v>
      </c>
      <c r="AN60" s="17" t="s">
        <v>820</v>
      </c>
      <c r="AO60" s="17" t="s">
        <v>825</v>
      </c>
      <c r="AP60" s="17" t="s">
        <v>830</v>
      </c>
      <c r="AQ60" s="17" t="s">
        <v>836</v>
      </c>
      <c r="AR60" s="17">
        <v>0.64159999999999995</v>
      </c>
      <c r="AS60" s="17" t="s">
        <v>839</v>
      </c>
      <c r="AT60" s="17">
        <v>0.6351</v>
      </c>
      <c r="AU60" s="17" t="s">
        <v>841</v>
      </c>
    </row>
    <row r="61" spans="12:54" x14ac:dyDescent="0.35">
      <c r="N61" t="s">
        <v>665</v>
      </c>
      <c r="O61">
        <v>31</v>
      </c>
      <c r="P61" t="s">
        <v>785</v>
      </c>
      <c r="Q61" t="s">
        <v>785</v>
      </c>
      <c r="R61" t="s">
        <v>791</v>
      </c>
      <c r="S61" t="s">
        <v>804</v>
      </c>
      <c r="T61" s="11" t="s">
        <v>838</v>
      </c>
      <c r="U61">
        <v>0.3261</v>
      </c>
      <c r="V61" s="11" t="s">
        <v>838</v>
      </c>
      <c r="AJ61" s="13"/>
      <c r="AK61" s="13"/>
      <c r="AL61" s="12" t="s">
        <v>665</v>
      </c>
      <c r="AM61" s="16">
        <v>23</v>
      </c>
      <c r="AN61" s="17" t="s">
        <v>821</v>
      </c>
      <c r="AO61" s="17" t="s">
        <v>826</v>
      </c>
      <c r="AP61" s="17" t="s">
        <v>831</v>
      </c>
      <c r="AQ61" s="17" t="s">
        <v>832</v>
      </c>
      <c r="AR61" s="17" t="s">
        <v>838</v>
      </c>
      <c r="AS61" s="17" t="s">
        <v>839</v>
      </c>
      <c r="AT61" s="17" t="s">
        <v>838</v>
      </c>
      <c r="AU61" s="17" t="s">
        <v>839</v>
      </c>
    </row>
    <row r="62" spans="12:54" x14ac:dyDescent="0.35">
      <c r="N62" t="s">
        <v>770</v>
      </c>
      <c r="O62">
        <v>15</v>
      </c>
      <c r="P62" t="s">
        <v>779</v>
      </c>
      <c r="Q62" t="s">
        <v>779</v>
      </c>
      <c r="R62" t="s">
        <v>791</v>
      </c>
      <c r="S62" t="s">
        <v>795</v>
      </c>
      <c r="T62" s="11" t="s">
        <v>838</v>
      </c>
      <c r="U62" s="11" t="s">
        <v>838</v>
      </c>
      <c r="V62" s="11" t="s">
        <v>838</v>
      </c>
      <c r="W62" s="11" t="s">
        <v>838</v>
      </c>
      <c r="AJ62" s="15"/>
      <c r="AK62" s="15"/>
      <c r="AL62" s="12" t="s">
        <v>770</v>
      </c>
      <c r="AM62" s="16">
        <v>16</v>
      </c>
      <c r="AN62" s="17" t="s">
        <v>790</v>
      </c>
      <c r="AO62" s="17" t="s">
        <v>809</v>
      </c>
      <c r="AP62" s="17" t="s">
        <v>813</v>
      </c>
      <c r="AQ62" s="17" t="s">
        <v>816</v>
      </c>
      <c r="AR62" s="17" t="s">
        <v>838</v>
      </c>
      <c r="AS62" s="17" t="s">
        <v>838</v>
      </c>
      <c r="AT62" s="17" t="s">
        <v>838</v>
      </c>
      <c r="AU62" s="17" t="s">
        <v>838</v>
      </c>
    </row>
    <row r="63" spans="12:54" x14ac:dyDescent="0.35">
      <c r="M63" t="s">
        <v>772</v>
      </c>
      <c r="N63" t="s">
        <v>664</v>
      </c>
      <c r="O63">
        <v>14</v>
      </c>
      <c r="P63" t="s">
        <v>786</v>
      </c>
      <c r="Q63" t="s">
        <v>779</v>
      </c>
      <c r="R63" s="10" t="s">
        <v>799</v>
      </c>
      <c r="S63" s="10" t="s">
        <v>805</v>
      </c>
      <c r="T63">
        <v>0.30080000000000001</v>
      </c>
      <c r="U63" t="s">
        <v>844</v>
      </c>
      <c r="V63">
        <v>0.22670000000000001</v>
      </c>
    </row>
    <row r="64" spans="12:54" x14ac:dyDescent="0.35">
      <c r="N64" t="s">
        <v>665</v>
      </c>
      <c r="O64">
        <v>18</v>
      </c>
      <c r="P64" t="s">
        <v>787</v>
      </c>
      <c r="Q64" t="s">
        <v>785</v>
      </c>
      <c r="R64" s="10" t="s">
        <v>800</v>
      </c>
      <c r="S64" s="10" t="s">
        <v>806</v>
      </c>
      <c r="T64" s="11" t="s">
        <v>838</v>
      </c>
      <c r="U64" t="s">
        <v>839</v>
      </c>
      <c r="V64" s="11" t="s">
        <v>838</v>
      </c>
    </row>
    <row r="65" spans="12:23" x14ac:dyDescent="0.35">
      <c r="N65" t="s">
        <v>770</v>
      </c>
      <c r="O65">
        <v>15</v>
      </c>
      <c r="P65" t="s">
        <v>780</v>
      </c>
      <c r="Q65" t="s">
        <v>781</v>
      </c>
      <c r="R65" t="s">
        <v>793</v>
      </c>
      <c r="S65" t="s">
        <v>796</v>
      </c>
      <c r="T65" s="11" t="s">
        <v>838</v>
      </c>
      <c r="U65" s="11" t="s">
        <v>838</v>
      </c>
      <c r="V65" s="11" t="s">
        <v>838</v>
      </c>
      <c r="W65" s="11" t="s">
        <v>838</v>
      </c>
    </row>
    <row r="67" spans="12:23" x14ac:dyDescent="0.35">
      <c r="O67" s="6" t="s">
        <v>673</v>
      </c>
      <c r="P67" s="6" t="s">
        <v>773</v>
      </c>
      <c r="Q67" s="6" t="s">
        <v>774</v>
      </c>
      <c r="R67" s="6" t="s">
        <v>775</v>
      </c>
      <c r="S67" s="6" t="s">
        <v>776</v>
      </c>
    </row>
    <row r="68" spans="12:23" x14ac:dyDescent="0.35">
      <c r="L68" t="s">
        <v>667</v>
      </c>
      <c r="M68" t="s">
        <v>769</v>
      </c>
      <c r="N68" t="s">
        <v>664</v>
      </c>
      <c r="O68">
        <v>37</v>
      </c>
      <c r="P68" t="s">
        <v>817</v>
      </c>
      <c r="Q68" t="s">
        <v>822</v>
      </c>
      <c r="R68" t="s">
        <v>827</v>
      </c>
      <c r="S68" t="s">
        <v>832</v>
      </c>
      <c r="T68" t="s">
        <v>840</v>
      </c>
      <c r="U68" t="s">
        <v>839</v>
      </c>
      <c r="V68">
        <v>0.2802</v>
      </c>
    </row>
    <row r="69" spans="12:23" x14ac:dyDescent="0.35">
      <c r="N69" t="s">
        <v>665</v>
      </c>
      <c r="O69">
        <v>37</v>
      </c>
      <c r="P69" t="s">
        <v>818</v>
      </c>
      <c r="Q69" t="s">
        <v>823</v>
      </c>
      <c r="R69" t="s">
        <v>828</v>
      </c>
      <c r="S69" t="s">
        <v>833</v>
      </c>
      <c r="T69" s="11" t="s">
        <v>838</v>
      </c>
      <c r="U69" t="s">
        <v>840</v>
      </c>
      <c r="V69" s="11" t="s">
        <v>838</v>
      </c>
    </row>
    <row r="70" spans="12:23" x14ac:dyDescent="0.35">
      <c r="N70" t="s">
        <v>770</v>
      </c>
      <c r="O70">
        <v>16</v>
      </c>
      <c r="P70" t="s">
        <v>807</v>
      </c>
      <c r="Q70" t="s">
        <v>809</v>
      </c>
      <c r="R70" t="s">
        <v>811</v>
      </c>
      <c r="S70" t="s">
        <v>814</v>
      </c>
      <c r="T70" s="11" t="s">
        <v>838</v>
      </c>
      <c r="U70" s="11" t="s">
        <v>838</v>
      </c>
      <c r="V70" s="11" t="s">
        <v>838</v>
      </c>
      <c r="W70" s="11" t="s">
        <v>838</v>
      </c>
    </row>
    <row r="71" spans="12:23" x14ac:dyDescent="0.35">
      <c r="M71" t="s">
        <v>771</v>
      </c>
      <c r="N71" t="s">
        <v>664</v>
      </c>
      <c r="O71">
        <v>13</v>
      </c>
      <c r="P71" t="s">
        <v>819</v>
      </c>
      <c r="Q71" t="s">
        <v>785</v>
      </c>
      <c r="R71" t="s">
        <v>829</v>
      </c>
      <c r="S71" t="s">
        <v>834</v>
      </c>
      <c r="T71" t="s">
        <v>839</v>
      </c>
      <c r="U71">
        <v>0.25729999999999997</v>
      </c>
      <c r="V71">
        <v>0.31709999999999999</v>
      </c>
    </row>
    <row r="72" spans="12:23" x14ac:dyDescent="0.35">
      <c r="N72" t="s">
        <v>665</v>
      </c>
      <c r="O72">
        <v>28</v>
      </c>
      <c r="P72" t="s">
        <v>785</v>
      </c>
      <c r="Q72" t="s">
        <v>824</v>
      </c>
      <c r="R72" t="s">
        <v>791</v>
      </c>
      <c r="S72" t="s">
        <v>835</v>
      </c>
      <c r="T72" s="11" t="s">
        <v>838</v>
      </c>
      <c r="U72" t="s">
        <v>843</v>
      </c>
      <c r="V72" s="11" t="s">
        <v>838</v>
      </c>
    </row>
    <row r="73" spans="12:23" x14ac:dyDescent="0.35">
      <c r="N73" t="s">
        <v>770</v>
      </c>
      <c r="O73">
        <v>15</v>
      </c>
      <c r="P73" t="s">
        <v>808</v>
      </c>
      <c r="Q73" t="s">
        <v>810</v>
      </c>
      <c r="R73" t="s">
        <v>812</v>
      </c>
      <c r="S73" t="s">
        <v>815</v>
      </c>
      <c r="T73" s="11" t="s">
        <v>838</v>
      </c>
      <c r="U73" s="11" t="s">
        <v>838</v>
      </c>
      <c r="V73" s="11" t="s">
        <v>838</v>
      </c>
      <c r="W73" s="11" t="s">
        <v>838</v>
      </c>
    </row>
    <row r="74" spans="12:23" x14ac:dyDescent="0.35">
      <c r="M74" t="s">
        <v>772</v>
      </c>
      <c r="N74" t="s">
        <v>664</v>
      </c>
      <c r="O74">
        <v>21</v>
      </c>
      <c r="P74" t="s">
        <v>820</v>
      </c>
      <c r="Q74" t="s">
        <v>825</v>
      </c>
      <c r="R74" t="s">
        <v>830</v>
      </c>
      <c r="S74" t="s">
        <v>836</v>
      </c>
      <c r="T74">
        <v>0.64159999999999995</v>
      </c>
      <c r="U74" t="s">
        <v>839</v>
      </c>
      <c r="V74">
        <v>0.42359999999999998</v>
      </c>
    </row>
    <row r="75" spans="12:23" x14ac:dyDescent="0.35">
      <c r="N75" t="s">
        <v>665</v>
      </c>
      <c r="O75">
        <v>23</v>
      </c>
      <c r="P75" t="s">
        <v>821</v>
      </c>
      <c r="Q75" t="s">
        <v>826</v>
      </c>
      <c r="R75" t="s">
        <v>831</v>
      </c>
      <c r="S75" t="s">
        <v>832</v>
      </c>
      <c r="T75" s="11" t="s">
        <v>838</v>
      </c>
      <c r="U75" t="s">
        <v>839</v>
      </c>
      <c r="V75" s="11" t="s">
        <v>838</v>
      </c>
    </row>
    <row r="76" spans="12:23" x14ac:dyDescent="0.35">
      <c r="N76" t="s">
        <v>770</v>
      </c>
      <c r="O76">
        <v>16</v>
      </c>
      <c r="P76" t="s">
        <v>790</v>
      </c>
      <c r="Q76" t="s">
        <v>809</v>
      </c>
      <c r="R76" t="s">
        <v>813</v>
      </c>
      <c r="S76" t="s">
        <v>816</v>
      </c>
      <c r="T76" s="11" t="s">
        <v>838</v>
      </c>
      <c r="U76" s="11" t="s">
        <v>838</v>
      </c>
      <c r="V76" s="11" t="s">
        <v>838</v>
      </c>
      <c r="W76" s="11" t="s">
        <v>838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07"/>
  <sheetViews>
    <sheetView zoomScale="55" zoomScaleNormal="55" workbookViewId="0">
      <selection activeCell="O21" sqref="O21"/>
    </sheetView>
  </sheetViews>
  <sheetFormatPr defaultRowHeight="14.5" x14ac:dyDescent="0.35"/>
  <cols>
    <col min="1" max="1" width="18.54296875" bestFit="1" customWidth="1"/>
    <col min="2" max="2" width="34.1796875" bestFit="1" customWidth="1"/>
    <col min="3" max="3" width="7" bestFit="1" customWidth="1"/>
    <col min="4" max="4" width="12.7265625" bestFit="1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661</v>
      </c>
      <c r="M1" t="s">
        <v>662</v>
      </c>
      <c r="N1" t="s">
        <v>663</v>
      </c>
    </row>
    <row r="2" spans="1:14" x14ac:dyDescent="0.35">
      <c r="A2" t="s">
        <v>79</v>
      </c>
      <c r="B2" t="s">
        <v>44</v>
      </c>
      <c r="C2" t="s">
        <v>43</v>
      </c>
      <c r="D2" t="s">
        <v>529</v>
      </c>
      <c r="E2">
        <v>17</v>
      </c>
      <c r="F2">
        <v>56.61</v>
      </c>
      <c r="G2">
        <v>56.08</v>
      </c>
      <c r="H2">
        <f t="shared" ref="H2:H65" si="0">F2/G2</f>
        <v>1.009450784593438</v>
      </c>
      <c r="I2">
        <v>16.5</v>
      </c>
      <c r="J2">
        <v>31.66</v>
      </c>
      <c r="K2">
        <v>54.79</v>
      </c>
      <c r="L2" s="2">
        <f t="shared" ref="L2:L65" si="1">IF(H2&gt;1.5,1,0)</f>
        <v>0</v>
      </c>
      <c r="M2" s="2">
        <f t="shared" ref="M2:M65" si="2">IF((AND(H2&gt;1,H2&lt;1.5)),1,0)</f>
        <v>1</v>
      </c>
      <c r="N2" s="2">
        <f t="shared" ref="N2:N65" si="3">IF(H2&lt;1,1,0)</f>
        <v>0</v>
      </c>
    </row>
    <row r="3" spans="1:14" x14ac:dyDescent="0.35">
      <c r="A3" t="s">
        <v>83</v>
      </c>
      <c r="B3" t="s">
        <v>44</v>
      </c>
      <c r="C3" t="s">
        <v>43</v>
      </c>
      <c r="D3" t="s">
        <v>529</v>
      </c>
      <c r="E3">
        <v>17</v>
      </c>
      <c r="F3">
        <v>59.8</v>
      </c>
      <c r="G3">
        <v>56.08</v>
      </c>
      <c r="H3">
        <f t="shared" si="0"/>
        <v>1.0663338088445078</v>
      </c>
      <c r="I3">
        <v>16.5</v>
      </c>
      <c r="J3">
        <v>33.090000000000003</v>
      </c>
      <c r="K3">
        <v>54.79</v>
      </c>
      <c r="L3" s="2">
        <f t="shared" si="1"/>
        <v>0</v>
      </c>
      <c r="M3" s="2">
        <f t="shared" si="2"/>
        <v>1</v>
      </c>
      <c r="N3" s="2">
        <f t="shared" si="3"/>
        <v>0</v>
      </c>
    </row>
    <row r="4" spans="1:14" x14ac:dyDescent="0.35">
      <c r="A4" t="s">
        <v>85</v>
      </c>
      <c r="B4" t="s">
        <v>44</v>
      </c>
      <c r="C4" t="s">
        <v>43</v>
      </c>
      <c r="D4" t="s">
        <v>529</v>
      </c>
      <c r="E4">
        <v>25</v>
      </c>
      <c r="F4">
        <v>91.34</v>
      </c>
      <c r="G4">
        <v>76.17</v>
      </c>
      <c r="H4">
        <f t="shared" si="0"/>
        <v>1.1991597741893134</v>
      </c>
      <c r="I4">
        <v>17</v>
      </c>
      <c r="J4">
        <v>59.38</v>
      </c>
      <c r="K4">
        <v>56.08</v>
      </c>
      <c r="L4" s="2">
        <f t="shared" si="1"/>
        <v>0</v>
      </c>
      <c r="M4" s="2">
        <f t="shared" si="2"/>
        <v>1</v>
      </c>
      <c r="N4" s="2">
        <f t="shared" si="3"/>
        <v>0</v>
      </c>
    </row>
    <row r="5" spans="1:14" x14ac:dyDescent="0.35">
      <c r="A5" t="s">
        <v>86</v>
      </c>
      <c r="B5" t="s">
        <v>44</v>
      </c>
      <c r="C5" t="s">
        <v>43</v>
      </c>
      <c r="D5" t="s">
        <v>529</v>
      </c>
      <c r="E5">
        <v>16.5</v>
      </c>
      <c r="F5">
        <v>57.97</v>
      </c>
      <c r="G5">
        <v>54.79</v>
      </c>
      <c r="H5">
        <f t="shared" si="0"/>
        <v>1.0580397882825332</v>
      </c>
      <c r="I5">
        <v>16</v>
      </c>
      <c r="J5">
        <v>37.32</v>
      </c>
      <c r="K5">
        <v>53.5</v>
      </c>
      <c r="L5" s="2">
        <f t="shared" si="1"/>
        <v>0</v>
      </c>
      <c r="M5" s="2">
        <f t="shared" si="2"/>
        <v>1</v>
      </c>
      <c r="N5" s="2">
        <f t="shared" si="3"/>
        <v>0</v>
      </c>
    </row>
    <row r="6" spans="1:14" x14ac:dyDescent="0.35">
      <c r="A6" t="s">
        <v>87</v>
      </c>
      <c r="B6" t="s">
        <v>44</v>
      </c>
      <c r="C6" t="s">
        <v>43</v>
      </c>
      <c r="D6" t="s">
        <v>529</v>
      </c>
      <c r="E6">
        <v>17</v>
      </c>
      <c r="F6">
        <v>71.900000000000006</v>
      </c>
      <c r="G6">
        <v>56.08</v>
      </c>
      <c r="H6">
        <f t="shared" si="0"/>
        <v>1.2820970042796007</v>
      </c>
      <c r="I6">
        <v>25</v>
      </c>
      <c r="J6">
        <v>76.459999999999994</v>
      </c>
      <c r="K6">
        <v>76.17</v>
      </c>
      <c r="L6" s="2">
        <f t="shared" si="1"/>
        <v>0</v>
      </c>
      <c r="M6" s="2">
        <f t="shared" si="2"/>
        <v>1</v>
      </c>
      <c r="N6" s="2">
        <f t="shared" si="3"/>
        <v>0</v>
      </c>
    </row>
    <row r="7" spans="1:14" x14ac:dyDescent="0.35">
      <c r="A7" t="s">
        <v>89</v>
      </c>
      <c r="B7" t="s">
        <v>44</v>
      </c>
      <c r="C7" t="s">
        <v>43</v>
      </c>
      <c r="D7" t="s">
        <v>529</v>
      </c>
      <c r="E7">
        <v>17</v>
      </c>
      <c r="F7">
        <v>85.63</v>
      </c>
      <c r="G7">
        <v>56.08</v>
      </c>
      <c r="H7">
        <f t="shared" si="0"/>
        <v>1.5269258202567759</v>
      </c>
      <c r="I7">
        <v>25</v>
      </c>
      <c r="J7">
        <v>98.46</v>
      </c>
      <c r="K7">
        <v>76.17</v>
      </c>
      <c r="L7" s="2">
        <f t="shared" si="1"/>
        <v>1</v>
      </c>
      <c r="M7" s="2">
        <f t="shared" si="2"/>
        <v>0</v>
      </c>
      <c r="N7" s="2">
        <f t="shared" si="3"/>
        <v>0</v>
      </c>
    </row>
    <row r="8" spans="1:14" x14ac:dyDescent="0.35">
      <c r="A8" t="s">
        <v>90</v>
      </c>
      <c r="B8" t="s">
        <v>44</v>
      </c>
      <c r="C8" t="s">
        <v>43</v>
      </c>
      <c r="D8" t="s">
        <v>529</v>
      </c>
      <c r="E8">
        <v>17</v>
      </c>
      <c r="F8">
        <v>81.89</v>
      </c>
      <c r="G8">
        <v>56.08</v>
      </c>
      <c r="H8">
        <f t="shared" si="0"/>
        <v>1.4602353780313837</v>
      </c>
      <c r="I8">
        <v>16</v>
      </c>
      <c r="J8">
        <v>35.71</v>
      </c>
      <c r="K8">
        <v>53.5</v>
      </c>
      <c r="L8" s="2">
        <f t="shared" si="1"/>
        <v>0</v>
      </c>
      <c r="M8" s="2">
        <f t="shared" si="2"/>
        <v>1</v>
      </c>
      <c r="N8" s="2">
        <f t="shared" si="3"/>
        <v>0</v>
      </c>
    </row>
    <row r="9" spans="1:14" x14ac:dyDescent="0.35">
      <c r="A9" t="s">
        <v>91</v>
      </c>
      <c r="B9" t="s">
        <v>44</v>
      </c>
      <c r="C9" t="s">
        <v>43</v>
      </c>
      <c r="D9" t="s">
        <v>529</v>
      </c>
      <c r="E9">
        <v>17</v>
      </c>
      <c r="F9">
        <v>82.54</v>
      </c>
      <c r="G9">
        <v>56.08</v>
      </c>
      <c r="H9">
        <f t="shared" si="0"/>
        <v>1.4718259629101285</v>
      </c>
      <c r="I9">
        <v>16.5</v>
      </c>
      <c r="J9">
        <v>53.58</v>
      </c>
      <c r="K9">
        <v>54.79</v>
      </c>
      <c r="L9" s="2">
        <f t="shared" si="1"/>
        <v>0</v>
      </c>
      <c r="M9" s="2">
        <f t="shared" si="2"/>
        <v>1</v>
      </c>
      <c r="N9" s="2">
        <f t="shared" si="3"/>
        <v>0</v>
      </c>
    </row>
    <row r="10" spans="1:14" x14ac:dyDescent="0.35">
      <c r="A10" t="s">
        <v>111</v>
      </c>
      <c r="B10" t="s">
        <v>44</v>
      </c>
      <c r="C10" t="s">
        <v>43</v>
      </c>
      <c r="D10" t="s">
        <v>529</v>
      </c>
      <c r="E10">
        <v>17</v>
      </c>
      <c r="F10">
        <v>92.91</v>
      </c>
      <c r="G10">
        <v>56.08</v>
      </c>
      <c r="H10">
        <f t="shared" si="0"/>
        <v>1.6567403708987161</v>
      </c>
      <c r="I10">
        <v>16</v>
      </c>
      <c r="J10">
        <v>28.69</v>
      </c>
      <c r="K10">
        <v>53.5</v>
      </c>
      <c r="L10" s="2">
        <f t="shared" si="1"/>
        <v>1</v>
      </c>
      <c r="M10" s="2">
        <f t="shared" si="2"/>
        <v>0</v>
      </c>
      <c r="N10" s="2">
        <f t="shared" si="3"/>
        <v>0</v>
      </c>
    </row>
    <row r="11" spans="1:14" x14ac:dyDescent="0.35">
      <c r="A11" t="s">
        <v>112</v>
      </c>
      <c r="B11" t="s">
        <v>44</v>
      </c>
      <c r="C11" t="s">
        <v>43</v>
      </c>
      <c r="D11" t="s">
        <v>529</v>
      </c>
      <c r="E11">
        <v>17</v>
      </c>
      <c r="F11">
        <v>60.46</v>
      </c>
      <c r="G11">
        <v>56.08</v>
      </c>
      <c r="H11">
        <f t="shared" si="0"/>
        <v>1.0781027104136949</v>
      </c>
      <c r="I11">
        <v>16.5</v>
      </c>
      <c r="J11">
        <v>47.03</v>
      </c>
      <c r="K11">
        <v>54.79</v>
      </c>
      <c r="L11" s="2">
        <f t="shared" si="1"/>
        <v>0</v>
      </c>
      <c r="M11" s="2">
        <f t="shared" si="2"/>
        <v>1</v>
      </c>
      <c r="N11" s="2">
        <f t="shared" si="3"/>
        <v>0</v>
      </c>
    </row>
    <row r="12" spans="1:14" x14ac:dyDescent="0.35">
      <c r="A12" t="s">
        <v>113</v>
      </c>
      <c r="B12" t="s">
        <v>44</v>
      </c>
      <c r="C12" t="s">
        <v>43</v>
      </c>
      <c r="D12" t="s">
        <v>529</v>
      </c>
      <c r="E12">
        <v>17</v>
      </c>
      <c r="F12">
        <v>67.64</v>
      </c>
      <c r="G12">
        <v>56.08</v>
      </c>
      <c r="H12">
        <f t="shared" si="0"/>
        <v>1.2061340941512126</v>
      </c>
      <c r="I12">
        <v>16</v>
      </c>
      <c r="J12">
        <v>31.02</v>
      </c>
      <c r="K12">
        <v>53.5</v>
      </c>
      <c r="L12" s="2">
        <f t="shared" si="1"/>
        <v>0</v>
      </c>
      <c r="M12" s="2">
        <f t="shared" si="2"/>
        <v>1</v>
      </c>
      <c r="N12" s="2">
        <f t="shared" si="3"/>
        <v>0</v>
      </c>
    </row>
    <row r="13" spans="1:14" x14ac:dyDescent="0.35">
      <c r="A13" t="s">
        <v>114</v>
      </c>
      <c r="B13" t="s">
        <v>44</v>
      </c>
      <c r="C13" t="s">
        <v>43</v>
      </c>
      <c r="D13" t="s">
        <v>529</v>
      </c>
      <c r="E13">
        <v>17</v>
      </c>
      <c r="F13">
        <v>88.62</v>
      </c>
      <c r="G13">
        <v>56.08</v>
      </c>
      <c r="H13">
        <f t="shared" si="0"/>
        <v>1.5802425106990015</v>
      </c>
      <c r="I13">
        <v>16.5</v>
      </c>
      <c r="J13">
        <v>35.24</v>
      </c>
      <c r="K13">
        <v>54.79</v>
      </c>
      <c r="L13" s="2">
        <f t="shared" si="1"/>
        <v>1</v>
      </c>
      <c r="M13" s="2">
        <f t="shared" si="2"/>
        <v>0</v>
      </c>
      <c r="N13" s="2">
        <f t="shared" si="3"/>
        <v>0</v>
      </c>
    </row>
    <row r="14" spans="1:14" x14ac:dyDescent="0.35">
      <c r="A14" t="s">
        <v>116</v>
      </c>
      <c r="B14" t="s">
        <v>44</v>
      </c>
      <c r="C14" t="s">
        <v>43</v>
      </c>
      <c r="D14" t="s">
        <v>529</v>
      </c>
      <c r="E14">
        <v>17</v>
      </c>
      <c r="F14">
        <v>83.25</v>
      </c>
      <c r="G14">
        <v>56.08</v>
      </c>
      <c r="H14">
        <f t="shared" si="0"/>
        <v>1.4844864479315265</v>
      </c>
      <c r="I14">
        <v>16</v>
      </c>
      <c r="J14">
        <v>27.67</v>
      </c>
      <c r="K14">
        <v>53.5</v>
      </c>
      <c r="L14" s="2">
        <f t="shared" si="1"/>
        <v>0</v>
      </c>
      <c r="M14" s="2">
        <f t="shared" si="2"/>
        <v>1</v>
      </c>
      <c r="N14" s="2">
        <f t="shared" si="3"/>
        <v>0</v>
      </c>
    </row>
    <row r="15" spans="1:14" x14ac:dyDescent="0.35">
      <c r="A15" t="s">
        <v>119</v>
      </c>
      <c r="B15" t="s">
        <v>44</v>
      </c>
      <c r="C15" t="s">
        <v>43</v>
      </c>
      <c r="D15" t="s">
        <v>529</v>
      </c>
      <c r="E15">
        <v>17</v>
      </c>
      <c r="F15">
        <v>121.87</v>
      </c>
      <c r="G15">
        <v>56.08</v>
      </c>
      <c r="H15">
        <f t="shared" si="0"/>
        <v>2.173145506419401</v>
      </c>
      <c r="I15">
        <v>16</v>
      </c>
      <c r="J15">
        <v>27.23</v>
      </c>
      <c r="K15">
        <v>53.5</v>
      </c>
      <c r="L15" s="2">
        <f t="shared" si="1"/>
        <v>1</v>
      </c>
      <c r="M15" s="2">
        <f t="shared" si="2"/>
        <v>0</v>
      </c>
      <c r="N15" s="2">
        <f t="shared" si="3"/>
        <v>0</v>
      </c>
    </row>
    <row r="16" spans="1:14" x14ac:dyDescent="0.35">
      <c r="A16" t="s">
        <v>120</v>
      </c>
      <c r="B16" t="s">
        <v>44</v>
      </c>
      <c r="C16" t="s">
        <v>43</v>
      </c>
      <c r="D16" t="s">
        <v>529</v>
      </c>
      <c r="E16">
        <v>17</v>
      </c>
      <c r="F16">
        <v>73.03</v>
      </c>
      <c r="G16">
        <v>56.08</v>
      </c>
      <c r="H16">
        <f t="shared" si="0"/>
        <v>1.302246790299572</v>
      </c>
      <c r="I16">
        <v>16</v>
      </c>
      <c r="J16">
        <v>25.62</v>
      </c>
      <c r="K16">
        <v>53.5</v>
      </c>
      <c r="L16" s="2">
        <f t="shared" si="1"/>
        <v>0</v>
      </c>
      <c r="M16" s="2">
        <f t="shared" si="2"/>
        <v>1</v>
      </c>
      <c r="N16" s="2">
        <f t="shared" si="3"/>
        <v>0</v>
      </c>
    </row>
    <row r="17" spans="1:14" x14ac:dyDescent="0.35">
      <c r="A17" t="s">
        <v>124</v>
      </c>
      <c r="B17" t="s">
        <v>44</v>
      </c>
      <c r="C17" t="s">
        <v>43</v>
      </c>
      <c r="D17" t="s">
        <v>529</v>
      </c>
      <c r="E17">
        <v>17</v>
      </c>
      <c r="F17">
        <v>114.37</v>
      </c>
      <c r="G17">
        <v>56.08</v>
      </c>
      <c r="H17">
        <f t="shared" si="0"/>
        <v>2.0394079885877319</v>
      </c>
      <c r="I17">
        <v>16</v>
      </c>
      <c r="J17">
        <v>46.84</v>
      </c>
      <c r="K17">
        <v>53.5</v>
      </c>
      <c r="L17" s="2">
        <f t="shared" si="1"/>
        <v>1</v>
      </c>
      <c r="M17" s="2">
        <f t="shared" si="2"/>
        <v>0</v>
      </c>
      <c r="N17" s="2">
        <f t="shared" si="3"/>
        <v>0</v>
      </c>
    </row>
    <row r="18" spans="1:14" x14ac:dyDescent="0.35">
      <c r="A18" t="s">
        <v>126</v>
      </c>
      <c r="B18" t="s">
        <v>44</v>
      </c>
      <c r="C18" t="s">
        <v>43</v>
      </c>
      <c r="D18" t="s">
        <v>529</v>
      </c>
      <c r="E18">
        <v>17</v>
      </c>
      <c r="F18">
        <v>96.9</v>
      </c>
      <c r="G18">
        <v>56.08</v>
      </c>
      <c r="H18">
        <f t="shared" si="0"/>
        <v>1.7278887303851642</v>
      </c>
      <c r="I18">
        <v>16.5</v>
      </c>
      <c r="J18">
        <v>51.36</v>
      </c>
      <c r="K18">
        <v>54.79</v>
      </c>
      <c r="L18" s="2">
        <f t="shared" si="1"/>
        <v>1</v>
      </c>
      <c r="M18" s="2">
        <f t="shared" si="2"/>
        <v>0</v>
      </c>
      <c r="N18" s="2">
        <f t="shared" si="3"/>
        <v>0</v>
      </c>
    </row>
    <row r="19" spans="1:14" x14ac:dyDescent="0.35">
      <c r="A19" t="s">
        <v>12</v>
      </c>
      <c r="B19" t="s">
        <v>44</v>
      </c>
      <c r="C19" t="s">
        <v>43</v>
      </c>
      <c r="D19" t="s">
        <v>495</v>
      </c>
      <c r="E19">
        <v>17</v>
      </c>
      <c r="F19">
        <v>66.67</v>
      </c>
      <c r="G19">
        <v>56.08</v>
      </c>
      <c r="H19">
        <f t="shared" si="0"/>
        <v>1.1888373751783168</v>
      </c>
      <c r="I19">
        <v>16.5</v>
      </c>
      <c r="J19">
        <v>49.1</v>
      </c>
      <c r="K19">
        <v>54.79</v>
      </c>
      <c r="L19" s="2">
        <f t="shared" si="1"/>
        <v>0</v>
      </c>
      <c r="M19" s="2">
        <f t="shared" si="2"/>
        <v>1</v>
      </c>
      <c r="N19" s="2">
        <f t="shared" si="3"/>
        <v>0</v>
      </c>
    </row>
    <row r="20" spans="1:14" x14ac:dyDescent="0.35">
      <c r="A20" t="s">
        <v>13</v>
      </c>
      <c r="B20" t="s">
        <v>44</v>
      </c>
      <c r="C20" t="s">
        <v>43</v>
      </c>
      <c r="D20" t="s">
        <v>495</v>
      </c>
      <c r="E20">
        <v>17</v>
      </c>
      <c r="F20">
        <v>66.56</v>
      </c>
      <c r="G20">
        <v>56.08</v>
      </c>
      <c r="H20">
        <f t="shared" si="0"/>
        <v>1.1868758915834523</v>
      </c>
      <c r="I20">
        <v>16</v>
      </c>
      <c r="J20">
        <v>28.01</v>
      </c>
      <c r="K20">
        <v>53.5</v>
      </c>
      <c r="L20" s="2">
        <f t="shared" si="1"/>
        <v>0</v>
      </c>
      <c r="M20" s="2">
        <f t="shared" si="2"/>
        <v>1</v>
      </c>
      <c r="N20" s="2">
        <f t="shared" si="3"/>
        <v>0</v>
      </c>
    </row>
    <row r="21" spans="1:14" x14ac:dyDescent="0.35">
      <c r="A21" t="s">
        <v>14</v>
      </c>
      <c r="B21" t="s">
        <v>44</v>
      </c>
      <c r="C21" t="s">
        <v>43</v>
      </c>
      <c r="D21" t="s">
        <v>495</v>
      </c>
      <c r="E21">
        <v>23.5</v>
      </c>
      <c r="F21">
        <v>80.849999999999994</v>
      </c>
      <c r="G21">
        <v>72.459999999999994</v>
      </c>
      <c r="H21">
        <f t="shared" si="0"/>
        <v>1.1157880209770907</v>
      </c>
      <c r="I21">
        <v>17</v>
      </c>
      <c r="J21">
        <v>62.57</v>
      </c>
      <c r="K21">
        <v>56.08</v>
      </c>
      <c r="L21" s="2">
        <f t="shared" si="1"/>
        <v>0</v>
      </c>
      <c r="M21" s="2">
        <f t="shared" si="2"/>
        <v>1</v>
      </c>
      <c r="N21" s="2">
        <f t="shared" si="3"/>
        <v>0</v>
      </c>
    </row>
    <row r="22" spans="1:14" x14ac:dyDescent="0.35">
      <c r="A22" t="s">
        <v>16</v>
      </c>
      <c r="B22" t="s">
        <v>44</v>
      </c>
      <c r="C22" t="s">
        <v>43</v>
      </c>
      <c r="D22" t="s">
        <v>495</v>
      </c>
      <c r="E22">
        <v>17</v>
      </c>
      <c r="F22">
        <v>66.010000000000005</v>
      </c>
      <c r="G22">
        <v>56.08</v>
      </c>
      <c r="H22">
        <f t="shared" si="0"/>
        <v>1.1770684736091299</v>
      </c>
      <c r="I22">
        <v>16</v>
      </c>
      <c r="J22">
        <v>42.57</v>
      </c>
      <c r="K22">
        <v>53.5</v>
      </c>
      <c r="L22" s="2">
        <f t="shared" si="1"/>
        <v>0</v>
      </c>
      <c r="M22" s="2">
        <f t="shared" si="2"/>
        <v>1</v>
      </c>
      <c r="N22" s="2">
        <f t="shared" si="3"/>
        <v>0</v>
      </c>
    </row>
    <row r="23" spans="1:14" x14ac:dyDescent="0.35">
      <c r="A23" t="s">
        <v>17</v>
      </c>
      <c r="B23" t="s">
        <v>44</v>
      </c>
      <c r="C23" t="s">
        <v>43</v>
      </c>
      <c r="D23" t="s">
        <v>495</v>
      </c>
      <c r="E23">
        <v>17</v>
      </c>
      <c r="F23">
        <v>60.7</v>
      </c>
      <c r="G23">
        <v>56.08</v>
      </c>
      <c r="H23">
        <f t="shared" si="0"/>
        <v>1.0823823109843083</v>
      </c>
      <c r="I23">
        <v>16.5</v>
      </c>
      <c r="J23">
        <v>43.46</v>
      </c>
      <c r="K23">
        <v>54.79</v>
      </c>
      <c r="L23" s="2">
        <f t="shared" si="1"/>
        <v>0</v>
      </c>
      <c r="M23" s="2">
        <f t="shared" si="2"/>
        <v>1</v>
      </c>
      <c r="N23" s="2">
        <f t="shared" si="3"/>
        <v>0</v>
      </c>
    </row>
    <row r="24" spans="1:14" x14ac:dyDescent="0.35">
      <c r="A24" t="s">
        <v>29</v>
      </c>
      <c r="B24" t="s">
        <v>44</v>
      </c>
      <c r="C24" t="s">
        <v>43</v>
      </c>
      <c r="D24" t="s">
        <v>495</v>
      </c>
      <c r="E24">
        <v>23.5</v>
      </c>
      <c r="F24">
        <v>78.66</v>
      </c>
      <c r="G24">
        <v>72.459999999999994</v>
      </c>
      <c r="H24">
        <f t="shared" si="0"/>
        <v>1.0855644493513663</v>
      </c>
      <c r="I24">
        <v>23</v>
      </c>
      <c r="J24">
        <v>48.91</v>
      </c>
      <c r="K24">
        <v>71.22</v>
      </c>
      <c r="L24" s="2">
        <f t="shared" si="1"/>
        <v>0</v>
      </c>
      <c r="M24" s="2">
        <f t="shared" si="2"/>
        <v>1</v>
      </c>
      <c r="N24" s="2">
        <f t="shared" si="3"/>
        <v>0</v>
      </c>
    </row>
    <row r="25" spans="1:14" x14ac:dyDescent="0.35">
      <c r="A25" t="s">
        <v>30</v>
      </c>
      <c r="B25" t="s">
        <v>44</v>
      </c>
      <c r="C25" t="s">
        <v>43</v>
      </c>
      <c r="D25" t="s">
        <v>495</v>
      </c>
      <c r="E25">
        <v>25</v>
      </c>
      <c r="F25">
        <v>89.01</v>
      </c>
      <c r="G25">
        <v>76.17</v>
      </c>
      <c r="H25">
        <f t="shared" si="0"/>
        <v>1.1685703032690036</v>
      </c>
      <c r="I25">
        <v>23.5</v>
      </c>
      <c r="J25">
        <v>64.75</v>
      </c>
      <c r="K25">
        <v>72.459999999999994</v>
      </c>
      <c r="L25" s="2">
        <f t="shared" si="1"/>
        <v>0</v>
      </c>
      <c r="M25" s="2">
        <f t="shared" si="2"/>
        <v>1</v>
      </c>
      <c r="N25" s="2">
        <f t="shared" si="3"/>
        <v>0</v>
      </c>
    </row>
    <row r="26" spans="1:14" x14ac:dyDescent="0.35">
      <c r="A26" t="s">
        <v>33</v>
      </c>
      <c r="B26" t="s">
        <v>44</v>
      </c>
      <c r="C26" t="s">
        <v>43</v>
      </c>
      <c r="D26" t="s">
        <v>495</v>
      </c>
      <c r="E26">
        <v>24.5</v>
      </c>
      <c r="F26">
        <v>90.87</v>
      </c>
      <c r="G26">
        <v>74.930000000000007</v>
      </c>
      <c r="H26">
        <f t="shared" si="0"/>
        <v>1.2127318830908849</v>
      </c>
      <c r="I26">
        <v>19.5</v>
      </c>
      <c r="J26">
        <v>64.790000000000006</v>
      </c>
      <c r="K26">
        <v>62.44</v>
      </c>
      <c r="L26" s="2">
        <f t="shared" si="1"/>
        <v>0</v>
      </c>
      <c r="M26" s="2">
        <f t="shared" si="2"/>
        <v>1</v>
      </c>
      <c r="N26" s="2">
        <f t="shared" si="3"/>
        <v>0</v>
      </c>
    </row>
    <row r="27" spans="1:14" x14ac:dyDescent="0.35">
      <c r="A27" t="s">
        <v>36</v>
      </c>
      <c r="B27" t="s">
        <v>44</v>
      </c>
      <c r="C27" t="s">
        <v>43</v>
      </c>
      <c r="D27" t="s">
        <v>495</v>
      </c>
      <c r="E27">
        <v>24</v>
      </c>
      <c r="F27">
        <v>101.09</v>
      </c>
      <c r="G27">
        <v>73.7</v>
      </c>
      <c r="H27">
        <f t="shared" si="0"/>
        <v>1.371641791044776</v>
      </c>
      <c r="I27">
        <v>23</v>
      </c>
      <c r="J27">
        <v>65.849999999999994</v>
      </c>
      <c r="K27">
        <v>71.22</v>
      </c>
      <c r="L27" s="2">
        <f t="shared" si="1"/>
        <v>0</v>
      </c>
      <c r="M27" s="2">
        <f t="shared" si="2"/>
        <v>1</v>
      </c>
      <c r="N27" s="2">
        <f t="shared" si="3"/>
        <v>0</v>
      </c>
    </row>
    <row r="28" spans="1:14" x14ac:dyDescent="0.35">
      <c r="A28" t="s">
        <v>37</v>
      </c>
      <c r="B28" t="s">
        <v>44</v>
      </c>
      <c r="C28" t="s">
        <v>43</v>
      </c>
      <c r="D28" t="s">
        <v>495</v>
      </c>
      <c r="E28">
        <v>21.5</v>
      </c>
      <c r="F28">
        <v>67.97</v>
      </c>
      <c r="G28">
        <v>67.47</v>
      </c>
      <c r="H28">
        <f t="shared" si="0"/>
        <v>1.0074107010523194</v>
      </c>
      <c r="I28">
        <v>21</v>
      </c>
      <c r="J28">
        <v>34.28</v>
      </c>
      <c r="K28">
        <v>66.22</v>
      </c>
      <c r="L28" s="2">
        <f t="shared" si="1"/>
        <v>0</v>
      </c>
      <c r="M28" s="2">
        <f t="shared" si="2"/>
        <v>1</v>
      </c>
      <c r="N28" s="2">
        <f t="shared" si="3"/>
        <v>0</v>
      </c>
    </row>
    <row r="29" spans="1:14" x14ac:dyDescent="0.35">
      <c r="A29" t="s">
        <v>41</v>
      </c>
      <c r="B29" t="s">
        <v>44</v>
      </c>
      <c r="C29" t="s">
        <v>43</v>
      </c>
      <c r="D29" t="s">
        <v>495</v>
      </c>
      <c r="E29">
        <v>23.5</v>
      </c>
      <c r="F29">
        <v>77.94</v>
      </c>
      <c r="G29">
        <v>72.459999999999994</v>
      </c>
      <c r="H29">
        <f t="shared" si="0"/>
        <v>1.075627932652498</v>
      </c>
      <c r="I29">
        <v>23</v>
      </c>
      <c r="J29">
        <v>54.12</v>
      </c>
      <c r="K29">
        <v>71.22</v>
      </c>
      <c r="L29" s="2">
        <f t="shared" si="1"/>
        <v>0</v>
      </c>
      <c r="M29" s="2">
        <f t="shared" si="2"/>
        <v>1</v>
      </c>
      <c r="N29" s="2">
        <f t="shared" si="3"/>
        <v>0</v>
      </c>
    </row>
    <row r="30" spans="1:14" x14ac:dyDescent="0.35">
      <c r="A30" t="s">
        <v>42</v>
      </c>
      <c r="B30" t="s">
        <v>44</v>
      </c>
      <c r="C30" t="s">
        <v>43</v>
      </c>
      <c r="D30" t="s">
        <v>495</v>
      </c>
      <c r="E30">
        <v>24</v>
      </c>
      <c r="F30">
        <v>85.16</v>
      </c>
      <c r="G30">
        <v>73.7</v>
      </c>
      <c r="H30">
        <f t="shared" si="0"/>
        <v>1.1554952510176391</v>
      </c>
      <c r="I30">
        <v>23.5</v>
      </c>
      <c r="J30">
        <v>69.930000000000007</v>
      </c>
      <c r="K30">
        <v>72.459999999999994</v>
      </c>
      <c r="L30" s="2">
        <f t="shared" si="1"/>
        <v>0</v>
      </c>
      <c r="M30" s="2">
        <f t="shared" si="2"/>
        <v>1</v>
      </c>
      <c r="N30" s="2">
        <f t="shared" si="3"/>
        <v>0</v>
      </c>
    </row>
    <row r="31" spans="1:14" x14ac:dyDescent="0.35">
      <c r="A31" t="s">
        <v>467</v>
      </c>
      <c r="B31" t="s">
        <v>44</v>
      </c>
      <c r="C31" t="s">
        <v>43</v>
      </c>
      <c r="D31" t="s">
        <v>495</v>
      </c>
      <c r="E31">
        <v>17</v>
      </c>
      <c r="F31">
        <v>80.89</v>
      </c>
      <c r="G31">
        <v>56.08</v>
      </c>
      <c r="H31">
        <f t="shared" si="0"/>
        <v>1.4424037089871613</v>
      </c>
      <c r="I31">
        <v>16</v>
      </c>
      <c r="J31">
        <v>26.32</v>
      </c>
      <c r="K31">
        <v>53.5</v>
      </c>
      <c r="L31" s="2">
        <f t="shared" si="1"/>
        <v>0</v>
      </c>
      <c r="M31" s="2">
        <f t="shared" si="2"/>
        <v>1</v>
      </c>
      <c r="N31" s="2">
        <f t="shared" si="3"/>
        <v>0</v>
      </c>
    </row>
    <row r="32" spans="1:14" x14ac:dyDescent="0.35">
      <c r="A32" t="s">
        <v>468</v>
      </c>
      <c r="B32" t="s">
        <v>44</v>
      </c>
      <c r="C32" t="s">
        <v>43</v>
      </c>
      <c r="D32" t="s">
        <v>495</v>
      </c>
      <c r="E32">
        <v>17</v>
      </c>
      <c r="F32">
        <v>83.71</v>
      </c>
      <c r="G32">
        <v>56.08</v>
      </c>
      <c r="H32">
        <f t="shared" si="0"/>
        <v>1.4926890156918686</v>
      </c>
      <c r="I32">
        <v>24</v>
      </c>
      <c r="J32">
        <v>74.98</v>
      </c>
      <c r="K32">
        <v>73.7</v>
      </c>
      <c r="L32" s="2">
        <f t="shared" si="1"/>
        <v>0</v>
      </c>
      <c r="M32" s="2">
        <f t="shared" si="2"/>
        <v>1</v>
      </c>
      <c r="N32" s="2">
        <f t="shared" si="3"/>
        <v>0</v>
      </c>
    </row>
    <row r="33" spans="1:14" x14ac:dyDescent="0.35">
      <c r="A33" t="s">
        <v>470</v>
      </c>
      <c r="B33" t="s">
        <v>44</v>
      </c>
      <c r="C33" t="s">
        <v>43</v>
      </c>
      <c r="D33" t="s">
        <v>495</v>
      </c>
      <c r="E33">
        <v>24</v>
      </c>
      <c r="F33">
        <v>77.22</v>
      </c>
      <c r="G33">
        <v>73.7</v>
      </c>
      <c r="H33">
        <f t="shared" si="0"/>
        <v>1.0477611940298508</v>
      </c>
      <c r="I33">
        <v>16.5</v>
      </c>
      <c r="J33">
        <v>56.91</v>
      </c>
      <c r="K33">
        <v>54.79</v>
      </c>
      <c r="L33" s="2">
        <f t="shared" si="1"/>
        <v>0</v>
      </c>
      <c r="M33" s="2">
        <f t="shared" si="2"/>
        <v>1</v>
      </c>
      <c r="N33" s="2">
        <f t="shared" si="3"/>
        <v>0</v>
      </c>
    </row>
    <row r="34" spans="1:14" x14ac:dyDescent="0.35">
      <c r="A34" t="s">
        <v>478</v>
      </c>
      <c r="B34" t="s">
        <v>44</v>
      </c>
      <c r="C34" t="s">
        <v>43</v>
      </c>
      <c r="D34" t="s">
        <v>495</v>
      </c>
      <c r="E34">
        <v>17</v>
      </c>
      <c r="F34">
        <v>63.91</v>
      </c>
      <c r="G34">
        <v>56.08</v>
      </c>
      <c r="H34">
        <f t="shared" si="0"/>
        <v>1.1396219686162625</v>
      </c>
      <c r="I34">
        <v>16.5</v>
      </c>
      <c r="J34">
        <v>38.44</v>
      </c>
      <c r="K34">
        <v>54.79</v>
      </c>
      <c r="L34" s="2">
        <f t="shared" si="1"/>
        <v>0</v>
      </c>
      <c r="M34" s="2">
        <f t="shared" si="2"/>
        <v>1</v>
      </c>
      <c r="N34" s="2">
        <f t="shared" si="3"/>
        <v>0</v>
      </c>
    </row>
    <row r="35" spans="1:14" x14ac:dyDescent="0.35">
      <c r="A35" t="s">
        <v>143</v>
      </c>
      <c r="B35" t="s">
        <v>77</v>
      </c>
      <c r="C35" t="s">
        <v>43</v>
      </c>
      <c r="D35" t="s">
        <v>529</v>
      </c>
      <c r="E35">
        <v>17</v>
      </c>
      <c r="F35">
        <v>186.82</v>
      </c>
      <c r="G35">
        <v>56.08</v>
      </c>
      <c r="H35">
        <f t="shared" si="0"/>
        <v>3.331312410841655</v>
      </c>
      <c r="I35">
        <v>25</v>
      </c>
      <c r="J35">
        <v>97.18</v>
      </c>
      <c r="K35">
        <v>76.17</v>
      </c>
      <c r="L35" s="2">
        <f t="shared" si="1"/>
        <v>1</v>
      </c>
      <c r="M35" s="2">
        <f t="shared" si="2"/>
        <v>0</v>
      </c>
      <c r="N35" s="2">
        <f t="shared" si="3"/>
        <v>0</v>
      </c>
    </row>
    <row r="36" spans="1:14" x14ac:dyDescent="0.35">
      <c r="A36" t="s">
        <v>146</v>
      </c>
      <c r="B36" t="s">
        <v>77</v>
      </c>
      <c r="C36" t="s">
        <v>43</v>
      </c>
      <c r="D36" t="s">
        <v>529</v>
      </c>
      <c r="E36">
        <v>17</v>
      </c>
      <c r="F36">
        <v>218.22</v>
      </c>
      <c r="G36">
        <v>56.08</v>
      </c>
      <c r="H36">
        <f t="shared" si="0"/>
        <v>3.8912268188302428</v>
      </c>
      <c r="I36">
        <v>16</v>
      </c>
      <c r="J36">
        <v>40.380000000000003</v>
      </c>
      <c r="K36">
        <v>53.5</v>
      </c>
      <c r="L36" s="2">
        <f t="shared" si="1"/>
        <v>1</v>
      </c>
      <c r="M36" s="2">
        <f t="shared" si="2"/>
        <v>0</v>
      </c>
      <c r="N36" s="2">
        <f t="shared" si="3"/>
        <v>0</v>
      </c>
    </row>
    <row r="37" spans="1:14" x14ac:dyDescent="0.35">
      <c r="A37" t="s">
        <v>147</v>
      </c>
      <c r="B37" t="s">
        <v>77</v>
      </c>
      <c r="C37" t="s">
        <v>43</v>
      </c>
      <c r="D37" t="s">
        <v>529</v>
      </c>
      <c r="E37">
        <v>17</v>
      </c>
      <c r="F37">
        <v>153.28</v>
      </c>
      <c r="G37">
        <v>56.08</v>
      </c>
      <c r="H37">
        <f t="shared" si="0"/>
        <v>2.7332382310984311</v>
      </c>
      <c r="I37">
        <v>16</v>
      </c>
      <c r="J37">
        <v>35.020000000000003</v>
      </c>
      <c r="K37">
        <v>53.5</v>
      </c>
      <c r="L37" s="2">
        <f t="shared" si="1"/>
        <v>1</v>
      </c>
      <c r="M37" s="2">
        <f t="shared" si="2"/>
        <v>0</v>
      </c>
      <c r="N37" s="2">
        <f t="shared" si="3"/>
        <v>0</v>
      </c>
    </row>
    <row r="38" spans="1:14" x14ac:dyDescent="0.35">
      <c r="A38" t="s">
        <v>148</v>
      </c>
      <c r="B38" t="s">
        <v>77</v>
      </c>
      <c r="C38" t="s">
        <v>43</v>
      </c>
      <c r="D38" t="s">
        <v>529</v>
      </c>
      <c r="E38">
        <v>17</v>
      </c>
      <c r="F38">
        <v>182.76</v>
      </c>
      <c r="G38">
        <v>56.08</v>
      </c>
      <c r="H38">
        <f t="shared" si="0"/>
        <v>3.2589158345221114</v>
      </c>
      <c r="I38">
        <v>25</v>
      </c>
      <c r="J38">
        <v>100.04</v>
      </c>
      <c r="K38">
        <v>76.17</v>
      </c>
      <c r="L38" s="2">
        <f t="shared" si="1"/>
        <v>1</v>
      </c>
      <c r="M38" s="2">
        <f t="shared" si="2"/>
        <v>0</v>
      </c>
      <c r="N38" s="2">
        <f t="shared" si="3"/>
        <v>0</v>
      </c>
    </row>
    <row r="39" spans="1:14" x14ac:dyDescent="0.35">
      <c r="A39" t="s">
        <v>149</v>
      </c>
      <c r="B39" t="s">
        <v>77</v>
      </c>
      <c r="C39" t="s">
        <v>43</v>
      </c>
      <c r="D39" t="s">
        <v>529</v>
      </c>
      <c r="E39">
        <v>17</v>
      </c>
      <c r="F39">
        <v>127.17</v>
      </c>
      <c r="G39">
        <v>56.08</v>
      </c>
      <c r="H39">
        <f t="shared" si="0"/>
        <v>2.2676533523537805</v>
      </c>
      <c r="I39">
        <v>16</v>
      </c>
      <c r="J39">
        <v>28.98</v>
      </c>
      <c r="K39">
        <v>53.5</v>
      </c>
      <c r="L39" s="2">
        <f t="shared" si="1"/>
        <v>1</v>
      </c>
      <c r="M39" s="2">
        <f t="shared" si="2"/>
        <v>0</v>
      </c>
      <c r="N39" s="2">
        <f t="shared" si="3"/>
        <v>0</v>
      </c>
    </row>
    <row r="40" spans="1:14" x14ac:dyDescent="0.35">
      <c r="A40" t="s">
        <v>151</v>
      </c>
      <c r="B40" t="s">
        <v>77</v>
      </c>
      <c r="C40" t="s">
        <v>43</v>
      </c>
      <c r="D40" t="s">
        <v>529</v>
      </c>
      <c r="E40">
        <v>16.5</v>
      </c>
      <c r="F40">
        <v>222.74</v>
      </c>
      <c r="G40">
        <v>54.79</v>
      </c>
      <c r="H40">
        <f t="shared" si="0"/>
        <v>4.0653403905822234</v>
      </c>
      <c r="I40">
        <v>15.5</v>
      </c>
      <c r="J40">
        <v>14.4</v>
      </c>
      <c r="K40">
        <v>52.21</v>
      </c>
      <c r="L40" s="2">
        <f t="shared" si="1"/>
        <v>1</v>
      </c>
      <c r="M40" s="2">
        <f t="shared" si="2"/>
        <v>0</v>
      </c>
      <c r="N40" s="2">
        <f t="shared" si="3"/>
        <v>0</v>
      </c>
    </row>
    <row r="41" spans="1:14" x14ac:dyDescent="0.35">
      <c r="A41" t="s">
        <v>152</v>
      </c>
      <c r="B41" t="s">
        <v>77</v>
      </c>
      <c r="C41" t="s">
        <v>43</v>
      </c>
      <c r="D41" t="s">
        <v>529</v>
      </c>
      <c r="E41">
        <v>17</v>
      </c>
      <c r="F41">
        <v>229.55</v>
      </c>
      <c r="G41">
        <v>56.08</v>
      </c>
      <c r="H41">
        <f t="shared" si="0"/>
        <v>4.0932596291012846</v>
      </c>
      <c r="I41">
        <v>25</v>
      </c>
      <c r="J41">
        <v>93.16</v>
      </c>
      <c r="K41">
        <v>76.17</v>
      </c>
      <c r="L41" s="2">
        <f t="shared" si="1"/>
        <v>1</v>
      </c>
      <c r="M41" s="2">
        <f t="shared" si="2"/>
        <v>0</v>
      </c>
      <c r="N41" s="2">
        <f t="shared" si="3"/>
        <v>0</v>
      </c>
    </row>
    <row r="42" spans="1:14" x14ac:dyDescent="0.35">
      <c r="A42" t="s">
        <v>153</v>
      </c>
      <c r="B42" t="s">
        <v>77</v>
      </c>
      <c r="C42" t="s">
        <v>43</v>
      </c>
      <c r="D42" t="s">
        <v>529</v>
      </c>
      <c r="E42">
        <v>16.5</v>
      </c>
      <c r="F42">
        <v>154.28</v>
      </c>
      <c r="G42">
        <v>54.79</v>
      </c>
      <c r="H42">
        <f t="shared" si="0"/>
        <v>2.8158423069903269</v>
      </c>
      <c r="I42">
        <v>15.5</v>
      </c>
      <c r="J42">
        <v>16.489999999999998</v>
      </c>
      <c r="K42">
        <v>52.21</v>
      </c>
      <c r="L42" s="2">
        <f t="shared" si="1"/>
        <v>1</v>
      </c>
      <c r="M42" s="2">
        <f t="shared" si="2"/>
        <v>0</v>
      </c>
      <c r="N42" s="2">
        <f t="shared" si="3"/>
        <v>0</v>
      </c>
    </row>
    <row r="43" spans="1:14" x14ac:dyDescent="0.35">
      <c r="A43" t="s">
        <v>154</v>
      </c>
      <c r="B43" t="s">
        <v>77</v>
      </c>
      <c r="C43" t="s">
        <v>43</v>
      </c>
      <c r="D43" t="s">
        <v>529</v>
      </c>
      <c r="E43">
        <v>17</v>
      </c>
      <c r="F43">
        <v>197.52</v>
      </c>
      <c r="G43">
        <v>56.08</v>
      </c>
      <c r="H43">
        <f t="shared" si="0"/>
        <v>3.5221112696148364</v>
      </c>
      <c r="I43">
        <v>25</v>
      </c>
      <c r="J43">
        <v>90.39</v>
      </c>
      <c r="K43">
        <v>76.17</v>
      </c>
      <c r="L43" s="2">
        <f t="shared" si="1"/>
        <v>1</v>
      </c>
      <c r="M43" s="2">
        <f t="shared" si="2"/>
        <v>0</v>
      </c>
      <c r="N43" s="2">
        <f t="shared" si="3"/>
        <v>0</v>
      </c>
    </row>
    <row r="44" spans="1:14" x14ac:dyDescent="0.35">
      <c r="A44" t="s">
        <v>155</v>
      </c>
      <c r="B44" t="s">
        <v>77</v>
      </c>
      <c r="C44" t="s">
        <v>43</v>
      </c>
      <c r="D44" t="s">
        <v>529</v>
      </c>
      <c r="E44">
        <v>17</v>
      </c>
      <c r="F44">
        <v>253.97</v>
      </c>
      <c r="G44">
        <v>56.08</v>
      </c>
      <c r="H44">
        <f t="shared" si="0"/>
        <v>4.5287089871611981</v>
      </c>
      <c r="I44">
        <v>15.5</v>
      </c>
      <c r="J44">
        <v>8.49</v>
      </c>
      <c r="K44">
        <v>52.21</v>
      </c>
      <c r="L44" s="2">
        <f t="shared" si="1"/>
        <v>1</v>
      </c>
      <c r="M44" s="2">
        <f t="shared" si="2"/>
        <v>0</v>
      </c>
      <c r="N44" s="2">
        <f t="shared" si="3"/>
        <v>0</v>
      </c>
    </row>
    <row r="45" spans="1:14" x14ac:dyDescent="0.35">
      <c r="A45" t="s">
        <v>156</v>
      </c>
      <c r="B45" t="s">
        <v>77</v>
      </c>
      <c r="C45" t="s">
        <v>43</v>
      </c>
      <c r="D45" t="s">
        <v>529</v>
      </c>
      <c r="E45">
        <v>17</v>
      </c>
      <c r="F45">
        <v>157.16999999999999</v>
      </c>
      <c r="G45">
        <v>56.08</v>
      </c>
      <c r="H45">
        <f t="shared" si="0"/>
        <v>2.8026034236804565</v>
      </c>
      <c r="I45">
        <v>25</v>
      </c>
      <c r="J45">
        <v>95.04</v>
      </c>
      <c r="K45">
        <v>76.17</v>
      </c>
      <c r="L45" s="2">
        <f t="shared" si="1"/>
        <v>1</v>
      </c>
      <c r="M45" s="2">
        <f t="shared" si="2"/>
        <v>0</v>
      </c>
      <c r="N45" s="2">
        <f t="shared" si="3"/>
        <v>0</v>
      </c>
    </row>
    <row r="46" spans="1:14" x14ac:dyDescent="0.35">
      <c r="A46" t="s">
        <v>158</v>
      </c>
      <c r="B46" t="s">
        <v>77</v>
      </c>
      <c r="C46" t="s">
        <v>43</v>
      </c>
      <c r="D46" t="s">
        <v>529</v>
      </c>
      <c r="E46">
        <v>17</v>
      </c>
      <c r="F46">
        <v>186.81</v>
      </c>
      <c r="G46">
        <v>56.08</v>
      </c>
      <c r="H46">
        <f t="shared" si="0"/>
        <v>3.3311340941512126</v>
      </c>
      <c r="I46">
        <v>25</v>
      </c>
      <c r="J46">
        <v>85.05</v>
      </c>
      <c r="K46">
        <v>76.17</v>
      </c>
      <c r="L46" s="2">
        <f t="shared" si="1"/>
        <v>1</v>
      </c>
      <c r="M46" s="2">
        <f t="shared" si="2"/>
        <v>0</v>
      </c>
      <c r="N46" s="2">
        <f t="shared" si="3"/>
        <v>0</v>
      </c>
    </row>
    <row r="47" spans="1:14" x14ac:dyDescent="0.35">
      <c r="A47" t="s">
        <v>175</v>
      </c>
      <c r="B47" t="s">
        <v>77</v>
      </c>
      <c r="C47" t="s">
        <v>43</v>
      </c>
      <c r="D47" t="s">
        <v>529</v>
      </c>
      <c r="E47">
        <v>17</v>
      </c>
      <c r="F47">
        <v>153.78</v>
      </c>
      <c r="G47">
        <v>56.08</v>
      </c>
      <c r="H47">
        <f t="shared" si="0"/>
        <v>2.7421540656205421</v>
      </c>
      <c r="I47">
        <v>25</v>
      </c>
      <c r="J47">
        <v>95.42</v>
      </c>
      <c r="K47">
        <v>76.17</v>
      </c>
      <c r="L47" s="2">
        <f t="shared" si="1"/>
        <v>1</v>
      </c>
      <c r="M47" s="2">
        <f t="shared" si="2"/>
        <v>0</v>
      </c>
      <c r="N47" s="2">
        <f t="shared" si="3"/>
        <v>0</v>
      </c>
    </row>
    <row r="48" spans="1:14" x14ac:dyDescent="0.35">
      <c r="A48" t="s">
        <v>176</v>
      </c>
      <c r="B48" t="s">
        <v>77</v>
      </c>
      <c r="C48" t="s">
        <v>43</v>
      </c>
      <c r="D48" t="s">
        <v>529</v>
      </c>
      <c r="E48">
        <v>17</v>
      </c>
      <c r="F48">
        <v>115.74</v>
      </c>
      <c r="G48">
        <v>56.08</v>
      </c>
      <c r="H48">
        <f t="shared" si="0"/>
        <v>2.0638373751783168</v>
      </c>
      <c r="I48">
        <v>16</v>
      </c>
      <c r="J48">
        <v>26.15</v>
      </c>
      <c r="K48">
        <v>53.5</v>
      </c>
      <c r="L48" s="2">
        <f t="shared" si="1"/>
        <v>1</v>
      </c>
      <c r="M48" s="2">
        <f t="shared" si="2"/>
        <v>0</v>
      </c>
      <c r="N48" s="2">
        <f t="shared" si="3"/>
        <v>0</v>
      </c>
    </row>
    <row r="49" spans="1:14" x14ac:dyDescent="0.35">
      <c r="A49" t="s">
        <v>177</v>
      </c>
      <c r="B49" t="s">
        <v>77</v>
      </c>
      <c r="C49" t="s">
        <v>43</v>
      </c>
      <c r="D49" t="s">
        <v>529</v>
      </c>
      <c r="E49">
        <v>17</v>
      </c>
      <c r="F49">
        <v>117.19</v>
      </c>
      <c r="G49">
        <v>56.08</v>
      </c>
      <c r="H49">
        <f t="shared" si="0"/>
        <v>2.0896932952924394</v>
      </c>
      <c r="I49">
        <v>16</v>
      </c>
      <c r="J49">
        <v>20.79</v>
      </c>
      <c r="K49">
        <v>53.5</v>
      </c>
      <c r="L49" s="2">
        <f t="shared" si="1"/>
        <v>1</v>
      </c>
      <c r="M49" s="2">
        <f t="shared" si="2"/>
        <v>0</v>
      </c>
      <c r="N49" s="2">
        <f t="shared" si="3"/>
        <v>0</v>
      </c>
    </row>
    <row r="50" spans="1:14" x14ac:dyDescent="0.35">
      <c r="A50" t="s">
        <v>178</v>
      </c>
      <c r="B50" t="s">
        <v>77</v>
      </c>
      <c r="C50" t="s">
        <v>43</v>
      </c>
      <c r="D50" t="s">
        <v>529</v>
      </c>
      <c r="E50">
        <v>17</v>
      </c>
      <c r="F50">
        <v>105.68</v>
      </c>
      <c r="G50">
        <v>56.08</v>
      </c>
      <c r="H50">
        <f t="shared" si="0"/>
        <v>1.8844507845934382</v>
      </c>
      <c r="I50">
        <v>25</v>
      </c>
      <c r="J50">
        <v>105.55</v>
      </c>
      <c r="K50">
        <v>76.17</v>
      </c>
      <c r="L50" s="2">
        <f t="shared" si="1"/>
        <v>1</v>
      </c>
      <c r="M50" s="2">
        <f t="shared" si="2"/>
        <v>0</v>
      </c>
      <c r="N50" s="2">
        <f t="shared" si="3"/>
        <v>0</v>
      </c>
    </row>
    <row r="51" spans="1:14" x14ac:dyDescent="0.35">
      <c r="A51" t="s">
        <v>180</v>
      </c>
      <c r="B51" t="s">
        <v>77</v>
      </c>
      <c r="C51" t="s">
        <v>43</v>
      </c>
      <c r="D51" t="s">
        <v>529</v>
      </c>
      <c r="E51">
        <v>17</v>
      </c>
      <c r="F51">
        <v>169.47</v>
      </c>
      <c r="G51">
        <v>56.08</v>
      </c>
      <c r="H51">
        <f t="shared" si="0"/>
        <v>3.0219329529243937</v>
      </c>
      <c r="I51">
        <v>25</v>
      </c>
      <c r="J51">
        <v>97.8</v>
      </c>
      <c r="K51">
        <v>76.17</v>
      </c>
      <c r="L51" s="2">
        <f t="shared" si="1"/>
        <v>1</v>
      </c>
      <c r="M51" s="2">
        <f t="shared" si="2"/>
        <v>0</v>
      </c>
      <c r="N51" s="2">
        <f t="shared" si="3"/>
        <v>0</v>
      </c>
    </row>
    <row r="52" spans="1:14" x14ac:dyDescent="0.35">
      <c r="A52" t="s">
        <v>181</v>
      </c>
      <c r="B52" t="s">
        <v>77</v>
      </c>
      <c r="C52" t="s">
        <v>43</v>
      </c>
      <c r="D52" t="s">
        <v>529</v>
      </c>
      <c r="E52">
        <v>17</v>
      </c>
      <c r="F52">
        <v>83.39</v>
      </c>
      <c r="G52">
        <v>56.08</v>
      </c>
      <c r="H52">
        <f t="shared" si="0"/>
        <v>1.4869828815977175</v>
      </c>
      <c r="I52">
        <v>16</v>
      </c>
      <c r="J52">
        <v>46.1</v>
      </c>
      <c r="K52">
        <v>53.5</v>
      </c>
      <c r="L52" s="2">
        <f t="shared" si="1"/>
        <v>0</v>
      </c>
      <c r="M52" s="2">
        <f t="shared" si="2"/>
        <v>1</v>
      </c>
      <c r="N52" s="2">
        <f t="shared" si="3"/>
        <v>0</v>
      </c>
    </row>
    <row r="53" spans="1:14" x14ac:dyDescent="0.35">
      <c r="A53" t="s">
        <v>182</v>
      </c>
      <c r="B53" t="s">
        <v>77</v>
      </c>
      <c r="C53" t="s">
        <v>43</v>
      </c>
      <c r="D53" t="s">
        <v>529</v>
      </c>
      <c r="E53">
        <v>17</v>
      </c>
      <c r="F53">
        <v>66.239999999999995</v>
      </c>
      <c r="G53">
        <v>56.08</v>
      </c>
      <c r="H53">
        <f t="shared" si="0"/>
        <v>1.181169757489301</v>
      </c>
      <c r="I53">
        <v>16</v>
      </c>
      <c r="J53">
        <v>21.42</v>
      </c>
      <c r="K53">
        <v>53.5</v>
      </c>
      <c r="L53" s="2">
        <f t="shared" si="1"/>
        <v>0</v>
      </c>
      <c r="M53" s="2">
        <f t="shared" si="2"/>
        <v>1</v>
      </c>
      <c r="N53" s="2">
        <f t="shared" si="3"/>
        <v>0</v>
      </c>
    </row>
    <row r="54" spans="1:14" x14ac:dyDescent="0.35">
      <c r="A54" t="s">
        <v>183</v>
      </c>
      <c r="B54" t="s">
        <v>77</v>
      </c>
      <c r="C54" t="s">
        <v>43</v>
      </c>
      <c r="D54" t="s">
        <v>529</v>
      </c>
      <c r="E54">
        <v>17</v>
      </c>
      <c r="F54">
        <v>179.86</v>
      </c>
      <c r="G54">
        <v>56.08</v>
      </c>
      <c r="H54">
        <f t="shared" si="0"/>
        <v>3.2072039942938662</v>
      </c>
      <c r="I54">
        <v>25</v>
      </c>
      <c r="J54">
        <v>89.04</v>
      </c>
      <c r="K54">
        <v>76.17</v>
      </c>
      <c r="L54" s="2">
        <f t="shared" si="1"/>
        <v>1</v>
      </c>
      <c r="M54" s="2">
        <f t="shared" si="2"/>
        <v>0</v>
      </c>
      <c r="N54" s="2">
        <f t="shared" si="3"/>
        <v>0</v>
      </c>
    </row>
    <row r="55" spans="1:14" x14ac:dyDescent="0.35">
      <c r="A55" t="s">
        <v>184</v>
      </c>
      <c r="B55" t="s">
        <v>77</v>
      </c>
      <c r="C55" t="s">
        <v>43</v>
      </c>
      <c r="D55" t="s">
        <v>529</v>
      </c>
      <c r="E55">
        <v>17</v>
      </c>
      <c r="F55">
        <v>207.34</v>
      </c>
      <c r="G55">
        <v>56.08</v>
      </c>
      <c r="H55">
        <f t="shared" si="0"/>
        <v>3.6972182596291017</v>
      </c>
      <c r="I55">
        <v>25</v>
      </c>
      <c r="J55">
        <v>127.67</v>
      </c>
      <c r="K55">
        <v>76.17</v>
      </c>
      <c r="L55" s="2">
        <f t="shared" si="1"/>
        <v>1</v>
      </c>
      <c r="M55" s="2">
        <f t="shared" si="2"/>
        <v>0</v>
      </c>
      <c r="N55" s="2">
        <f t="shared" si="3"/>
        <v>0</v>
      </c>
    </row>
    <row r="56" spans="1:14" x14ac:dyDescent="0.35">
      <c r="A56" t="s">
        <v>185</v>
      </c>
      <c r="B56" t="s">
        <v>77</v>
      </c>
      <c r="C56" t="s">
        <v>43</v>
      </c>
      <c r="D56" t="s">
        <v>529</v>
      </c>
      <c r="E56">
        <v>16.5</v>
      </c>
      <c r="F56">
        <v>148.37</v>
      </c>
      <c r="G56">
        <v>54.79</v>
      </c>
      <c r="H56">
        <f t="shared" si="0"/>
        <v>2.7079759080124113</v>
      </c>
      <c r="I56">
        <v>25</v>
      </c>
      <c r="J56">
        <v>92.19</v>
      </c>
      <c r="K56">
        <v>76.17</v>
      </c>
      <c r="L56" s="2">
        <f t="shared" si="1"/>
        <v>1</v>
      </c>
      <c r="M56" s="2">
        <f t="shared" si="2"/>
        <v>0</v>
      </c>
      <c r="N56" s="2">
        <f t="shared" si="3"/>
        <v>0</v>
      </c>
    </row>
    <row r="57" spans="1:14" x14ac:dyDescent="0.35">
      <c r="A57" t="s">
        <v>186</v>
      </c>
      <c r="B57" t="s">
        <v>77</v>
      </c>
      <c r="C57" t="s">
        <v>43</v>
      </c>
      <c r="D57" t="s">
        <v>529</v>
      </c>
      <c r="E57">
        <v>17</v>
      </c>
      <c r="F57">
        <v>124.27</v>
      </c>
      <c r="G57">
        <v>56.08</v>
      </c>
      <c r="H57">
        <f t="shared" si="0"/>
        <v>2.2159415121255348</v>
      </c>
      <c r="I57">
        <v>25</v>
      </c>
      <c r="J57">
        <v>78.489999999999995</v>
      </c>
      <c r="K57">
        <v>76.17</v>
      </c>
      <c r="L57" s="2">
        <f t="shared" si="1"/>
        <v>1</v>
      </c>
      <c r="M57" s="2">
        <f t="shared" si="2"/>
        <v>0</v>
      </c>
      <c r="N57" s="2">
        <f t="shared" si="3"/>
        <v>0</v>
      </c>
    </row>
    <row r="58" spans="1:14" x14ac:dyDescent="0.35">
      <c r="A58" t="s">
        <v>188</v>
      </c>
      <c r="B58" t="s">
        <v>77</v>
      </c>
      <c r="C58" t="s">
        <v>43</v>
      </c>
      <c r="D58" t="s">
        <v>529</v>
      </c>
      <c r="E58">
        <v>17</v>
      </c>
      <c r="F58">
        <v>103.6</v>
      </c>
      <c r="G58">
        <v>56.08</v>
      </c>
      <c r="H58">
        <f t="shared" si="0"/>
        <v>1.847360912981455</v>
      </c>
      <c r="I58">
        <v>16</v>
      </c>
      <c r="J58">
        <v>23.4</v>
      </c>
      <c r="K58">
        <v>53.5</v>
      </c>
      <c r="L58" s="2">
        <f t="shared" si="1"/>
        <v>1</v>
      </c>
      <c r="M58" s="2">
        <f t="shared" si="2"/>
        <v>0</v>
      </c>
      <c r="N58" s="2">
        <f t="shared" si="3"/>
        <v>0</v>
      </c>
    </row>
    <row r="59" spans="1:14" x14ac:dyDescent="0.35">
      <c r="A59" t="s">
        <v>189</v>
      </c>
      <c r="B59" t="s">
        <v>77</v>
      </c>
      <c r="C59" t="s">
        <v>43</v>
      </c>
      <c r="D59" t="s">
        <v>529</v>
      </c>
      <c r="E59">
        <v>17</v>
      </c>
      <c r="F59">
        <v>159.04</v>
      </c>
      <c r="G59">
        <v>56.08</v>
      </c>
      <c r="H59">
        <f t="shared" si="0"/>
        <v>2.8359486447931528</v>
      </c>
      <c r="I59">
        <v>16</v>
      </c>
      <c r="J59">
        <v>14.49</v>
      </c>
      <c r="K59">
        <v>53.5</v>
      </c>
      <c r="L59" s="2">
        <f t="shared" si="1"/>
        <v>1</v>
      </c>
      <c r="M59" s="2">
        <f t="shared" si="2"/>
        <v>0</v>
      </c>
      <c r="N59" s="2">
        <f t="shared" si="3"/>
        <v>0</v>
      </c>
    </row>
    <row r="60" spans="1:14" x14ac:dyDescent="0.35">
      <c r="A60" t="s">
        <v>190</v>
      </c>
      <c r="B60" t="s">
        <v>77</v>
      </c>
      <c r="C60" t="s">
        <v>43</v>
      </c>
      <c r="D60" t="s">
        <v>529</v>
      </c>
      <c r="E60">
        <v>17</v>
      </c>
      <c r="F60">
        <v>130.09</v>
      </c>
      <c r="G60">
        <v>56.08</v>
      </c>
      <c r="H60">
        <f t="shared" si="0"/>
        <v>2.3197218259629104</v>
      </c>
      <c r="I60">
        <v>25</v>
      </c>
      <c r="J60">
        <v>77.52</v>
      </c>
      <c r="K60">
        <v>76.17</v>
      </c>
      <c r="L60" s="2">
        <f t="shared" si="1"/>
        <v>1</v>
      </c>
      <c r="M60" s="2">
        <f t="shared" si="2"/>
        <v>0</v>
      </c>
      <c r="N60" s="2">
        <f t="shared" si="3"/>
        <v>0</v>
      </c>
    </row>
    <row r="61" spans="1:14" x14ac:dyDescent="0.35">
      <c r="A61" t="s">
        <v>45</v>
      </c>
      <c r="B61" t="s">
        <v>77</v>
      </c>
      <c r="C61" t="s">
        <v>43</v>
      </c>
      <c r="D61" t="s">
        <v>495</v>
      </c>
      <c r="E61">
        <v>23.5</v>
      </c>
      <c r="F61">
        <v>87.1</v>
      </c>
      <c r="G61">
        <v>72.459999999999994</v>
      </c>
      <c r="H61">
        <f t="shared" si="0"/>
        <v>1.202042506210323</v>
      </c>
      <c r="I61">
        <v>22</v>
      </c>
      <c r="J61">
        <v>47.75</v>
      </c>
      <c r="K61">
        <v>68.72</v>
      </c>
      <c r="L61" s="2">
        <f t="shared" si="1"/>
        <v>0</v>
      </c>
      <c r="M61" s="2">
        <f t="shared" si="2"/>
        <v>1</v>
      </c>
      <c r="N61" s="2">
        <f t="shared" si="3"/>
        <v>0</v>
      </c>
    </row>
    <row r="62" spans="1:14" x14ac:dyDescent="0.35">
      <c r="A62" t="s">
        <v>46</v>
      </c>
      <c r="B62" t="s">
        <v>77</v>
      </c>
      <c r="C62" t="s">
        <v>43</v>
      </c>
      <c r="D62" t="s">
        <v>495</v>
      </c>
      <c r="E62">
        <v>24</v>
      </c>
      <c r="F62">
        <v>97.57</v>
      </c>
      <c r="G62">
        <v>73.7</v>
      </c>
      <c r="H62">
        <f t="shared" si="0"/>
        <v>1.3238805970149252</v>
      </c>
      <c r="I62">
        <v>22.5</v>
      </c>
      <c r="J62">
        <v>73.38</v>
      </c>
      <c r="K62">
        <v>69.97</v>
      </c>
      <c r="L62" s="2">
        <f t="shared" si="1"/>
        <v>0</v>
      </c>
      <c r="M62" s="2">
        <f t="shared" si="2"/>
        <v>1</v>
      </c>
      <c r="N62" s="2">
        <f t="shared" si="3"/>
        <v>0</v>
      </c>
    </row>
    <row r="63" spans="1:14" x14ac:dyDescent="0.35">
      <c r="A63" t="s">
        <v>49</v>
      </c>
      <c r="B63" t="s">
        <v>77</v>
      </c>
      <c r="C63" t="s">
        <v>43</v>
      </c>
      <c r="D63" t="s">
        <v>495</v>
      </c>
      <c r="E63">
        <v>23.5</v>
      </c>
      <c r="F63">
        <v>73.34</v>
      </c>
      <c r="G63">
        <v>72.459999999999994</v>
      </c>
      <c r="H63">
        <f t="shared" si="0"/>
        <v>1.0121446315208391</v>
      </c>
      <c r="I63">
        <v>23</v>
      </c>
      <c r="J63">
        <v>69.42</v>
      </c>
      <c r="K63">
        <v>71.22</v>
      </c>
      <c r="L63" s="2">
        <f t="shared" si="1"/>
        <v>0</v>
      </c>
      <c r="M63" s="2">
        <f t="shared" si="2"/>
        <v>1</v>
      </c>
      <c r="N63" s="2">
        <f t="shared" si="3"/>
        <v>0</v>
      </c>
    </row>
    <row r="64" spans="1:14" x14ac:dyDescent="0.35">
      <c r="A64" t="s">
        <v>50</v>
      </c>
      <c r="B64" t="s">
        <v>77</v>
      </c>
      <c r="C64" t="s">
        <v>43</v>
      </c>
      <c r="D64" t="s">
        <v>495</v>
      </c>
      <c r="E64">
        <v>19.5</v>
      </c>
      <c r="F64">
        <v>77.94</v>
      </c>
      <c r="G64">
        <v>62.44</v>
      </c>
      <c r="H64">
        <f t="shared" si="0"/>
        <v>1.2482383087764253</v>
      </c>
      <c r="I64">
        <v>22.5</v>
      </c>
      <c r="J64">
        <v>81.319999999999993</v>
      </c>
      <c r="K64">
        <v>69.97</v>
      </c>
      <c r="L64" s="2">
        <f t="shared" si="1"/>
        <v>0</v>
      </c>
      <c r="M64" s="2">
        <f t="shared" si="2"/>
        <v>1</v>
      </c>
      <c r="N64" s="2">
        <f t="shared" si="3"/>
        <v>0</v>
      </c>
    </row>
    <row r="65" spans="1:14" x14ac:dyDescent="0.35">
      <c r="A65" t="s">
        <v>51</v>
      </c>
      <c r="B65" t="s">
        <v>77</v>
      </c>
      <c r="C65" t="s">
        <v>43</v>
      </c>
      <c r="D65" t="s">
        <v>495</v>
      </c>
      <c r="E65">
        <v>23.5</v>
      </c>
      <c r="F65">
        <v>78.599999999999994</v>
      </c>
      <c r="G65">
        <v>72.459999999999994</v>
      </c>
      <c r="H65">
        <f t="shared" si="0"/>
        <v>1.0847364062931273</v>
      </c>
      <c r="I65">
        <v>22.5</v>
      </c>
      <c r="J65">
        <v>61.53</v>
      </c>
      <c r="K65">
        <v>69.97</v>
      </c>
      <c r="L65" s="2">
        <f t="shared" si="1"/>
        <v>0</v>
      </c>
      <c r="M65" s="2">
        <f t="shared" si="2"/>
        <v>1</v>
      </c>
      <c r="N65" s="2">
        <f t="shared" si="3"/>
        <v>0</v>
      </c>
    </row>
    <row r="66" spans="1:14" x14ac:dyDescent="0.35">
      <c r="A66" t="s">
        <v>54</v>
      </c>
      <c r="B66" t="s">
        <v>77</v>
      </c>
      <c r="C66" t="s">
        <v>43</v>
      </c>
      <c r="D66" t="s">
        <v>495</v>
      </c>
      <c r="E66">
        <v>24</v>
      </c>
      <c r="F66">
        <v>90.22</v>
      </c>
      <c r="G66">
        <v>73.7</v>
      </c>
      <c r="H66">
        <f t="shared" ref="H66:H129" si="4">F66/G66</f>
        <v>1.2241519674355494</v>
      </c>
      <c r="I66">
        <v>17</v>
      </c>
      <c r="J66">
        <v>57.98</v>
      </c>
      <c r="K66">
        <v>56.08</v>
      </c>
      <c r="L66" s="2">
        <f t="shared" ref="L66:L129" si="5">IF(H66&gt;1.5,1,0)</f>
        <v>0</v>
      </c>
      <c r="M66" s="2">
        <f t="shared" ref="M66:M129" si="6">IF((AND(H66&gt;1,H66&lt;1.5)),1,0)</f>
        <v>1</v>
      </c>
      <c r="N66" s="2">
        <f t="shared" ref="N66:N129" si="7">IF(H66&lt;1,1,0)</f>
        <v>0</v>
      </c>
    </row>
    <row r="67" spans="1:14" x14ac:dyDescent="0.35">
      <c r="A67" t="s">
        <v>55</v>
      </c>
      <c r="B67" t="s">
        <v>77</v>
      </c>
      <c r="C67" t="s">
        <v>43</v>
      </c>
      <c r="D67" t="s">
        <v>495</v>
      </c>
      <c r="E67">
        <v>17</v>
      </c>
      <c r="F67">
        <v>65.2</v>
      </c>
      <c r="G67">
        <v>56.08</v>
      </c>
      <c r="H67">
        <f t="shared" si="4"/>
        <v>1.1626248216833097</v>
      </c>
      <c r="I67">
        <v>22.5</v>
      </c>
      <c r="J67">
        <v>75.13</v>
      </c>
      <c r="K67">
        <v>69.97</v>
      </c>
      <c r="L67" s="2">
        <f t="shared" si="5"/>
        <v>0</v>
      </c>
      <c r="M67" s="2">
        <f t="shared" si="6"/>
        <v>1</v>
      </c>
      <c r="N67" s="2">
        <f t="shared" si="7"/>
        <v>0</v>
      </c>
    </row>
    <row r="68" spans="1:14" x14ac:dyDescent="0.35">
      <c r="A68" t="s">
        <v>56</v>
      </c>
      <c r="B68" t="s">
        <v>77</v>
      </c>
      <c r="C68" t="s">
        <v>43</v>
      </c>
      <c r="D68" t="s">
        <v>495</v>
      </c>
      <c r="E68">
        <v>17</v>
      </c>
      <c r="F68">
        <v>65.63</v>
      </c>
      <c r="G68">
        <v>56.08</v>
      </c>
      <c r="H68">
        <f t="shared" si="4"/>
        <v>1.1702924393723253</v>
      </c>
      <c r="I68">
        <v>16.5</v>
      </c>
      <c r="J68">
        <v>50.83</v>
      </c>
      <c r="K68">
        <v>54.79</v>
      </c>
      <c r="L68" s="2">
        <f t="shared" si="5"/>
        <v>0</v>
      </c>
      <c r="M68" s="2">
        <f t="shared" si="6"/>
        <v>1</v>
      </c>
      <c r="N68" s="2">
        <f t="shared" si="7"/>
        <v>0</v>
      </c>
    </row>
    <row r="69" spans="1:14" x14ac:dyDescent="0.35">
      <c r="A69" t="s">
        <v>57</v>
      </c>
      <c r="B69" t="s">
        <v>77</v>
      </c>
      <c r="C69" t="s">
        <v>43</v>
      </c>
      <c r="D69" t="s">
        <v>495</v>
      </c>
      <c r="E69">
        <v>17</v>
      </c>
      <c r="F69">
        <v>65.41</v>
      </c>
      <c r="G69">
        <v>56.08</v>
      </c>
      <c r="H69">
        <f t="shared" si="4"/>
        <v>1.1663694721825963</v>
      </c>
      <c r="I69">
        <v>16</v>
      </c>
      <c r="J69">
        <v>24.83</v>
      </c>
      <c r="K69">
        <v>53.5</v>
      </c>
      <c r="L69" s="2">
        <f t="shared" si="5"/>
        <v>0</v>
      </c>
      <c r="M69" s="2">
        <f t="shared" si="6"/>
        <v>1</v>
      </c>
      <c r="N69" s="2">
        <f t="shared" si="7"/>
        <v>0</v>
      </c>
    </row>
    <row r="70" spans="1:14" x14ac:dyDescent="0.35">
      <c r="A70" t="s">
        <v>58</v>
      </c>
      <c r="B70" t="s">
        <v>77</v>
      </c>
      <c r="C70" t="s">
        <v>43</v>
      </c>
      <c r="D70" t="s">
        <v>495</v>
      </c>
      <c r="E70">
        <v>17</v>
      </c>
      <c r="F70">
        <v>58.5</v>
      </c>
      <c r="G70">
        <v>56.08</v>
      </c>
      <c r="H70">
        <f t="shared" si="4"/>
        <v>1.0431526390870185</v>
      </c>
      <c r="I70">
        <v>16.5</v>
      </c>
      <c r="J70">
        <v>38.46</v>
      </c>
      <c r="K70">
        <v>54.79</v>
      </c>
      <c r="L70" s="2">
        <f t="shared" si="5"/>
        <v>0</v>
      </c>
      <c r="M70" s="2">
        <f t="shared" si="6"/>
        <v>1</v>
      </c>
      <c r="N70" s="2">
        <f t="shared" si="7"/>
        <v>0</v>
      </c>
    </row>
    <row r="71" spans="1:14" x14ac:dyDescent="0.35">
      <c r="A71" t="s">
        <v>59</v>
      </c>
      <c r="B71" t="s">
        <v>77</v>
      </c>
      <c r="C71" t="s">
        <v>43</v>
      </c>
      <c r="D71" t="s">
        <v>495</v>
      </c>
      <c r="E71">
        <v>22.5</v>
      </c>
      <c r="F71">
        <v>78.760000000000005</v>
      </c>
      <c r="G71">
        <v>69.97</v>
      </c>
      <c r="H71">
        <f t="shared" si="4"/>
        <v>1.125625267971988</v>
      </c>
      <c r="I71">
        <v>22</v>
      </c>
      <c r="J71">
        <v>56.52</v>
      </c>
      <c r="K71">
        <v>68.72</v>
      </c>
      <c r="L71" s="2">
        <f t="shared" si="5"/>
        <v>0</v>
      </c>
      <c r="M71" s="2">
        <f t="shared" si="6"/>
        <v>1</v>
      </c>
      <c r="N71" s="2">
        <f t="shared" si="7"/>
        <v>0</v>
      </c>
    </row>
    <row r="72" spans="1:14" x14ac:dyDescent="0.35">
      <c r="A72" t="s">
        <v>60</v>
      </c>
      <c r="B72" t="s">
        <v>77</v>
      </c>
      <c r="C72" t="s">
        <v>43</v>
      </c>
      <c r="D72" t="s">
        <v>495</v>
      </c>
      <c r="E72">
        <v>16.5</v>
      </c>
      <c r="F72">
        <v>59.27</v>
      </c>
      <c r="G72">
        <v>54.79</v>
      </c>
      <c r="H72">
        <f t="shared" si="4"/>
        <v>1.081766745756525</v>
      </c>
      <c r="I72">
        <v>16</v>
      </c>
      <c r="J72">
        <v>30.7</v>
      </c>
      <c r="K72">
        <v>53.5</v>
      </c>
      <c r="L72" s="2">
        <f t="shared" si="5"/>
        <v>0</v>
      </c>
      <c r="M72" s="2">
        <f t="shared" si="6"/>
        <v>1</v>
      </c>
      <c r="N72" s="2">
        <f t="shared" si="7"/>
        <v>0</v>
      </c>
    </row>
    <row r="73" spans="1:14" x14ac:dyDescent="0.35">
      <c r="A73" t="s">
        <v>63</v>
      </c>
      <c r="B73" t="s">
        <v>77</v>
      </c>
      <c r="C73" t="s">
        <v>43</v>
      </c>
      <c r="D73" t="s">
        <v>495</v>
      </c>
      <c r="E73">
        <v>24</v>
      </c>
      <c r="F73">
        <v>78.540000000000006</v>
      </c>
      <c r="G73">
        <v>73.7</v>
      </c>
      <c r="H73">
        <f t="shared" si="4"/>
        <v>1.0656716417910448</v>
      </c>
      <c r="I73">
        <v>23.5</v>
      </c>
      <c r="J73">
        <v>68.23</v>
      </c>
      <c r="K73">
        <v>72.459999999999994</v>
      </c>
      <c r="L73" s="2">
        <f t="shared" si="5"/>
        <v>0</v>
      </c>
      <c r="M73" s="2">
        <f t="shared" si="6"/>
        <v>1</v>
      </c>
      <c r="N73" s="2">
        <f t="shared" si="7"/>
        <v>0</v>
      </c>
    </row>
    <row r="74" spans="1:14" x14ac:dyDescent="0.35">
      <c r="A74" t="s">
        <v>66</v>
      </c>
      <c r="B74" t="s">
        <v>77</v>
      </c>
      <c r="C74" t="s">
        <v>43</v>
      </c>
      <c r="D74" t="s">
        <v>495</v>
      </c>
      <c r="E74">
        <v>17</v>
      </c>
      <c r="F74">
        <v>113.99</v>
      </c>
      <c r="G74">
        <v>56.08</v>
      </c>
      <c r="H74">
        <f t="shared" si="4"/>
        <v>2.032631954350927</v>
      </c>
      <c r="I74">
        <v>16.5</v>
      </c>
      <c r="J74">
        <v>41.68</v>
      </c>
      <c r="K74">
        <v>54.79</v>
      </c>
      <c r="L74" s="2">
        <f t="shared" si="5"/>
        <v>1</v>
      </c>
      <c r="M74" s="2">
        <f t="shared" si="6"/>
        <v>0</v>
      </c>
      <c r="N74" s="2">
        <f t="shared" si="7"/>
        <v>0</v>
      </c>
    </row>
    <row r="75" spans="1:14" x14ac:dyDescent="0.35">
      <c r="A75" t="s">
        <v>67</v>
      </c>
      <c r="B75" t="s">
        <v>77</v>
      </c>
      <c r="C75" t="s">
        <v>43</v>
      </c>
      <c r="D75" t="s">
        <v>495</v>
      </c>
      <c r="E75">
        <v>23.5</v>
      </c>
      <c r="F75">
        <v>107.03</v>
      </c>
      <c r="G75">
        <v>72.459999999999994</v>
      </c>
      <c r="H75">
        <f t="shared" si="4"/>
        <v>1.4770908087220538</v>
      </c>
      <c r="I75">
        <v>22.5</v>
      </c>
      <c r="J75">
        <v>69.790000000000006</v>
      </c>
      <c r="K75">
        <v>69.97</v>
      </c>
      <c r="L75" s="2">
        <f t="shared" si="5"/>
        <v>0</v>
      </c>
      <c r="M75" s="2">
        <f t="shared" si="6"/>
        <v>1</v>
      </c>
      <c r="N75" s="2">
        <f t="shared" si="7"/>
        <v>0</v>
      </c>
    </row>
    <row r="76" spans="1:14" x14ac:dyDescent="0.35">
      <c r="A76" t="s">
        <v>68</v>
      </c>
      <c r="B76" t="s">
        <v>77</v>
      </c>
      <c r="C76" t="s">
        <v>43</v>
      </c>
      <c r="D76" t="s">
        <v>495</v>
      </c>
      <c r="E76">
        <v>23.5</v>
      </c>
      <c r="F76">
        <v>133.47999999999999</v>
      </c>
      <c r="G76">
        <v>72.459999999999994</v>
      </c>
      <c r="H76">
        <f t="shared" si="4"/>
        <v>1.842119790229092</v>
      </c>
      <c r="I76">
        <v>22</v>
      </c>
      <c r="J76">
        <v>61.6</v>
      </c>
      <c r="K76">
        <v>68.72</v>
      </c>
      <c r="L76" s="2">
        <f t="shared" si="5"/>
        <v>1</v>
      </c>
      <c r="M76" s="2">
        <f t="shared" si="6"/>
        <v>0</v>
      </c>
      <c r="N76" s="2">
        <f t="shared" si="7"/>
        <v>0</v>
      </c>
    </row>
    <row r="77" spans="1:14" x14ac:dyDescent="0.35">
      <c r="A77" t="s">
        <v>69</v>
      </c>
      <c r="B77" t="s">
        <v>77</v>
      </c>
      <c r="C77" t="s">
        <v>43</v>
      </c>
      <c r="D77" t="s">
        <v>495</v>
      </c>
      <c r="E77">
        <v>23.5</v>
      </c>
      <c r="F77">
        <v>122.16</v>
      </c>
      <c r="G77">
        <v>72.459999999999994</v>
      </c>
      <c r="H77">
        <f t="shared" si="4"/>
        <v>1.6858956665746621</v>
      </c>
      <c r="I77">
        <v>22</v>
      </c>
      <c r="J77">
        <v>40.68</v>
      </c>
      <c r="K77">
        <v>68.72</v>
      </c>
      <c r="L77" s="2">
        <f t="shared" si="5"/>
        <v>1</v>
      </c>
      <c r="M77" s="2">
        <f t="shared" si="6"/>
        <v>0</v>
      </c>
      <c r="N77" s="2">
        <f t="shared" si="7"/>
        <v>0</v>
      </c>
    </row>
    <row r="78" spans="1:14" x14ac:dyDescent="0.35">
      <c r="A78" t="s">
        <v>70</v>
      </c>
      <c r="B78" t="s">
        <v>77</v>
      </c>
      <c r="C78" t="s">
        <v>43</v>
      </c>
      <c r="D78" t="s">
        <v>495</v>
      </c>
      <c r="E78">
        <v>23.5</v>
      </c>
      <c r="F78">
        <v>99.23</v>
      </c>
      <c r="G78">
        <v>72.459999999999994</v>
      </c>
      <c r="H78">
        <f t="shared" si="4"/>
        <v>1.3694452111509801</v>
      </c>
      <c r="I78">
        <v>17</v>
      </c>
      <c r="J78">
        <v>57.44</v>
      </c>
      <c r="K78">
        <v>56.08</v>
      </c>
      <c r="L78" s="2">
        <f t="shared" si="5"/>
        <v>0</v>
      </c>
      <c r="M78" s="2">
        <f t="shared" si="6"/>
        <v>1</v>
      </c>
      <c r="N78" s="2">
        <f t="shared" si="7"/>
        <v>0</v>
      </c>
    </row>
    <row r="79" spans="1:14" x14ac:dyDescent="0.35">
      <c r="A79" t="s">
        <v>71</v>
      </c>
      <c r="B79" t="s">
        <v>77</v>
      </c>
      <c r="C79" t="s">
        <v>43</v>
      </c>
      <c r="D79" t="s">
        <v>495</v>
      </c>
      <c r="E79">
        <v>23.5</v>
      </c>
      <c r="F79">
        <v>99.86</v>
      </c>
      <c r="G79">
        <v>72.459999999999994</v>
      </c>
      <c r="H79">
        <f t="shared" si="4"/>
        <v>1.3781396632624898</v>
      </c>
      <c r="I79">
        <v>17</v>
      </c>
      <c r="J79">
        <v>70.56</v>
      </c>
      <c r="K79">
        <v>56.08</v>
      </c>
      <c r="L79" s="2">
        <f t="shared" si="5"/>
        <v>0</v>
      </c>
      <c r="M79" s="2">
        <f t="shared" si="6"/>
        <v>1</v>
      </c>
      <c r="N79" s="2">
        <f t="shared" si="7"/>
        <v>0</v>
      </c>
    </row>
    <row r="80" spans="1:14" x14ac:dyDescent="0.35">
      <c r="A80" t="s">
        <v>73</v>
      </c>
      <c r="B80" t="s">
        <v>77</v>
      </c>
      <c r="C80" t="s">
        <v>43</v>
      </c>
      <c r="D80" t="s">
        <v>495</v>
      </c>
      <c r="E80">
        <v>23</v>
      </c>
      <c r="F80">
        <v>92.75</v>
      </c>
      <c r="G80">
        <v>71.22</v>
      </c>
      <c r="H80">
        <f t="shared" si="4"/>
        <v>1.3023027239539455</v>
      </c>
      <c r="I80">
        <v>17</v>
      </c>
      <c r="J80">
        <v>60.54</v>
      </c>
      <c r="K80">
        <v>56.08</v>
      </c>
      <c r="L80" s="2">
        <f t="shared" si="5"/>
        <v>0</v>
      </c>
      <c r="M80" s="2">
        <f t="shared" si="6"/>
        <v>1</v>
      </c>
      <c r="N80" s="2">
        <f t="shared" si="7"/>
        <v>0</v>
      </c>
    </row>
    <row r="81" spans="1:14" x14ac:dyDescent="0.35">
      <c r="A81" t="s">
        <v>75</v>
      </c>
      <c r="B81" t="s">
        <v>77</v>
      </c>
      <c r="C81" t="s">
        <v>43</v>
      </c>
      <c r="D81" t="s">
        <v>495</v>
      </c>
      <c r="E81">
        <v>23</v>
      </c>
      <c r="F81">
        <v>74.66</v>
      </c>
      <c r="G81">
        <v>71.22</v>
      </c>
      <c r="H81">
        <f t="shared" si="4"/>
        <v>1.0483010390339791</v>
      </c>
      <c r="I81">
        <v>16.5</v>
      </c>
      <c r="J81">
        <v>54.92</v>
      </c>
      <c r="K81">
        <v>54.79</v>
      </c>
      <c r="L81" s="2">
        <f t="shared" si="5"/>
        <v>0</v>
      </c>
      <c r="M81" s="2">
        <f t="shared" si="6"/>
        <v>1</v>
      </c>
      <c r="N81" s="2">
        <f t="shared" si="7"/>
        <v>0</v>
      </c>
    </row>
    <row r="82" spans="1:14" x14ac:dyDescent="0.35">
      <c r="A82" t="s">
        <v>496</v>
      </c>
      <c r="B82" t="s">
        <v>77</v>
      </c>
      <c r="C82" t="s">
        <v>43</v>
      </c>
      <c r="D82" t="s">
        <v>495</v>
      </c>
      <c r="E82">
        <v>23</v>
      </c>
      <c r="F82">
        <v>87.81</v>
      </c>
      <c r="G82">
        <v>71.22</v>
      </c>
      <c r="H82">
        <f t="shared" si="4"/>
        <v>1.2329401853411963</v>
      </c>
      <c r="I82">
        <v>22</v>
      </c>
      <c r="J82">
        <v>62.92</v>
      </c>
      <c r="K82">
        <v>68.72</v>
      </c>
      <c r="L82" s="2">
        <f t="shared" si="5"/>
        <v>0</v>
      </c>
      <c r="M82" s="2">
        <f t="shared" si="6"/>
        <v>1</v>
      </c>
      <c r="N82" s="2">
        <f t="shared" si="7"/>
        <v>0</v>
      </c>
    </row>
    <row r="83" spans="1:14" x14ac:dyDescent="0.35">
      <c r="A83" t="s">
        <v>497</v>
      </c>
      <c r="B83" t="s">
        <v>77</v>
      </c>
      <c r="C83" t="s">
        <v>43</v>
      </c>
      <c r="D83" t="s">
        <v>495</v>
      </c>
      <c r="E83">
        <v>17</v>
      </c>
      <c r="F83">
        <v>73.89</v>
      </c>
      <c r="G83">
        <v>56.08</v>
      </c>
      <c r="H83">
        <f t="shared" si="4"/>
        <v>1.3175820256776034</v>
      </c>
      <c r="I83">
        <v>23</v>
      </c>
      <c r="J83">
        <v>74.27</v>
      </c>
      <c r="K83">
        <v>71.22</v>
      </c>
      <c r="L83" s="2">
        <f t="shared" si="5"/>
        <v>0</v>
      </c>
      <c r="M83" s="2">
        <f t="shared" si="6"/>
        <v>1</v>
      </c>
      <c r="N83" s="2">
        <f t="shared" si="7"/>
        <v>0</v>
      </c>
    </row>
    <row r="84" spans="1:14" x14ac:dyDescent="0.35">
      <c r="A84" t="s">
        <v>499</v>
      </c>
      <c r="B84" t="s">
        <v>77</v>
      </c>
      <c r="C84" t="s">
        <v>43</v>
      </c>
      <c r="D84" t="s">
        <v>495</v>
      </c>
      <c r="E84">
        <v>16.5</v>
      </c>
      <c r="F84">
        <v>58.56</v>
      </c>
      <c r="G84">
        <v>54.79</v>
      </c>
      <c r="H84">
        <f t="shared" si="4"/>
        <v>1.0688081766745756</v>
      </c>
      <c r="I84">
        <v>16</v>
      </c>
      <c r="J84">
        <v>13.3</v>
      </c>
      <c r="K84">
        <v>53.5</v>
      </c>
      <c r="L84" s="2">
        <f t="shared" si="5"/>
        <v>0</v>
      </c>
      <c r="M84" s="2">
        <f t="shared" si="6"/>
        <v>1</v>
      </c>
      <c r="N84" s="2">
        <f t="shared" si="7"/>
        <v>0</v>
      </c>
    </row>
    <row r="85" spans="1:14" x14ac:dyDescent="0.35">
      <c r="A85" t="s">
        <v>500</v>
      </c>
      <c r="B85" t="s">
        <v>77</v>
      </c>
      <c r="C85" t="s">
        <v>43</v>
      </c>
      <c r="D85" t="s">
        <v>495</v>
      </c>
      <c r="E85">
        <v>19.5</v>
      </c>
      <c r="F85">
        <v>71.91</v>
      </c>
      <c r="G85">
        <v>62.44</v>
      </c>
      <c r="H85">
        <f t="shared" si="4"/>
        <v>1.151665598975016</v>
      </c>
      <c r="I85">
        <v>25</v>
      </c>
      <c r="J85">
        <v>81.010000000000005</v>
      </c>
      <c r="K85">
        <v>76.17</v>
      </c>
      <c r="L85" s="2">
        <f t="shared" si="5"/>
        <v>0</v>
      </c>
      <c r="M85" s="2">
        <f t="shared" si="6"/>
        <v>1</v>
      </c>
      <c r="N85" s="2">
        <f t="shared" si="7"/>
        <v>0</v>
      </c>
    </row>
    <row r="86" spans="1:14" x14ac:dyDescent="0.35">
      <c r="A86" t="s">
        <v>501</v>
      </c>
      <c r="B86" t="s">
        <v>77</v>
      </c>
      <c r="C86" t="s">
        <v>43</v>
      </c>
      <c r="D86" t="s">
        <v>495</v>
      </c>
      <c r="E86">
        <v>19.5</v>
      </c>
      <c r="F86">
        <v>85.94</v>
      </c>
      <c r="G86">
        <v>62.44</v>
      </c>
      <c r="H86">
        <f t="shared" si="4"/>
        <v>1.3763613068545804</v>
      </c>
      <c r="I86">
        <v>19</v>
      </c>
      <c r="J86">
        <v>37.78</v>
      </c>
      <c r="K86">
        <v>61.18</v>
      </c>
      <c r="L86" s="2">
        <f t="shared" si="5"/>
        <v>0</v>
      </c>
      <c r="M86" s="2">
        <f t="shared" si="6"/>
        <v>1</v>
      </c>
      <c r="N86" s="2">
        <f t="shared" si="7"/>
        <v>0</v>
      </c>
    </row>
    <row r="87" spans="1:14" x14ac:dyDescent="0.35">
      <c r="A87" t="s">
        <v>503</v>
      </c>
      <c r="B87" t="s">
        <v>77</v>
      </c>
      <c r="C87" t="s">
        <v>43</v>
      </c>
      <c r="D87" t="s">
        <v>495</v>
      </c>
      <c r="E87">
        <v>22.5</v>
      </c>
      <c r="F87">
        <v>93.67</v>
      </c>
      <c r="G87">
        <v>69.97</v>
      </c>
      <c r="H87">
        <f t="shared" si="4"/>
        <v>1.3387165928254967</v>
      </c>
      <c r="I87">
        <v>22</v>
      </c>
      <c r="J87">
        <v>55.77</v>
      </c>
      <c r="K87">
        <v>68.72</v>
      </c>
      <c r="L87" s="2">
        <f t="shared" si="5"/>
        <v>0</v>
      </c>
      <c r="M87" s="2">
        <f t="shared" si="6"/>
        <v>1</v>
      </c>
      <c r="N87" s="2">
        <f t="shared" si="7"/>
        <v>0</v>
      </c>
    </row>
    <row r="88" spans="1:14" x14ac:dyDescent="0.35">
      <c r="A88" t="s">
        <v>504</v>
      </c>
      <c r="B88" t="s">
        <v>77</v>
      </c>
      <c r="C88" t="s">
        <v>43</v>
      </c>
      <c r="D88" t="s">
        <v>495</v>
      </c>
      <c r="E88">
        <v>16.5</v>
      </c>
      <c r="F88">
        <v>56.82</v>
      </c>
      <c r="G88">
        <v>54.79</v>
      </c>
      <c r="H88">
        <f t="shared" si="4"/>
        <v>1.0370505566709254</v>
      </c>
      <c r="I88">
        <v>16</v>
      </c>
      <c r="J88">
        <v>28.44</v>
      </c>
      <c r="K88">
        <v>53.5</v>
      </c>
      <c r="L88" s="2">
        <f t="shared" si="5"/>
        <v>0</v>
      </c>
      <c r="M88" s="2">
        <f t="shared" si="6"/>
        <v>1</v>
      </c>
      <c r="N88" s="2">
        <f t="shared" si="7"/>
        <v>0</v>
      </c>
    </row>
    <row r="89" spans="1:14" x14ac:dyDescent="0.35">
      <c r="A89" t="s">
        <v>505</v>
      </c>
      <c r="B89" t="s">
        <v>77</v>
      </c>
      <c r="C89" t="s">
        <v>43</v>
      </c>
      <c r="D89" t="s">
        <v>495</v>
      </c>
      <c r="E89">
        <v>23</v>
      </c>
      <c r="F89">
        <v>94.42</v>
      </c>
      <c r="G89">
        <v>71.22</v>
      </c>
      <c r="H89">
        <f t="shared" si="4"/>
        <v>1.3257511934849762</v>
      </c>
      <c r="I89">
        <v>22</v>
      </c>
      <c r="J89">
        <v>53.62</v>
      </c>
      <c r="K89">
        <v>68.72</v>
      </c>
      <c r="L89" s="2">
        <f t="shared" si="5"/>
        <v>0</v>
      </c>
      <c r="M89" s="2">
        <f t="shared" si="6"/>
        <v>1</v>
      </c>
      <c r="N89" s="2">
        <f t="shared" si="7"/>
        <v>0</v>
      </c>
    </row>
    <row r="90" spans="1:14" x14ac:dyDescent="0.35">
      <c r="A90" t="s">
        <v>506</v>
      </c>
      <c r="B90" t="s">
        <v>77</v>
      </c>
      <c r="C90" t="s">
        <v>43</v>
      </c>
      <c r="D90" t="s">
        <v>495</v>
      </c>
      <c r="E90">
        <v>16.5</v>
      </c>
      <c r="F90">
        <v>56.83</v>
      </c>
      <c r="G90">
        <v>54.79</v>
      </c>
      <c r="H90">
        <f t="shared" si="4"/>
        <v>1.0372330717284175</v>
      </c>
      <c r="I90">
        <v>16</v>
      </c>
      <c r="J90">
        <v>18.66</v>
      </c>
      <c r="K90">
        <v>53.5</v>
      </c>
      <c r="L90" s="2">
        <f t="shared" si="5"/>
        <v>0</v>
      </c>
      <c r="M90" s="2">
        <f t="shared" si="6"/>
        <v>1</v>
      </c>
      <c r="N90" s="2">
        <f t="shared" si="7"/>
        <v>0</v>
      </c>
    </row>
    <row r="91" spans="1:14" x14ac:dyDescent="0.35">
      <c r="A91" t="s">
        <v>507</v>
      </c>
      <c r="B91" t="s">
        <v>77</v>
      </c>
      <c r="C91" t="s">
        <v>43</v>
      </c>
      <c r="D91" t="s">
        <v>495</v>
      </c>
      <c r="E91">
        <v>16.5</v>
      </c>
      <c r="F91">
        <v>74.09</v>
      </c>
      <c r="G91">
        <v>54.79</v>
      </c>
      <c r="H91">
        <f t="shared" si="4"/>
        <v>1.3522540609600293</v>
      </c>
      <c r="I91">
        <v>16</v>
      </c>
      <c r="J91">
        <v>28.43</v>
      </c>
      <c r="K91">
        <v>53.5</v>
      </c>
      <c r="L91" s="2">
        <f t="shared" si="5"/>
        <v>0</v>
      </c>
      <c r="M91" s="2">
        <f t="shared" si="6"/>
        <v>1</v>
      </c>
      <c r="N91" s="2">
        <f t="shared" si="7"/>
        <v>0</v>
      </c>
    </row>
    <row r="92" spans="1:14" x14ac:dyDescent="0.35">
      <c r="A92" t="s">
        <v>508</v>
      </c>
      <c r="B92" t="s">
        <v>77</v>
      </c>
      <c r="C92" t="s">
        <v>43</v>
      </c>
      <c r="D92" t="s">
        <v>495</v>
      </c>
      <c r="E92">
        <v>17</v>
      </c>
      <c r="F92">
        <v>109.64</v>
      </c>
      <c r="G92">
        <v>56.08</v>
      </c>
      <c r="H92">
        <f t="shared" si="4"/>
        <v>1.9550641940085594</v>
      </c>
      <c r="I92">
        <v>16.5</v>
      </c>
      <c r="J92">
        <v>51.93</v>
      </c>
      <c r="K92">
        <v>54.79</v>
      </c>
      <c r="L92" s="2">
        <f t="shared" si="5"/>
        <v>1</v>
      </c>
      <c r="M92" s="2">
        <f t="shared" si="6"/>
        <v>0</v>
      </c>
      <c r="N92" s="2">
        <f t="shared" si="7"/>
        <v>0</v>
      </c>
    </row>
    <row r="93" spans="1:14" x14ac:dyDescent="0.35">
      <c r="A93" t="s">
        <v>96</v>
      </c>
      <c r="B93" t="s">
        <v>698</v>
      </c>
      <c r="C93" t="s">
        <v>78</v>
      </c>
      <c r="D93" t="s">
        <v>529</v>
      </c>
      <c r="E93">
        <v>17</v>
      </c>
      <c r="F93">
        <v>128.33000000000001</v>
      </c>
      <c r="G93">
        <v>56.08</v>
      </c>
      <c r="H93">
        <f t="shared" si="4"/>
        <v>2.2883380884450788</v>
      </c>
      <c r="I93">
        <v>16</v>
      </c>
      <c r="J93">
        <v>44.33</v>
      </c>
      <c r="K93">
        <v>53.5</v>
      </c>
      <c r="L93" s="2">
        <f t="shared" si="5"/>
        <v>1</v>
      </c>
      <c r="M93" s="2">
        <f t="shared" si="6"/>
        <v>0</v>
      </c>
      <c r="N93" s="2">
        <f t="shared" si="7"/>
        <v>0</v>
      </c>
    </row>
    <row r="94" spans="1:14" x14ac:dyDescent="0.35">
      <c r="A94" t="s">
        <v>98</v>
      </c>
      <c r="B94" t="s">
        <v>698</v>
      </c>
      <c r="C94" t="s">
        <v>78</v>
      </c>
      <c r="D94" t="s">
        <v>529</v>
      </c>
      <c r="E94">
        <v>16.5</v>
      </c>
      <c r="F94">
        <v>83.57</v>
      </c>
      <c r="G94">
        <v>54.79</v>
      </c>
      <c r="H94">
        <f t="shared" si="4"/>
        <v>1.5252783354626755</v>
      </c>
      <c r="I94">
        <v>16</v>
      </c>
      <c r="J94">
        <v>35.56</v>
      </c>
      <c r="K94">
        <v>53.5</v>
      </c>
      <c r="L94" s="2">
        <f t="shared" si="5"/>
        <v>1</v>
      </c>
      <c r="M94" s="2">
        <f t="shared" si="6"/>
        <v>0</v>
      </c>
      <c r="N94" s="2">
        <f t="shared" si="7"/>
        <v>0</v>
      </c>
    </row>
    <row r="95" spans="1:14" x14ac:dyDescent="0.35">
      <c r="A95" t="s">
        <v>99</v>
      </c>
      <c r="B95" t="s">
        <v>698</v>
      </c>
      <c r="C95" t="s">
        <v>78</v>
      </c>
      <c r="D95" t="s">
        <v>529</v>
      </c>
      <c r="E95">
        <v>17</v>
      </c>
      <c r="F95">
        <v>104.1</v>
      </c>
      <c r="G95">
        <v>56.08</v>
      </c>
      <c r="H95">
        <f t="shared" si="4"/>
        <v>1.8562767475035662</v>
      </c>
      <c r="I95">
        <v>25.5</v>
      </c>
      <c r="J95">
        <v>99.13</v>
      </c>
      <c r="K95">
        <v>77.400000000000006</v>
      </c>
      <c r="L95" s="2">
        <f t="shared" si="5"/>
        <v>1</v>
      </c>
      <c r="M95" s="2">
        <f t="shared" si="6"/>
        <v>0</v>
      </c>
      <c r="N95" s="2">
        <f t="shared" si="7"/>
        <v>0</v>
      </c>
    </row>
    <row r="96" spans="1:14" x14ac:dyDescent="0.35">
      <c r="A96" t="s">
        <v>101</v>
      </c>
      <c r="B96" t="s">
        <v>698</v>
      </c>
      <c r="C96" t="s">
        <v>78</v>
      </c>
      <c r="D96" t="s">
        <v>529</v>
      </c>
      <c r="E96">
        <v>17</v>
      </c>
      <c r="F96">
        <v>69.319999999999993</v>
      </c>
      <c r="G96">
        <v>56.08</v>
      </c>
      <c r="H96">
        <f t="shared" si="4"/>
        <v>1.2360912981455063</v>
      </c>
      <c r="I96">
        <v>16.5</v>
      </c>
      <c r="J96">
        <v>51.42</v>
      </c>
      <c r="K96">
        <v>54.79</v>
      </c>
      <c r="L96" s="2">
        <f t="shared" si="5"/>
        <v>0</v>
      </c>
      <c r="M96" s="2">
        <f t="shared" si="6"/>
        <v>1</v>
      </c>
      <c r="N96" s="2">
        <f t="shared" si="7"/>
        <v>0</v>
      </c>
    </row>
    <row r="97" spans="1:14" x14ac:dyDescent="0.35">
      <c r="A97" t="s">
        <v>102</v>
      </c>
      <c r="B97" t="s">
        <v>698</v>
      </c>
      <c r="C97" t="s">
        <v>78</v>
      </c>
      <c r="D97" t="s">
        <v>529</v>
      </c>
      <c r="E97">
        <v>16.5</v>
      </c>
      <c r="F97">
        <v>74.87</v>
      </c>
      <c r="G97">
        <v>54.79</v>
      </c>
      <c r="H97">
        <f t="shared" si="4"/>
        <v>1.3664902354444242</v>
      </c>
      <c r="I97">
        <v>16</v>
      </c>
      <c r="J97">
        <v>39.58</v>
      </c>
      <c r="K97">
        <v>53.5</v>
      </c>
      <c r="L97" s="2">
        <f t="shared" si="5"/>
        <v>0</v>
      </c>
      <c r="M97" s="2">
        <f t="shared" si="6"/>
        <v>1</v>
      </c>
      <c r="N97" s="2">
        <f t="shared" si="7"/>
        <v>0</v>
      </c>
    </row>
    <row r="98" spans="1:14" x14ac:dyDescent="0.35">
      <c r="A98" t="s">
        <v>103</v>
      </c>
      <c r="B98" t="s">
        <v>698</v>
      </c>
      <c r="C98" t="s">
        <v>78</v>
      </c>
      <c r="D98" t="s">
        <v>529</v>
      </c>
      <c r="E98">
        <v>17</v>
      </c>
      <c r="F98">
        <v>126.86</v>
      </c>
      <c r="G98">
        <v>56.08</v>
      </c>
      <c r="H98">
        <f t="shared" si="4"/>
        <v>2.2621255349500715</v>
      </c>
      <c r="I98">
        <v>16</v>
      </c>
      <c r="J98">
        <v>51.63</v>
      </c>
      <c r="K98">
        <v>53.5</v>
      </c>
      <c r="L98" s="2">
        <f t="shared" si="5"/>
        <v>1</v>
      </c>
      <c r="M98" s="2">
        <f t="shared" si="6"/>
        <v>0</v>
      </c>
      <c r="N98" s="2">
        <f t="shared" si="7"/>
        <v>0</v>
      </c>
    </row>
    <row r="99" spans="1:14" x14ac:dyDescent="0.35">
      <c r="A99" t="s">
        <v>104</v>
      </c>
      <c r="B99" t="s">
        <v>698</v>
      </c>
      <c r="C99" t="s">
        <v>78</v>
      </c>
      <c r="D99" t="s">
        <v>529</v>
      </c>
      <c r="E99">
        <v>17</v>
      </c>
      <c r="F99">
        <v>113.86</v>
      </c>
      <c r="G99">
        <v>56.08</v>
      </c>
      <c r="H99">
        <f t="shared" si="4"/>
        <v>2.0303138373751786</v>
      </c>
      <c r="I99">
        <v>16</v>
      </c>
      <c r="J99">
        <v>45.18</v>
      </c>
      <c r="K99">
        <v>53.5</v>
      </c>
      <c r="L99" s="2">
        <f t="shared" si="5"/>
        <v>1</v>
      </c>
      <c r="M99" s="2">
        <f t="shared" si="6"/>
        <v>0</v>
      </c>
      <c r="N99" s="2">
        <f t="shared" si="7"/>
        <v>0</v>
      </c>
    </row>
    <row r="100" spans="1:14" x14ac:dyDescent="0.35">
      <c r="A100" t="s">
        <v>105</v>
      </c>
      <c r="B100" t="s">
        <v>698</v>
      </c>
      <c r="C100" t="s">
        <v>78</v>
      </c>
      <c r="D100" t="s">
        <v>529</v>
      </c>
      <c r="E100">
        <v>17</v>
      </c>
      <c r="F100">
        <v>93.29</v>
      </c>
      <c r="G100">
        <v>56.08</v>
      </c>
      <c r="H100">
        <f t="shared" si="4"/>
        <v>1.6635164051355209</v>
      </c>
      <c r="I100">
        <v>16</v>
      </c>
      <c r="J100">
        <v>30.1</v>
      </c>
      <c r="K100">
        <v>53.5</v>
      </c>
      <c r="L100" s="2">
        <f t="shared" si="5"/>
        <v>1</v>
      </c>
      <c r="M100" s="2">
        <f t="shared" si="6"/>
        <v>0</v>
      </c>
      <c r="N100" s="2">
        <f t="shared" si="7"/>
        <v>0</v>
      </c>
    </row>
    <row r="101" spans="1:14" x14ac:dyDescent="0.35">
      <c r="A101" t="s">
        <v>106</v>
      </c>
      <c r="B101" t="s">
        <v>698</v>
      </c>
      <c r="C101" t="s">
        <v>78</v>
      </c>
      <c r="D101" t="s">
        <v>529</v>
      </c>
      <c r="E101">
        <v>17</v>
      </c>
      <c r="F101">
        <v>213.42</v>
      </c>
      <c r="G101">
        <v>56.08</v>
      </c>
      <c r="H101">
        <f t="shared" si="4"/>
        <v>3.8056348074179742</v>
      </c>
      <c r="I101">
        <v>25</v>
      </c>
      <c r="J101">
        <v>112.81</v>
      </c>
      <c r="K101">
        <v>76.17</v>
      </c>
      <c r="L101" s="2">
        <f t="shared" si="5"/>
        <v>1</v>
      </c>
      <c r="M101" s="2">
        <f t="shared" si="6"/>
        <v>0</v>
      </c>
      <c r="N101" s="2">
        <f t="shared" si="7"/>
        <v>0</v>
      </c>
    </row>
    <row r="102" spans="1:14" x14ac:dyDescent="0.35">
      <c r="A102" t="s">
        <v>107</v>
      </c>
      <c r="B102" t="s">
        <v>698</v>
      </c>
      <c r="C102" t="s">
        <v>78</v>
      </c>
      <c r="D102" t="s">
        <v>529</v>
      </c>
      <c r="E102">
        <v>17</v>
      </c>
      <c r="F102">
        <v>73.260000000000005</v>
      </c>
      <c r="G102">
        <v>56.08</v>
      </c>
      <c r="H102">
        <f t="shared" si="4"/>
        <v>1.3063480741797433</v>
      </c>
      <c r="I102">
        <v>16.5</v>
      </c>
      <c r="J102">
        <v>50.67</v>
      </c>
      <c r="K102">
        <v>54.79</v>
      </c>
      <c r="L102" s="2">
        <f t="shared" si="5"/>
        <v>0</v>
      </c>
      <c r="M102" s="2">
        <f t="shared" si="6"/>
        <v>1</v>
      </c>
      <c r="N102" s="2">
        <f t="shared" si="7"/>
        <v>0</v>
      </c>
    </row>
    <row r="103" spans="1:14" x14ac:dyDescent="0.35">
      <c r="A103" t="s">
        <v>109</v>
      </c>
      <c r="B103" t="s">
        <v>698</v>
      </c>
      <c r="C103" t="s">
        <v>78</v>
      </c>
      <c r="D103" t="s">
        <v>529</v>
      </c>
      <c r="E103">
        <v>16.5</v>
      </c>
      <c r="F103">
        <v>99.18</v>
      </c>
      <c r="G103">
        <v>54.79</v>
      </c>
      <c r="H103">
        <f t="shared" si="4"/>
        <v>1.8101843402080673</v>
      </c>
      <c r="I103">
        <v>16</v>
      </c>
      <c r="J103">
        <v>51.61</v>
      </c>
      <c r="K103">
        <v>53.5</v>
      </c>
      <c r="L103" s="2">
        <f t="shared" si="5"/>
        <v>1</v>
      </c>
      <c r="M103" s="2">
        <f t="shared" si="6"/>
        <v>0</v>
      </c>
      <c r="N103" s="2">
        <f t="shared" si="7"/>
        <v>0</v>
      </c>
    </row>
    <row r="104" spans="1:14" x14ac:dyDescent="0.35">
      <c r="A104" t="s">
        <v>110</v>
      </c>
      <c r="B104" t="s">
        <v>698</v>
      </c>
      <c r="C104" t="s">
        <v>78</v>
      </c>
      <c r="D104" t="s">
        <v>529</v>
      </c>
      <c r="E104">
        <v>16.5</v>
      </c>
      <c r="F104">
        <v>76.7</v>
      </c>
      <c r="G104">
        <v>54.79</v>
      </c>
      <c r="H104">
        <f t="shared" si="4"/>
        <v>1.3998904909655048</v>
      </c>
      <c r="I104">
        <v>16</v>
      </c>
      <c r="J104">
        <v>41.01</v>
      </c>
      <c r="K104">
        <v>53.5</v>
      </c>
      <c r="L104" s="2">
        <f t="shared" si="5"/>
        <v>0</v>
      </c>
      <c r="M104" s="2">
        <f t="shared" si="6"/>
        <v>1</v>
      </c>
      <c r="N104" s="2">
        <f t="shared" si="7"/>
        <v>0</v>
      </c>
    </row>
    <row r="105" spans="1:14" x14ac:dyDescent="0.35">
      <c r="A105" t="s">
        <v>127</v>
      </c>
      <c r="B105" t="s">
        <v>698</v>
      </c>
      <c r="C105" t="s">
        <v>78</v>
      </c>
      <c r="D105" t="s">
        <v>529</v>
      </c>
      <c r="E105">
        <v>17</v>
      </c>
      <c r="F105">
        <v>65.08</v>
      </c>
      <c r="G105">
        <v>56.08</v>
      </c>
      <c r="H105">
        <f t="shared" si="4"/>
        <v>1.1604850213980029</v>
      </c>
      <c r="I105">
        <v>16</v>
      </c>
      <c r="J105">
        <v>31.75</v>
      </c>
      <c r="K105">
        <v>53.5</v>
      </c>
      <c r="L105" s="2">
        <f t="shared" si="5"/>
        <v>0</v>
      </c>
      <c r="M105" s="2">
        <f t="shared" si="6"/>
        <v>1</v>
      </c>
      <c r="N105" s="2">
        <f t="shared" si="7"/>
        <v>0</v>
      </c>
    </row>
    <row r="106" spans="1:14" x14ac:dyDescent="0.35">
      <c r="A106" t="s">
        <v>128</v>
      </c>
      <c r="B106" t="s">
        <v>698</v>
      </c>
      <c r="C106" t="s">
        <v>78</v>
      </c>
      <c r="D106" t="s">
        <v>529</v>
      </c>
      <c r="E106">
        <v>17</v>
      </c>
      <c r="F106">
        <v>63.2</v>
      </c>
      <c r="G106">
        <v>56.08</v>
      </c>
      <c r="H106">
        <f t="shared" si="4"/>
        <v>1.1269614835948645</v>
      </c>
      <c r="I106">
        <v>16.5</v>
      </c>
      <c r="J106">
        <v>48.86</v>
      </c>
      <c r="K106">
        <v>54.79</v>
      </c>
      <c r="L106" s="2">
        <f t="shared" si="5"/>
        <v>0</v>
      </c>
      <c r="M106" s="2">
        <f t="shared" si="6"/>
        <v>1</v>
      </c>
      <c r="N106" s="2">
        <f t="shared" si="7"/>
        <v>0</v>
      </c>
    </row>
    <row r="107" spans="1:14" x14ac:dyDescent="0.35">
      <c r="A107" t="s">
        <v>129</v>
      </c>
      <c r="B107" t="s">
        <v>698</v>
      </c>
      <c r="C107" t="s">
        <v>78</v>
      </c>
      <c r="D107" t="s">
        <v>529</v>
      </c>
      <c r="E107">
        <v>17</v>
      </c>
      <c r="F107">
        <v>60.44</v>
      </c>
      <c r="G107">
        <v>56.08</v>
      </c>
      <c r="H107">
        <f t="shared" si="4"/>
        <v>1.0777460770328102</v>
      </c>
      <c r="I107">
        <v>16.5</v>
      </c>
      <c r="J107">
        <v>41.82</v>
      </c>
      <c r="K107">
        <v>54.79</v>
      </c>
      <c r="L107" s="2">
        <f t="shared" si="5"/>
        <v>0</v>
      </c>
      <c r="M107" s="2">
        <f t="shared" si="6"/>
        <v>1</v>
      </c>
      <c r="N107" s="2">
        <f t="shared" si="7"/>
        <v>0</v>
      </c>
    </row>
    <row r="108" spans="1:14" x14ac:dyDescent="0.35">
      <c r="A108" t="s">
        <v>130</v>
      </c>
      <c r="B108" t="s">
        <v>698</v>
      </c>
      <c r="C108" t="s">
        <v>78</v>
      </c>
      <c r="D108" t="s">
        <v>529</v>
      </c>
      <c r="E108">
        <v>17</v>
      </c>
      <c r="F108">
        <v>132.52000000000001</v>
      </c>
      <c r="G108">
        <v>56.08</v>
      </c>
      <c r="H108">
        <f t="shared" si="4"/>
        <v>2.3630527817403713</v>
      </c>
      <c r="I108">
        <v>16</v>
      </c>
      <c r="J108">
        <v>45.5</v>
      </c>
      <c r="K108">
        <v>53.5</v>
      </c>
      <c r="L108" s="2">
        <f t="shared" si="5"/>
        <v>1</v>
      </c>
      <c r="M108" s="2">
        <f t="shared" si="6"/>
        <v>0</v>
      </c>
      <c r="N108" s="2">
        <f t="shared" si="7"/>
        <v>0</v>
      </c>
    </row>
    <row r="109" spans="1:14" x14ac:dyDescent="0.35">
      <c r="A109" t="s">
        <v>131</v>
      </c>
      <c r="B109" t="s">
        <v>698</v>
      </c>
      <c r="C109" t="s">
        <v>78</v>
      </c>
      <c r="D109" t="s">
        <v>529</v>
      </c>
      <c r="E109">
        <v>17</v>
      </c>
      <c r="F109">
        <v>74.88</v>
      </c>
      <c r="G109">
        <v>56.08</v>
      </c>
      <c r="H109">
        <f t="shared" si="4"/>
        <v>1.3352353780313837</v>
      </c>
      <c r="I109">
        <v>16.5</v>
      </c>
      <c r="J109">
        <v>41.24</v>
      </c>
      <c r="K109">
        <v>54.79</v>
      </c>
      <c r="L109" s="2">
        <f t="shared" si="5"/>
        <v>0</v>
      </c>
      <c r="M109" s="2">
        <f t="shared" si="6"/>
        <v>1</v>
      </c>
      <c r="N109" s="2">
        <f t="shared" si="7"/>
        <v>0</v>
      </c>
    </row>
    <row r="110" spans="1:14" x14ac:dyDescent="0.35">
      <c r="A110" t="s">
        <v>133</v>
      </c>
      <c r="B110" t="s">
        <v>698</v>
      </c>
      <c r="C110" t="s">
        <v>78</v>
      </c>
      <c r="D110" t="s">
        <v>529</v>
      </c>
      <c r="E110">
        <v>16.5</v>
      </c>
      <c r="F110">
        <v>85.23</v>
      </c>
      <c r="G110">
        <v>54.79</v>
      </c>
      <c r="H110">
        <f t="shared" si="4"/>
        <v>1.5555758350063882</v>
      </c>
      <c r="I110">
        <v>15.5</v>
      </c>
      <c r="J110">
        <v>29.22</v>
      </c>
      <c r="K110">
        <v>52.21</v>
      </c>
      <c r="L110" s="2">
        <f t="shared" si="5"/>
        <v>1</v>
      </c>
      <c r="M110" s="2">
        <f t="shared" si="6"/>
        <v>0</v>
      </c>
      <c r="N110" s="2">
        <f t="shared" si="7"/>
        <v>0</v>
      </c>
    </row>
    <row r="111" spans="1:14" x14ac:dyDescent="0.35">
      <c r="A111" t="s">
        <v>134</v>
      </c>
      <c r="B111" t="s">
        <v>698</v>
      </c>
      <c r="C111" t="s">
        <v>78</v>
      </c>
      <c r="D111" t="s">
        <v>529</v>
      </c>
      <c r="E111">
        <v>17</v>
      </c>
      <c r="F111">
        <v>97.06</v>
      </c>
      <c r="G111">
        <v>56.08</v>
      </c>
      <c r="H111">
        <f t="shared" si="4"/>
        <v>1.7307417974322397</v>
      </c>
      <c r="I111">
        <v>16.5</v>
      </c>
      <c r="J111">
        <v>38.82</v>
      </c>
      <c r="K111">
        <v>54.79</v>
      </c>
      <c r="L111" s="2">
        <f t="shared" si="5"/>
        <v>1</v>
      </c>
      <c r="M111" s="2">
        <f t="shared" si="6"/>
        <v>0</v>
      </c>
      <c r="N111" s="2">
        <f t="shared" si="7"/>
        <v>0</v>
      </c>
    </row>
    <row r="112" spans="1:14" x14ac:dyDescent="0.35">
      <c r="A112" t="s">
        <v>135</v>
      </c>
      <c r="B112" t="s">
        <v>698</v>
      </c>
      <c r="C112" t="s">
        <v>78</v>
      </c>
      <c r="D112" t="s">
        <v>529</v>
      </c>
      <c r="E112">
        <v>17</v>
      </c>
      <c r="F112">
        <v>57.2</v>
      </c>
      <c r="G112">
        <v>56.08</v>
      </c>
      <c r="H112">
        <f t="shared" si="4"/>
        <v>1.0199714693295294</v>
      </c>
      <c r="I112">
        <v>16.5</v>
      </c>
      <c r="J112">
        <v>37.85</v>
      </c>
      <c r="K112">
        <v>54.79</v>
      </c>
      <c r="L112" s="2">
        <f t="shared" si="5"/>
        <v>0</v>
      </c>
      <c r="M112" s="2">
        <f t="shared" si="6"/>
        <v>1</v>
      </c>
      <c r="N112" s="2">
        <f t="shared" si="7"/>
        <v>0</v>
      </c>
    </row>
    <row r="113" spans="1:14" x14ac:dyDescent="0.35">
      <c r="A113" t="s">
        <v>136</v>
      </c>
      <c r="B113" t="s">
        <v>698</v>
      </c>
      <c r="C113" t="s">
        <v>78</v>
      </c>
      <c r="D113" t="s">
        <v>529</v>
      </c>
      <c r="E113">
        <v>16.5</v>
      </c>
      <c r="F113">
        <v>76.84</v>
      </c>
      <c r="G113">
        <v>54.79</v>
      </c>
      <c r="H113">
        <f t="shared" si="4"/>
        <v>1.4024457017703962</v>
      </c>
      <c r="I113">
        <v>25</v>
      </c>
      <c r="J113">
        <v>95.37</v>
      </c>
      <c r="K113">
        <v>76.17</v>
      </c>
      <c r="L113" s="2">
        <f t="shared" si="5"/>
        <v>0</v>
      </c>
      <c r="M113" s="2">
        <f t="shared" si="6"/>
        <v>1</v>
      </c>
      <c r="N113" s="2">
        <f t="shared" si="7"/>
        <v>0</v>
      </c>
    </row>
    <row r="114" spans="1:14" x14ac:dyDescent="0.35">
      <c r="A114" t="s">
        <v>137</v>
      </c>
      <c r="B114" t="s">
        <v>698</v>
      </c>
      <c r="C114" t="s">
        <v>78</v>
      </c>
      <c r="D114" t="s">
        <v>529</v>
      </c>
      <c r="E114">
        <v>17</v>
      </c>
      <c r="F114">
        <v>89.63</v>
      </c>
      <c r="G114">
        <v>56.08</v>
      </c>
      <c r="H114">
        <f t="shared" si="4"/>
        <v>1.5982524964336662</v>
      </c>
      <c r="I114">
        <v>16</v>
      </c>
      <c r="J114">
        <v>29.71</v>
      </c>
      <c r="K114">
        <v>53.5</v>
      </c>
      <c r="L114" s="2">
        <f t="shared" si="5"/>
        <v>1</v>
      </c>
      <c r="M114" s="2">
        <f t="shared" si="6"/>
        <v>0</v>
      </c>
      <c r="N114" s="2">
        <f t="shared" si="7"/>
        <v>0</v>
      </c>
    </row>
    <row r="115" spans="1:14" x14ac:dyDescent="0.35">
      <c r="A115" t="s">
        <v>139</v>
      </c>
      <c r="B115" t="s">
        <v>698</v>
      </c>
      <c r="C115" t="s">
        <v>78</v>
      </c>
      <c r="D115" t="s">
        <v>529</v>
      </c>
      <c r="E115">
        <v>17</v>
      </c>
      <c r="F115">
        <v>107.05</v>
      </c>
      <c r="G115">
        <v>56.08</v>
      </c>
      <c r="H115">
        <f t="shared" si="4"/>
        <v>1.9088801711840229</v>
      </c>
      <c r="I115">
        <v>25</v>
      </c>
      <c r="J115">
        <v>90.29</v>
      </c>
      <c r="K115">
        <v>76.17</v>
      </c>
      <c r="L115" s="2">
        <f t="shared" si="5"/>
        <v>1</v>
      </c>
      <c r="M115" s="2">
        <f t="shared" si="6"/>
        <v>0</v>
      </c>
      <c r="N115" s="2">
        <f t="shared" si="7"/>
        <v>0</v>
      </c>
    </row>
    <row r="116" spans="1:14" x14ac:dyDescent="0.35">
      <c r="A116" t="s">
        <v>140</v>
      </c>
      <c r="B116" t="s">
        <v>698</v>
      </c>
      <c r="C116" t="s">
        <v>78</v>
      </c>
      <c r="D116" t="s">
        <v>529</v>
      </c>
      <c r="E116">
        <v>17</v>
      </c>
      <c r="F116">
        <v>90.71</v>
      </c>
      <c r="G116">
        <v>56.08</v>
      </c>
      <c r="H116">
        <f t="shared" si="4"/>
        <v>1.6175106990014265</v>
      </c>
      <c r="I116">
        <v>16</v>
      </c>
      <c r="J116">
        <v>10.68</v>
      </c>
      <c r="K116">
        <v>53.5</v>
      </c>
      <c r="L116" s="2">
        <f t="shared" si="5"/>
        <v>1</v>
      </c>
      <c r="M116" s="2">
        <f t="shared" si="6"/>
        <v>0</v>
      </c>
      <c r="N116" s="2">
        <f t="shared" si="7"/>
        <v>0</v>
      </c>
    </row>
    <row r="117" spans="1:14" x14ac:dyDescent="0.35">
      <c r="A117" t="s">
        <v>141</v>
      </c>
      <c r="B117" t="s">
        <v>698</v>
      </c>
      <c r="C117" t="s">
        <v>78</v>
      </c>
      <c r="D117" t="s">
        <v>529</v>
      </c>
      <c r="E117">
        <v>17.5</v>
      </c>
      <c r="F117">
        <v>65.97</v>
      </c>
      <c r="G117">
        <v>57.36</v>
      </c>
      <c r="H117">
        <f t="shared" si="4"/>
        <v>1.1501046025104602</v>
      </c>
      <c r="I117">
        <v>16.5</v>
      </c>
      <c r="J117">
        <v>62.04</v>
      </c>
      <c r="K117">
        <v>54.79</v>
      </c>
      <c r="L117" s="2">
        <f t="shared" si="5"/>
        <v>0</v>
      </c>
      <c r="M117" s="2">
        <f t="shared" si="6"/>
        <v>1</v>
      </c>
      <c r="N117" s="2">
        <f t="shared" si="7"/>
        <v>0</v>
      </c>
    </row>
    <row r="118" spans="1:14" x14ac:dyDescent="0.35">
      <c r="A118" t="s">
        <v>142</v>
      </c>
      <c r="B118" t="s">
        <v>698</v>
      </c>
      <c r="C118" t="s">
        <v>78</v>
      </c>
      <c r="D118" t="s">
        <v>529</v>
      </c>
      <c r="E118">
        <v>17</v>
      </c>
      <c r="F118">
        <v>180.12</v>
      </c>
      <c r="G118">
        <v>56.08</v>
      </c>
      <c r="H118">
        <f t="shared" si="4"/>
        <v>3.211840228245364</v>
      </c>
      <c r="I118">
        <v>16</v>
      </c>
      <c r="J118">
        <v>40.42</v>
      </c>
      <c r="K118">
        <v>53.5</v>
      </c>
      <c r="L118" s="2">
        <f t="shared" si="5"/>
        <v>1</v>
      </c>
      <c r="M118" s="2">
        <f t="shared" si="6"/>
        <v>0</v>
      </c>
      <c r="N118" s="2">
        <f t="shared" si="7"/>
        <v>0</v>
      </c>
    </row>
    <row r="119" spans="1:14" x14ac:dyDescent="0.35">
      <c r="A119" t="s">
        <v>479</v>
      </c>
      <c r="B119" t="s">
        <v>698</v>
      </c>
      <c r="C119" t="s">
        <v>78</v>
      </c>
      <c r="D119" t="s">
        <v>495</v>
      </c>
      <c r="E119">
        <v>16.5</v>
      </c>
      <c r="F119">
        <v>56.15</v>
      </c>
      <c r="G119">
        <v>54.79</v>
      </c>
      <c r="H119">
        <f t="shared" si="4"/>
        <v>1.0248220478189451</v>
      </c>
      <c r="I119">
        <v>16</v>
      </c>
      <c r="J119">
        <v>34.03</v>
      </c>
      <c r="K119">
        <v>53.5</v>
      </c>
      <c r="L119" s="2">
        <f t="shared" si="5"/>
        <v>0</v>
      </c>
      <c r="M119" s="2">
        <f t="shared" si="6"/>
        <v>1</v>
      </c>
      <c r="N119" s="2">
        <f t="shared" si="7"/>
        <v>0</v>
      </c>
    </row>
    <row r="120" spans="1:14" x14ac:dyDescent="0.35">
      <c r="A120" t="s">
        <v>480</v>
      </c>
      <c r="B120" t="s">
        <v>698</v>
      </c>
      <c r="C120" t="s">
        <v>78</v>
      </c>
      <c r="D120" t="s">
        <v>495</v>
      </c>
      <c r="E120">
        <v>16.5</v>
      </c>
      <c r="F120">
        <v>96.39</v>
      </c>
      <c r="G120">
        <v>54.79</v>
      </c>
      <c r="H120">
        <f t="shared" si="4"/>
        <v>1.7592626391677313</v>
      </c>
      <c r="I120">
        <v>16</v>
      </c>
      <c r="J120">
        <v>43.69</v>
      </c>
      <c r="K120">
        <v>53.5</v>
      </c>
      <c r="L120" s="2">
        <f t="shared" si="5"/>
        <v>1</v>
      </c>
      <c r="M120" s="2">
        <f t="shared" si="6"/>
        <v>0</v>
      </c>
      <c r="N120" s="2">
        <f t="shared" si="7"/>
        <v>0</v>
      </c>
    </row>
    <row r="121" spans="1:14" x14ac:dyDescent="0.35">
      <c r="A121" t="s">
        <v>482</v>
      </c>
      <c r="B121" t="s">
        <v>698</v>
      </c>
      <c r="C121" t="s">
        <v>78</v>
      </c>
      <c r="D121" t="s">
        <v>495</v>
      </c>
      <c r="E121">
        <v>23.5</v>
      </c>
      <c r="F121">
        <v>85.54</v>
      </c>
      <c r="G121">
        <v>72.459999999999994</v>
      </c>
      <c r="H121">
        <f t="shared" si="4"/>
        <v>1.1805133866961084</v>
      </c>
      <c r="I121">
        <v>23</v>
      </c>
      <c r="J121">
        <v>58.86</v>
      </c>
      <c r="K121">
        <v>71.22</v>
      </c>
      <c r="L121" s="2">
        <f t="shared" si="5"/>
        <v>0</v>
      </c>
      <c r="M121" s="2">
        <f t="shared" si="6"/>
        <v>1</v>
      </c>
      <c r="N121" s="2">
        <f t="shared" si="7"/>
        <v>0</v>
      </c>
    </row>
    <row r="122" spans="1:14" x14ac:dyDescent="0.35">
      <c r="A122" t="s">
        <v>483</v>
      </c>
      <c r="B122" t="s">
        <v>698</v>
      </c>
      <c r="C122" t="s">
        <v>78</v>
      </c>
      <c r="D122" t="s">
        <v>495</v>
      </c>
      <c r="E122">
        <v>16.5</v>
      </c>
      <c r="F122">
        <v>59.98</v>
      </c>
      <c r="G122">
        <v>54.79</v>
      </c>
      <c r="H122">
        <f t="shared" si="4"/>
        <v>1.0947253148384741</v>
      </c>
      <c r="I122">
        <v>16</v>
      </c>
      <c r="J122">
        <v>29.6</v>
      </c>
      <c r="K122">
        <v>53.5</v>
      </c>
      <c r="L122" s="2">
        <f t="shared" si="5"/>
        <v>0</v>
      </c>
      <c r="M122" s="2">
        <f t="shared" si="6"/>
        <v>1</v>
      </c>
      <c r="N122" s="2">
        <f t="shared" si="7"/>
        <v>0</v>
      </c>
    </row>
    <row r="123" spans="1:14" x14ac:dyDescent="0.35">
      <c r="A123" t="s">
        <v>484</v>
      </c>
      <c r="B123" t="s">
        <v>698</v>
      </c>
      <c r="C123" t="s">
        <v>78</v>
      </c>
      <c r="D123" t="s">
        <v>495</v>
      </c>
      <c r="E123">
        <v>23.5</v>
      </c>
      <c r="F123">
        <v>86.93</v>
      </c>
      <c r="G123">
        <v>72.459999999999994</v>
      </c>
      <c r="H123">
        <f t="shared" si="4"/>
        <v>1.1996963842119792</v>
      </c>
      <c r="I123">
        <v>17</v>
      </c>
      <c r="J123">
        <v>58.35</v>
      </c>
      <c r="K123">
        <v>56.08</v>
      </c>
      <c r="L123" s="2">
        <f t="shared" si="5"/>
        <v>0</v>
      </c>
      <c r="M123" s="2">
        <f t="shared" si="6"/>
        <v>1</v>
      </c>
      <c r="N123" s="2">
        <f t="shared" si="7"/>
        <v>0</v>
      </c>
    </row>
    <row r="124" spans="1:14" x14ac:dyDescent="0.35">
      <c r="A124" t="s">
        <v>485</v>
      </c>
      <c r="B124" t="s">
        <v>698</v>
      </c>
      <c r="C124" t="s">
        <v>78</v>
      </c>
      <c r="D124" t="s">
        <v>495</v>
      </c>
      <c r="E124">
        <v>24</v>
      </c>
      <c r="F124">
        <v>92.96</v>
      </c>
      <c r="G124">
        <v>73.7</v>
      </c>
      <c r="H124">
        <f t="shared" si="4"/>
        <v>1.2613297150610583</v>
      </c>
      <c r="I124">
        <v>23</v>
      </c>
      <c r="J124">
        <v>62.08</v>
      </c>
      <c r="K124">
        <v>71.22</v>
      </c>
      <c r="L124" s="2">
        <f t="shared" si="5"/>
        <v>0</v>
      </c>
      <c r="M124" s="2">
        <f t="shared" si="6"/>
        <v>1</v>
      </c>
      <c r="N124" s="2">
        <f t="shared" si="7"/>
        <v>0</v>
      </c>
    </row>
    <row r="125" spans="1:14" x14ac:dyDescent="0.35">
      <c r="A125" t="s">
        <v>486</v>
      </c>
      <c r="B125" t="s">
        <v>698</v>
      </c>
      <c r="C125" t="s">
        <v>78</v>
      </c>
      <c r="D125" t="s">
        <v>495</v>
      </c>
      <c r="E125">
        <v>17</v>
      </c>
      <c r="F125">
        <v>57.56</v>
      </c>
      <c r="G125">
        <v>56.08</v>
      </c>
      <c r="H125">
        <f t="shared" si="4"/>
        <v>1.0263908701854494</v>
      </c>
      <c r="I125">
        <v>16.5</v>
      </c>
      <c r="J125">
        <v>51.68</v>
      </c>
      <c r="K125">
        <v>54.79</v>
      </c>
      <c r="L125" s="2">
        <f t="shared" si="5"/>
        <v>0</v>
      </c>
      <c r="M125" s="2">
        <f t="shared" si="6"/>
        <v>1</v>
      </c>
      <c r="N125" s="2">
        <f t="shared" si="7"/>
        <v>0</v>
      </c>
    </row>
    <row r="126" spans="1:14" x14ac:dyDescent="0.35">
      <c r="A126" t="s">
        <v>487</v>
      </c>
      <c r="B126" t="s">
        <v>698</v>
      </c>
      <c r="C126" t="s">
        <v>78</v>
      </c>
      <c r="D126" t="s">
        <v>495</v>
      </c>
      <c r="E126">
        <v>17</v>
      </c>
      <c r="F126">
        <v>78.38</v>
      </c>
      <c r="G126">
        <v>56.08</v>
      </c>
      <c r="H126">
        <f t="shared" si="4"/>
        <v>1.3976462196861625</v>
      </c>
      <c r="I126">
        <v>16.5</v>
      </c>
      <c r="J126">
        <v>48.84</v>
      </c>
      <c r="K126">
        <v>54.79</v>
      </c>
      <c r="L126" s="2">
        <f t="shared" si="5"/>
        <v>0</v>
      </c>
      <c r="M126" s="2">
        <f t="shared" si="6"/>
        <v>1</v>
      </c>
      <c r="N126" s="2">
        <f t="shared" si="7"/>
        <v>0</v>
      </c>
    </row>
    <row r="127" spans="1:14" x14ac:dyDescent="0.35">
      <c r="A127" t="s">
        <v>488</v>
      </c>
      <c r="B127" t="s">
        <v>698</v>
      </c>
      <c r="C127" t="s">
        <v>78</v>
      </c>
      <c r="D127" t="s">
        <v>495</v>
      </c>
      <c r="E127">
        <v>16.5</v>
      </c>
      <c r="F127">
        <v>67.739999999999995</v>
      </c>
      <c r="G127">
        <v>54.79</v>
      </c>
      <c r="H127">
        <f t="shared" si="4"/>
        <v>1.2363569994524548</v>
      </c>
      <c r="I127">
        <v>16</v>
      </c>
      <c r="J127">
        <v>30.18</v>
      </c>
      <c r="K127">
        <v>53.5</v>
      </c>
      <c r="L127" s="2">
        <f t="shared" si="5"/>
        <v>0</v>
      </c>
      <c r="M127" s="2">
        <f t="shared" si="6"/>
        <v>1</v>
      </c>
      <c r="N127" s="2">
        <f t="shared" si="7"/>
        <v>0</v>
      </c>
    </row>
    <row r="128" spans="1:14" x14ac:dyDescent="0.35">
      <c r="A128" t="s">
        <v>490</v>
      </c>
      <c r="B128" t="s">
        <v>698</v>
      </c>
      <c r="C128" t="s">
        <v>78</v>
      </c>
      <c r="D128" t="s">
        <v>495</v>
      </c>
      <c r="E128">
        <v>16.5</v>
      </c>
      <c r="F128">
        <v>75.650000000000006</v>
      </c>
      <c r="G128">
        <v>54.79</v>
      </c>
      <c r="H128">
        <f t="shared" si="4"/>
        <v>1.3807264099288192</v>
      </c>
      <c r="I128">
        <v>24</v>
      </c>
      <c r="J128">
        <v>81.27</v>
      </c>
      <c r="K128">
        <v>73.7</v>
      </c>
      <c r="L128" s="2">
        <f t="shared" si="5"/>
        <v>0</v>
      </c>
      <c r="M128" s="2">
        <f t="shared" si="6"/>
        <v>1</v>
      </c>
      <c r="N128" s="2">
        <f t="shared" si="7"/>
        <v>0</v>
      </c>
    </row>
    <row r="129" spans="1:14" x14ac:dyDescent="0.35">
      <c r="A129" t="s">
        <v>493</v>
      </c>
      <c r="B129" t="s">
        <v>698</v>
      </c>
      <c r="C129" t="s">
        <v>78</v>
      </c>
      <c r="D129" t="s">
        <v>495</v>
      </c>
      <c r="E129">
        <v>16.5</v>
      </c>
      <c r="F129">
        <v>75.180000000000007</v>
      </c>
      <c r="G129">
        <v>54.79</v>
      </c>
      <c r="H129">
        <f t="shared" si="4"/>
        <v>1.3721482022266838</v>
      </c>
      <c r="I129">
        <v>23.5</v>
      </c>
      <c r="J129">
        <v>90.1</v>
      </c>
      <c r="K129">
        <v>72.459999999999994</v>
      </c>
      <c r="L129" s="2">
        <f t="shared" si="5"/>
        <v>0</v>
      </c>
      <c r="M129" s="2">
        <f t="shared" si="6"/>
        <v>1</v>
      </c>
      <c r="N129" s="2">
        <f t="shared" si="7"/>
        <v>0</v>
      </c>
    </row>
    <row r="130" spans="1:14" x14ac:dyDescent="0.35">
      <c r="A130" t="s">
        <v>494</v>
      </c>
      <c r="B130" t="s">
        <v>698</v>
      </c>
      <c r="C130" t="s">
        <v>78</v>
      </c>
      <c r="D130" t="s">
        <v>495</v>
      </c>
      <c r="E130">
        <v>17</v>
      </c>
      <c r="F130">
        <v>100.94</v>
      </c>
      <c r="G130">
        <v>56.08</v>
      </c>
      <c r="H130">
        <f t="shared" ref="H130:H193" si="8">F130/G130</f>
        <v>1.7999286733238231</v>
      </c>
      <c r="I130">
        <v>16</v>
      </c>
      <c r="J130">
        <v>24.13</v>
      </c>
      <c r="K130">
        <v>53.5</v>
      </c>
      <c r="L130" s="2">
        <f t="shared" ref="L130:L193" si="9">IF(H130&gt;1.5,1,0)</f>
        <v>1</v>
      </c>
      <c r="M130" s="2">
        <f t="shared" ref="M130:M193" si="10">IF((AND(H130&gt;1,H130&lt;1.5)),1,0)</f>
        <v>0</v>
      </c>
      <c r="N130" s="2">
        <f t="shared" ref="N130:N193" si="11">IF(H130&lt;1,1,0)</f>
        <v>0</v>
      </c>
    </row>
    <row r="131" spans="1:14" x14ac:dyDescent="0.35">
      <c r="A131" t="s">
        <v>159</v>
      </c>
      <c r="B131" t="s">
        <v>699</v>
      </c>
      <c r="C131" t="s">
        <v>78</v>
      </c>
      <c r="D131" t="s">
        <v>529</v>
      </c>
      <c r="E131">
        <v>17</v>
      </c>
      <c r="F131">
        <v>137.54</v>
      </c>
      <c r="G131">
        <v>56.08</v>
      </c>
      <c r="H131">
        <f t="shared" si="8"/>
        <v>2.4525677603423679</v>
      </c>
      <c r="I131">
        <v>16</v>
      </c>
      <c r="J131">
        <v>33.409999999999997</v>
      </c>
      <c r="K131">
        <v>53.5</v>
      </c>
      <c r="L131" s="2">
        <f t="shared" si="9"/>
        <v>1</v>
      </c>
      <c r="M131" s="2">
        <f t="shared" si="10"/>
        <v>0</v>
      </c>
      <c r="N131" s="2">
        <f t="shared" si="11"/>
        <v>0</v>
      </c>
    </row>
    <row r="132" spans="1:14" x14ac:dyDescent="0.35">
      <c r="A132" t="s">
        <v>160</v>
      </c>
      <c r="B132" t="s">
        <v>699</v>
      </c>
      <c r="C132" t="s">
        <v>78</v>
      </c>
      <c r="D132" t="s">
        <v>529</v>
      </c>
      <c r="E132">
        <v>17</v>
      </c>
      <c r="F132">
        <v>70.400000000000006</v>
      </c>
      <c r="G132">
        <v>56.08</v>
      </c>
      <c r="H132">
        <f t="shared" si="8"/>
        <v>1.2553495007132669</v>
      </c>
      <c r="I132">
        <v>16.5</v>
      </c>
      <c r="J132">
        <v>36.79</v>
      </c>
      <c r="K132">
        <v>54.79</v>
      </c>
      <c r="L132" s="2">
        <f t="shared" si="9"/>
        <v>0</v>
      </c>
      <c r="M132" s="2">
        <f t="shared" si="10"/>
        <v>1</v>
      </c>
      <c r="N132" s="2">
        <f t="shared" si="11"/>
        <v>0</v>
      </c>
    </row>
    <row r="133" spans="1:14" x14ac:dyDescent="0.35">
      <c r="A133" t="s">
        <v>161</v>
      </c>
      <c r="B133" t="s">
        <v>699</v>
      </c>
      <c r="C133" t="s">
        <v>78</v>
      </c>
      <c r="D133" t="s">
        <v>529</v>
      </c>
      <c r="E133">
        <v>17</v>
      </c>
      <c r="F133">
        <v>77.67</v>
      </c>
      <c r="G133">
        <v>56.08</v>
      </c>
      <c r="H133">
        <f t="shared" si="8"/>
        <v>1.3849857346647647</v>
      </c>
      <c r="I133">
        <v>25</v>
      </c>
      <c r="J133">
        <v>79.680000000000007</v>
      </c>
      <c r="K133">
        <v>76.17</v>
      </c>
      <c r="L133" s="2">
        <f t="shared" si="9"/>
        <v>0</v>
      </c>
      <c r="M133" s="2">
        <f t="shared" si="10"/>
        <v>1</v>
      </c>
      <c r="N133" s="2">
        <f t="shared" si="11"/>
        <v>0</v>
      </c>
    </row>
    <row r="134" spans="1:14" x14ac:dyDescent="0.35">
      <c r="A134" t="s">
        <v>162</v>
      </c>
      <c r="B134" t="s">
        <v>699</v>
      </c>
      <c r="C134" t="s">
        <v>78</v>
      </c>
      <c r="D134" t="s">
        <v>529</v>
      </c>
      <c r="E134">
        <v>17</v>
      </c>
      <c r="F134">
        <v>109.86</v>
      </c>
      <c r="G134">
        <v>56.08</v>
      </c>
      <c r="H134">
        <f t="shared" si="8"/>
        <v>1.9589871611982883</v>
      </c>
      <c r="I134">
        <v>16</v>
      </c>
      <c r="J134">
        <v>51.81</v>
      </c>
      <c r="K134">
        <v>53.5</v>
      </c>
      <c r="L134" s="2">
        <f t="shared" si="9"/>
        <v>1</v>
      </c>
      <c r="M134" s="2">
        <f t="shared" si="10"/>
        <v>0</v>
      </c>
      <c r="N134" s="2">
        <f t="shared" si="11"/>
        <v>0</v>
      </c>
    </row>
    <row r="135" spans="1:14" x14ac:dyDescent="0.35">
      <c r="A135" t="s">
        <v>163</v>
      </c>
      <c r="B135" t="s">
        <v>699</v>
      </c>
      <c r="C135" t="s">
        <v>78</v>
      </c>
      <c r="D135" t="s">
        <v>529</v>
      </c>
      <c r="E135">
        <v>17</v>
      </c>
      <c r="F135">
        <v>85.53</v>
      </c>
      <c r="G135">
        <v>56.08</v>
      </c>
      <c r="H135">
        <f t="shared" si="8"/>
        <v>1.5251426533523538</v>
      </c>
      <c r="I135">
        <v>16</v>
      </c>
      <c r="J135">
        <v>42.25</v>
      </c>
      <c r="K135">
        <v>53.5</v>
      </c>
      <c r="L135" s="2">
        <f t="shared" si="9"/>
        <v>1</v>
      </c>
      <c r="M135" s="2">
        <f t="shared" si="10"/>
        <v>0</v>
      </c>
      <c r="N135" s="2">
        <f t="shared" si="11"/>
        <v>0</v>
      </c>
    </row>
    <row r="136" spans="1:14" x14ac:dyDescent="0.35">
      <c r="A136" t="s">
        <v>164</v>
      </c>
      <c r="B136" t="s">
        <v>699</v>
      </c>
      <c r="C136" t="s">
        <v>78</v>
      </c>
      <c r="D136" t="s">
        <v>529</v>
      </c>
      <c r="E136">
        <v>16</v>
      </c>
      <c r="F136">
        <v>58.94</v>
      </c>
      <c r="G136">
        <v>53.5</v>
      </c>
      <c r="H136">
        <f t="shared" si="8"/>
        <v>1.1016822429906541</v>
      </c>
      <c r="I136">
        <v>15.5</v>
      </c>
      <c r="J136">
        <v>51.45</v>
      </c>
      <c r="K136">
        <v>52.21</v>
      </c>
      <c r="L136" s="2">
        <f t="shared" si="9"/>
        <v>0</v>
      </c>
      <c r="M136" s="2">
        <f t="shared" si="10"/>
        <v>1</v>
      </c>
      <c r="N136" s="2">
        <f t="shared" si="11"/>
        <v>0</v>
      </c>
    </row>
    <row r="137" spans="1:14" x14ac:dyDescent="0.35">
      <c r="A137" t="s">
        <v>166</v>
      </c>
      <c r="B137" t="s">
        <v>699</v>
      </c>
      <c r="C137" t="s">
        <v>78</v>
      </c>
      <c r="D137" t="s">
        <v>529</v>
      </c>
      <c r="E137">
        <v>17</v>
      </c>
      <c r="F137">
        <v>80.239999999999995</v>
      </c>
      <c r="G137">
        <v>56.08</v>
      </c>
      <c r="H137">
        <f t="shared" si="8"/>
        <v>1.4308131241084165</v>
      </c>
      <c r="I137">
        <v>16.5</v>
      </c>
      <c r="J137">
        <v>49.72</v>
      </c>
      <c r="K137">
        <v>54.79</v>
      </c>
      <c r="L137" s="2">
        <f t="shared" si="9"/>
        <v>0</v>
      </c>
      <c r="M137" s="2">
        <f t="shared" si="10"/>
        <v>1</v>
      </c>
      <c r="N137" s="2">
        <f t="shared" si="11"/>
        <v>0</v>
      </c>
    </row>
    <row r="138" spans="1:14" x14ac:dyDescent="0.35">
      <c r="A138" t="s">
        <v>167</v>
      </c>
      <c r="B138" t="s">
        <v>699</v>
      </c>
      <c r="C138" t="s">
        <v>78</v>
      </c>
      <c r="D138" t="s">
        <v>529</v>
      </c>
      <c r="E138">
        <v>16.5</v>
      </c>
      <c r="F138">
        <v>62.43</v>
      </c>
      <c r="G138">
        <v>54.79</v>
      </c>
      <c r="H138">
        <f t="shared" si="8"/>
        <v>1.1394415039240737</v>
      </c>
      <c r="I138">
        <v>16</v>
      </c>
      <c r="J138">
        <v>37.46</v>
      </c>
      <c r="K138">
        <v>53.5</v>
      </c>
      <c r="L138" s="2">
        <f t="shared" si="9"/>
        <v>0</v>
      </c>
      <c r="M138" s="2">
        <f t="shared" si="10"/>
        <v>1</v>
      </c>
      <c r="N138" s="2">
        <f t="shared" si="11"/>
        <v>0</v>
      </c>
    </row>
    <row r="139" spans="1:14" x14ac:dyDescent="0.35">
      <c r="A139" t="s">
        <v>168</v>
      </c>
      <c r="B139" t="s">
        <v>699</v>
      </c>
      <c r="C139" t="s">
        <v>78</v>
      </c>
      <c r="D139" t="s">
        <v>529</v>
      </c>
      <c r="E139">
        <v>17</v>
      </c>
      <c r="F139">
        <v>113.5</v>
      </c>
      <c r="G139">
        <v>56.08</v>
      </c>
      <c r="H139">
        <f t="shared" si="8"/>
        <v>2.0238944365192584</v>
      </c>
      <c r="I139">
        <v>16</v>
      </c>
      <c r="J139">
        <v>39.04</v>
      </c>
      <c r="K139">
        <v>53.5</v>
      </c>
      <c r="L139" s="2">
        <f t="shared" si="9"/>
        <v>1</v>
      </c>
      <c r="M139" s="2">
        <f t="shared" si="10"/>
        <v>0</v>
      </c>
      <c r="N139" s="2">
        <f t="shared" si="11"/>
        <v>0</v>
      </c>
    </row>
    <row r="140" spans="1:14" x14ac:dyDescent="0.35">
      <c r="A140" t="s">
        <v>170</v>
      </c>
      <c r="B140" t="s">
        <v>699</v>
      </c>
      <c r="C140" t="s">
        <v>78</v>
      </c>
      <c r="D140" t="s">
        <v>529</v>
      </c>
      <c r="E140">
        <v>17</v>
      </c>
      <c r="F140">
        <v>80.349999999999994</v>
      </c>
      <c r="G140">
        <v>56.08</v>
      </c>
      <c r="H140">
        <f t="shared" si="8"/>
        <v>1.432774607703281</v>
      </c>
      <c r="I140">
        <v>16</v>
      </c>
      <c r="J140">
        <v>37.08</v>
      </c>
      <c r="K140">
        <v>53.5</v>
      </c>
      <c r="L140" s="2">
        <f t="shared" si="9"/>
        <v>0</v>
      </c>
      <c r="M140" s="2">
        <f t="shared" si="10"/>
        <v>1</v>
      </c>
      <c r="N140" s="2">
        <f t="shared" si="11"/>
        <v>0</v>
      </c>
    </row>
    <row r="141" spans="1:14" x14ac:dyDescent="0.35">
      <c r="A141" t="s">
        <v>191</v>
      </c>
      <c r="B141" t="s">
        <v>699</v>
      </c>
      <c r="C141" t="s">
        <v>78</v>
      </c>
      <c r="D141" t="s">
        <v>529</v>
      </c>
      <c r="E141">
        <v>16.5</v>
      </c>
      <c r="F141">
        <v>55.27</v>
      </c>
      <c r="G141">
        <v>54.79</v>
      </c>
      <c r="H141">
        <f t="shared" si="8"/>
        <v>1.0087607227596278</v>
      </c>
      <c r="I141">
        <v>16</v>
      </c>
      <c r="J141">
        <v>22.92</v>
      </c>
      <c r="K141">
        <v>53.5</v>
      </c>
      <c r="L141" s="2">
        <f t="shared" si="9"/>
        <v>0</v>
      </c>
      <c r="M141" s="2">
        <f t="shared" si="10"/>
        <v>1</v>
      </c>
      <c r="N141" s="2">
        <f t="shared" si="11"/>
        <v>0</v>
      </c>
    </row>
    <row r="142" spans="1:14" x14ac:dyDescent="0.35">
      <c r="A142" t="s">
        <v>194</v>
      </c>
      <c r="B142" t="s">
        <v>699</v>
      </c>
      <c r="C142" t="s">
        <v>78</v>
      </c>
      <c r="D142" t="s">
        <v>529</v>
      </c>
      <c r="E142">
        <v>17</v>
      </c>
      <c r="F142">
        <v>57.09</v>
      </c>
      <c r="G142">
        <v>56.08</v>
      </c>
      <c r="H142">
        <f t="shared" si="8"/>
        <v>1.0180099857346649</v>
      </c>
      <c r="I142">
        <v>16.5</v>
      </c>
      <c r="J142">
        <v>28.94</v>
      </c>
      <c r="K142">
        <v>54.79</v>
      </c>
      <c r="L142" s="2">
        <f t="shared" si="9"/>
        <v>0</v>
      </c>
      <c r="M142" s="2">
        <f t="shared" si="10"/>
        <v>1</v>
      </c>
      <c r="N142" s="2">
        <f t="shared" si="11"/>
        <v>0</v>
      </c>
    </row>
    <row r="143" spans="1:14" x14ac:dyDescent="0.35">
      <c r="A143" t="s">
        <v>196</v>
      </c>
      <c r="B143" t="s">
        <v>699</v>
      </c>
      <c r="C143" t="s">
        <v>78</v>
      </c>
      <c r="D143" t="s">
        <v>529</v>
      </c>
      <c r="E143">
        <v>17</v>
      </c>
      <c r="F143">
        <v>117.08</v>
      </c>
      <c r="G143">
        <v>56.08</v>
      </c>
      <c r="H143">
        <f t="shared" si="8"/>
        <v>2.0877318116975747</v>
      </c>
      <c r="I143">
        <v>16.5</v>
      </c>
      <c r="J143">
        <v>51.01</v>
      </c>
      <c r="K143">
        <v>54.79</v>
      </c>
      <c r="L143" s="2">
        <f t="shared" si="9"/>
        <v>1</v>
      </c>
      <c r="M143" s="2">
        <f t="shared" si="10"/>
        <v>0</v>
      </c>
      <c r="N143" s="2">
        <f t="shared" si="11"/>
        <v>0</v>
      </c>
    </row>
    <row r="144" spans="1:14" x14ac:dyDescent="0.35">
      <c r="A144" t="s">
        <v>197</v>
      </c>
      <c r="B144" t="s">
        <v>699</v>
      </c>
      <c r="C144" t="s">
        <v>78</v>
      </c>
      <c r="D144" t="s">
        <v>529</v>
      </c>
      <c r="E144">
        <v>17</v>
      </c>
      <c r="F144">
        <v>67.540000000000006</v>
      </c>
      <c r="G144">
        <v>56.08</v>
      </c>
      <c r="H144">
        <f t="shared" si="8"/>
        <v>1.2043509272467905</v>
      </c>
      <c r="I144">
        <v>16</v>
      </c>
      <c r="J144">
        <v>25.45</v>
      </c>
      <c r="K144">
        <v>53.5</v>
      </c>
      <c r="L144" s="2">
        <f t="shared" si="9"/>
        <v>0</v>
      </c>
      <c r="M144" s="2">
        <f t="shared" si="10"/>
        <v>1</v>
      </c>
      <c r="N144" s="2">
        <f t="shared" si="11"/>
        <v>0</v>
      </c>
    </row>
    <row r="145" spans="1:14" x14ac:dyDescent="0.35">
      <c r="A145" t="s">
        <v>198</v>
      </c>
      <c r="B145" t="s">
        <v>699</v>
      </c>
      <c r="C145" t="s">
        <v>78</v>
      </c>
      <c r="D145" t="s">
        <v>529</v>
      </c>
      <c r="E145">
        <v>17</v>
      </c>
      <c r="F145">
        <v>71.819999999999993</v>
      </c>
      <c r="G145">
        <v>56.08</v>
      </c>
      <c r="H145">
        <f t="shared" si="8"/>
        <v>1.2806704707560628</v>
      </c>
      <c r="I145">
        <v>16.5</v>
      </c>
      <c r="J145">
        <v>39.54</v>
      </c>
      <c r="K145">
        <v>54.79</v>
      </c>
      <c r="L145" s="2">
        <f t="shared" si="9"/>
        <v>0</v>
      </c>
      <c r="M145" s="2">
        <f t="shared" si="10"/>
        <v>1</v>
      </c>
      <c r="N145" s="2">
        <f t="shared" si="11"/>
        <v>0</v>
      </c>
    </row>
    <row r="146" spans="1:14" x14ac:dyDescent="0.35">
      <c r="A146" t="s">
        <v>200</v>
      </c>
      <c r="B146" t="s">
        <v>699</v>
      </c>
      <c r="C146" t="s">
        <v>78</v>
      </c>
      <c r="D146" t="s">
        <v>529</v>
      </c>
      <c r="E146">
        <v>17</v>
      </c>
      <c r="F146">
        <v>102.49</v>
      </c>
      <c r="G146">
        <v>56.08</v>
      </c>
      <c r="H146">
        <f t="shared" si="8"/>
        <v>1.8275677603423681</v>
      </c>
      <c r="I146">
        <v>16</v>
      </c>
      <c r="J146">
        <v>28.95</v>
      </c>
      <c r="K146">
        <v>53.5</v>
      </c>
      <c r="L146" s="2">
        <f t="shared" si="9"/>
        <v>1</v>
      </c>
      <c r="M146" s="2">
        <f t="shared" si="10"/>
        <v>0</v>
      </c>
      <c r="N146" s="2">
        <f t="shared" si="11"/>
        <v>0</v>
      </c>
    </row>
    <row r="147" spans="1:14" x14ac:dyDescent="0.35">
      <c r="A147" t="s">
        <v>202</v>
      </c>
      <c r="B147" t="s">
        <v>699</v>
      </c>
      <c r="C147" t="s">
        <v>78</v>
      </c>
      <c r="D147" t="s">
        <v>529</v>
      </c>
      <c r="E147">
        <v>17</v>
      </c>
      <c r="F147">
        <v>94.38</v>
      </c>
      <c r="G147">
        <v>56.08</v>
      </c>
      <c r="H147">
        <f t="shared" si="8"/>
        <v>1.6829529243937231</v>
      </c>
      <c r="I147">
        <v>25</v>
      </c>
      <c r="J147">
        <v>83.52</v>
      </c>
      <c r="K147">
        <v>76.17</v>
      </c>
      <c r="L147" s="2">
        <f t="shared" si="9"/>
        <v>1</v>
      </c>
      <c r="M147" s="2">
        <f t="shared" si="10"/>
        <v>0</v>
      </c>
      <c r="N147" s="2">
        <f t="shared" si="11"/>
        <v>0</v>
      </c>
    </row>
    <row r="148" spans="1:14" x14ac:dyDescent="0.35">
      <c r="A148" t="s">
        <v>203</v>
      </c>
      <c r="B148" t="s">
        <v>699</v>
      </c>
      <c r="C148" t="s">
        <v>78</v>
      </c>
      <c r="D148" t="s">
        <v>529</v>
      </c>
      <c r="E148">
        <v>16.5</v>
      </c>
      <c r="F148">
        <v>58.5</v>
      </c>
      <c r="G148">
        <v>54.79</v>
      </c>
      <c r="H148">
        <f t="shared" si="8"/>
        <v>1.0677130863296223</v>
      </c>
      <c r="I148">
        <v>16</v>
      </c>
      <c r="J148">
        <v>39.22</v>
      </c>
      <c r="K148">
        <v>53.5</v>
      </c>
      <c r="L148" s="2">
        <f t="shared" si="9"/>
        <v>0</v>
      </c>
      <c r="M148" s="2">
        <f t="shared" si="10"/>
        <v>1</v>
      </c>
      <c r="N148" s="2">
        <f t="shared" si="11"/>
        <v>0</v>
      </c>
    </row>
    <row r="149" spans="1:14" x14ac:dyDescent="0.35">
      <c r="A149" t="s">
        <v>205</v>
      </c>
      <c r="B149" t="s">
        <v>699</v>
      </c>
      <c r="C149" t="s">
        <v>78</v>
      </c>
      <c r="D149" t="s">
        <v>529</v>
      </c>
      <c r="E149">
        <v>17</v>
      </c>
      <c r="F149">
        <v>66.069999999999993</v>
      </c>
      <c r="G149">
        <v>56.08</v>
      </c>
      <c r="H149">
        <f t="shared" si="8"/>
        <v>1.178138373751783</v>
      </c>
      <c r="I149">
        <v>25</v>
      </c>
      <c r="J149">
        <v>81.38</v>
      </c>
      <c r="K149">
        <v>76.17</v>
      </c>
      <c r="L149" s="2">
        <f t="shared" si="9"/>
        <v>0</v>
      </c>
      <c r="M149" s="2">
        <f t="shared" si="10"/>
        <v>1</v>
      </c>
      <c r="N149" s="2">
        <f t="shared" si="11"/>
        <v>0</v>
      </c>
    </row>
    <row r="150" spans="1:14" x14ac:dyDescent="0.35">
      <c r="A150" t="s">
        <v>514</v>
      </c>
      <c r="B150" t="s">
        <v>699</v>
      </c>
      <c r="C150" t="s">
        <v>78</v>
      </c>
      <c r="D150" t="s">
        <v>495</v>
      </c>
      <c r="E150">
        <v>17</v>
      </c>
      <c r="F150">
        <v>80.63</v>
      </c>
      <c r="G150">
        <v>56.08</v>
      </c>
      <c r="H150">
        <f t="shared" si="8"/>
        <v>1.4377674750356633</v>
      </c>
      <c r="I150">
        <v>16.5</v>
      </c>
      <c r="J150">
        <v>52.4</v>
      </c>
      <c r="K150">
        <v>54.79</v>
      </c>
      <c r="L150" s="2">
        <f t="shared" si="9"/>
        <v>0</v>
      </c>
      <c r="M150" s="2">
        <f t="shared" si="10"/>
        <v>1</v>
      </c>
      <c r="N150" s="2">
        <f t="shared" si="11"/>
        <v>0</v>
      </c>
    </row>
    <row r="151" spans="1:14" x14ac:dyDescent="0.35">
      <c r="A151" t="s">
        <v>515</v>
      </c>
      <c r="B151" t="s">
        <v>699</v>
      </c>
      <c r="C151" t="s">
        <v>78</v>
      </c>
      <c r="D151" t="s">
        <v>495</v>
      </c>
      <c r="E151">
        <v>17</v>
      </c>
      <c r="F151">
        <v>88.78</v>
      </c>
      <c r="G151">
        <v>56.08</v>
      </c>
      <c r="H151">
        <f t="shared" si="8"/>
        <v>1.5830955777460771</v>
      </c>
      <c r="I151">
        <v>16</v>
      </c>
      <c r="J151">
        <v>23.15</v>
      </c>
      <c r="K151">
        <v>53.5</v>
      </c>
      <c r="L151" s="2">
        <f t="shared" si="9"/>
        <v>1</v>
      </c>
      <c r="M151" s="2">
        <f t="shared" si="10"/>
        <v>0</v>
      </c>
      <c r="N151" s="2">
        <f t="shared" si="11"/>
        <v>0</v>
      </c>
    </row>
    <row r="152" spans="1:14" x14ac:dyDescent="0.35">
      <c r="A152" t="s">
        <v>516</v>
      </c>
      <c r="B152" t="s">
        <v>699</v>
      </c>
      <c r="C152" t="s">
        <v>78</v>
      </c>
      <c r="D152" t="s">
        <v>495</v>
      </c>
      <c r="E152">
        <v>17</v>
      </c>
      <c r="F152">
        <v>76.260000000000005</v>
      </c>
      <c r="G152">
        <v>56.08</v>
      </c>
      <c r="H152">
        <f t="shared" si="8"/>
        <v>1.3598430813124109</v>
      </c>
      <c r="I152">
        <v>16</v>
      </c>
      <c r="J152">
        <v>17.38</v>
      </c>
      <c r="K152">
        <v>53.5</v>
      </c>
      <c r="L152" s="2">
        <f t="shared" si="9"/>
        <v>0</v>
      </c>
      <c r="M152" s="2">
        <f t="shared" si="10"/>
        <v>1</v>
      </c>
      <c r="N152" s="2">
        <f t="shared" si="11"/>
        <v>0</v>
      </c>
    </row>
    <row r="153" spans="1:14" x14ac:dyDescent="0.35">
      <c r="A153" t="s">
        <v>517</v>
      </c>
      <c r="B153" t="s">
        <v>699</v>
      </c>
      <c r="C153" t="s">
        <v>78</v>
      </c>
      <c r="D153" t="s">
        <v>495</v>
      </c>
      <c r="E153">
        <v>16.5</v>
      </c>
      <c r="F153">
        <v>68.3</v>
      </c>
      <c r="G153">
        <v>54.79</v>
      </c>
      <c r="H153">
        <f t="shared" si="8"/>
        <v>1.2465778426720204</v>
      </c>
      <c r="I153">
        <v>16</v>
      </c>
      <c r="J153">
        <v>37.770000000000003</v>
      </c>
      <c r="K153">
        <v>53.5</v>
      </c>
      <c r="L153" s="2">
        <f t="shared" si="9"/>
        <v>0</v>
      </c>
      <c r="M153" s="2">
        <f t="shared" si="10"/>
        <v>1</v>
      </c>
      <c r="N153" s="2">
        <f t="shared" si="11"/>
        <v>0</v>
      </c>
    </row>
    <row r="154" spans="1:14" x14ac:dyDescent="0.35">
      <c r="A154" t="s">
        <v>519</v>
      </c>
      <c r="B154" t="s">
        <v>699</v>
      </c>
      <c r="C154" t="s">
        <v>78</v>
      </c>
      <c r="D154" t="s">
        <v>495</v>
      </c>
      <c r="E154">
        <v>17.5</v>
      </c>
      <c r="F154">
        <v>59.47</v>
      </c>
      <c r="G154">
        <v>57.36</v>
      </c>
      <c r="H154">
        <f t="shared" si="8"/>
        <v>1.0367852161785216</v>
      </c>
      <c r="I154">
        <v>17</v>
      </c>
      <c r="J154">
        <v>54.16</v>
      </c>
      <c r="K154">
        <v>56.08</v>
      </c>
      <c r="L154" s="2">
        <f t="shared" si="9"/>
        <v>0</v>
      </c>
      <c r="M154" s="2">
        <f t="shared" si="10"/>
        <v>1</v>
      </c>
      <c r="N154" s="2">
        <f t="shared" si="11"/>
        <v>0</v>
      </c>
    </row>
    <row r="155" spans="1:14" x14ac:dyDescent="0.35">
      <c r="A155" t="s">
        <v>520</v>
      </c>
      <c r="B155" t="s">
        <v>699</v>
      </c>
      <c r="C155" t="s">
        <v>78</v>
      </c>
      <c r="D155" t="s">
        <v>495</v>
      </c>
      <c r="E155">
        <v>22.5</v>
      </c>
      <c r="F155">
        <v>72.84</v>
      </c>
      <c r="G155">
        <v>69.97</v>
      </c>
      <c r="H155">
        <f t="shared" si="8"/>
        <v>1.0410175789624125</v>
      </c>
      <c r="I155">
        <v>22</v>
      </c>
      <c r="J155">
        <v>53.48</v>
      </c>
      <c r="K155">
        <v>68.72</v>
      </c>
      <c r="L155" s="2">
        <f t="shared" si="9"/>
        <v>0</v>
      </c>
      <c r="M155" s="2">
        <f t="shared" si="10"/>
        <v>1</v>
      </c>
      <c r="N155" s="2">
        <f t="shared" si="11"/>
        <v>0</v>
      </c>
    </row>
    <row r="156" spans="1:14" x14ac:dyDescent="0.35">
      <c r="A156" t="s">
        <v>521</v>
      </c>
      <c r="B156" t="s">
        <v>699</v>
      </c>
      <c r="C156" t="s">
        <v>78</v>
      </c>
      <c r="D156" t="s">
        <v>495</v>
      </c>
      <c r="E156">
        <v>17</v>
      </c>
      <c r="F156">
        <v>109.51</v>
      </c>
      <c r="G156">
        <v>56.08</v>
      </c>
      <c r="H156">
        <f t="shared" si="8"/>
        <v>1.9527460770328104</v>
      </c>
      <c r="I156">
        <v>16</v>
      </c>
      <c r="J156">
        <v>30.44</v>
      </c>
      <c r="K156">
        <v>53.5</v>
      </c>
      <c r="L156" s="2">
        <f t="shared" si="9"/>
        <v>1</v>
      </c>
      <c r="M156" s="2">
        <f t="shared" si="10"/>
        <v>0</v>
      </c>
      <c r="N156" s="2">
        <f t="shared" si="11"/>
        <v>0</v>
      </c>
    </row>
    <row r="157" spans="1:14" x14ac:dyDescent="0.35">
      <c r="A157" t="s">
        <v>522</v>
      </c>
      <c r="B157" t="s">
        <v>699</v>
      </c>
      <c r="C157" t="s">
        <v>78</v>
      </c>
      <c r="D157" t="s">
        <v>495</v>
      </c>
      <c r="E157">
        <v>17</v>
      </c>
      <c r="F157">
        <v>56.48</v>
      </c>
      <c r="G157">
        <v>56.08</v>
      </c>
      <c r="H157">
        <f t="shared" si="8"/>
        <v>1.007132667617689</v>
      </c>
      <c r="I157">
        <v>16.5</v>
      </c>
      <c r="J157">
        <v>54.77</v>
      </c>
      <c r="K157">
        <v>54.79</v>
      </c>
      <c r="L157" s="2">
        <f t="shared" si="9"/>
        <v>0</v>
      </c>
      <c r="M157" s="2">
        <f t="shared" si="10"/>
        <v>1</v>
      </c>
      <c r="N157" s="2">
        <f t="shared" si="11"/>
        <v>0</v>
      </c>
    </row>
    <row r="158" spans="1:14" x14ac:dyDescent="0.35">
      <c r="A158" t="s">
        <v>523</v>
      </c>
      <c r="B158" t="s">
        <v>699</v>
      </c>
      <c r="C158" t="s">
        <v>78</v>
      </c>
      <c r="D158" t="s">
        <v>495</v>
      </c>
      <c r="E158">
        <v>17</v>
      </c>
      <c r="F158">
        <v>109.09</v>
      </c>
      <c r="G158">
        <v>56.08</v>
      </c>
      <c r="H158">
        <f t="shared" si="8"/>
        <v>1.945256776034237</v>
      </c>
      <c r="I158">
        <v>16</v>
      </c>
      <c r="J158">
        <v>30.83</v>
      </c>
      <c r="K158">
        <v>53.5</v>
      </c>
      <c r="L158" s="2">
        <f t="shared" si="9"/>
        <v>1</v>
      </c>
      <c r="M158" s="2">
        <f t="shared" si="10"/>
        <v>0</v>
      </c>
      <c r="N158" s="2">
        <f t="shared" si="11"/>
        <v>0</v>
      </c>
    </row>
    <row r="159" spans="1:14" x14ac:dyDescent="0.35">
      <c r="A159" t="s">
        <v>524</v>
      </c>
      <c r="B159" t="s">
        <v>699</v>
      </c>
      <c r="C159" t="s">
        <v>78</v>
      </c>
      <c r="D159" t="s">
        <v>495</v>
      </c>
      <c r="E159">
        <v>16.5</v>
      </c>
      <c r="F159">
        <v>92.26</v>
      </c>
      <c r="G159">
        <v>54.79</v>
      </c>
      <c r="H159">
        <f t="shared" si="8"/>
        <v>1.683883920423435</v>
      </c>
      <c r="I159">
        <v>16</v>
      </c>
      <c r="J159">
        <v>28.98</v>
      </c>
      <c r="K159">
        <v>53.5</v>
      </c>
      <c r="L159" s="2">
        <f t="shared" si="9"/>
        <v>1</v>
      </c>
      <c r="M159" s="2">
        <f t="shared" si="10"/>
        <v>0</v>
      </c>
      <c r="N159" s="2">
        <f t="shared" si="11"/>
        <v>0</v>
      </c>
    </row>
    <row r="160" spans="1:14" x14ac:dyDescent="0.35">
      <c r="A160" t="s">
        <v>525</v>
      </c>
      <c r="B160" t="s">
        <v>699</v>
      </c>
      <c r="C160" t="s">
        <v>78</v>
      </c>
      <c r="D160" t="s">
        <v>495</v>
      </c>
      <c r="E160">
        <v>17</v>
      </c>
      <c r="F160">
        <v>92.46</v>
      </c>
      <c r="G160">
        <v>56.08</v>
      </c>
      <c r="H160">
        <f t="shared" si="8"/>
        <v>1.6487161198288158</v>
      </c>
      <c r="I160">
        <v>16</v>
      </c>
      <c r="J160">
        <v>40.14</v>
      </c>
      <c r="K160">
        <v>53.5</v>
      </c>
      <c r="L160" s="2">
        <f t="shared" si="9"/>
        <v>1</v>
      </c>
      <c r="M160" s="2">
        <f t="shared" si="10"/>
        <v>0</v>
      </c>
      <c r="N160" s="2">
        <f t="shared" si="11"/>
        <v>0</v>
      </c>
    </row>
    <row r="161" spans="1:14" x14ac:dyDescent="0.35">
      <c r="A161" t="s">
        <v>526</v>
      </c>
      <c r="B161" t="s">
        <v>699</v>
      </c>
      <c r="C161" t="s">
        <v>78</v>
      </c>
      <c r="D161" t="s">
        <v>495</v>
      </c>
      <c r="E161">
        <v>17</v>
      </c>
      <c r="F161">
        <v>105.33</v>
      </c>
      <c r="G161">
        <v>56.08</v>
      </c>
      <c r="H161">
        <f t="shared" si="8"/>
        <v>1.8782097004279601</v>
      </c>
      <c r="I161">
        <v>16</v>
      </c>
      <c r="J161">
        <v>37.979999999999997</v>
      </c>
      <c r="K161">
        <v>53.5</v>
      </c>
      <c r="L161" s="2">
        <f t="shared" si="9"/>
        <v>1</v>
      </c>
      <c r="M161" s="2">
        <f t="shared" si="10"/>
        <v>0</v>
      </c>
      <c r="N161" s="2">
        <f t="shared" si="11"/>
        <v>0</v>
      </c>
    </row>
    <row r="162" spans="1:14" x14ac:dyDescent="0.35">
      <c r="A162" t="s">
        <v>527</v>
      </c>
      <c r="B162" t="s">
        <v>699</v>
      </c>
      <c r="C162" t="s">
        <v>78</v>
      </c>
      <c r="D162" t="s">
        <v>495</v>
      </c>
      <c r="E162">
        <v>17</v>
      </c>
      <c r="F162">
        <v>119.2</v>
      </c>
      <c r="G162">
        <v>56.08</v>
      </c>
      <c r="H162">
        <f t="shared" si="8"/>
        <v>2.125534950071327</v>
      </c>
      <c r="I162">
        <v>16</v>
      </c>
      <c r="J162">
        <v>44.29</v>
      </c>
      <c r="K162">
        <v>53.5</v>
      </c>
      <c r="L162" s="2">
        <f t="shared" si="9"/>
        <v>1</v>
      </c>
      <c r="M162" s="2">
        <f t="shared" si="10"/>
        <v>0</v>
      </c>
      <c r="N162" s="2">
        <f t="shared" si="11"/>
        <v>0</v>
      </c>
    </row>
    <row r="163" spans="1:14" x14ac:dyDescent="0.35">
      <c r="A163" t="s">
        <v>208</v>
      </c>
      <c r="B163" t="s">
        <v>44</v>
      </c>
      <c r="C163" t="s">
        <v>43</v>
      </c>
      <c r="D163" t="s">
        <v>528</v>
      </c>
      <c r="E163">
        <v>34</v>
      </c>
      <c r="F163">
        <v>165.64</v>
      </c>
      <c r="G163">
        <v>98.04</v>
      </c>
      <c r="H163">
        <f t="shared" si="8"/>
        <v>1.6895144838841287</v>
      </c>
      <c r="I163">
        <v>22.5</v>
      </c>
      <c r="J163">
        <v>82.71</v>
      </c>
      <c r="K163">
        <v>69.97</v>
      </c>
      <c r="L163" s="2">
        <f t="shared" si="9"/>
        <v>1</v>
      </c>
      <c r="M163" s="2">
        <f t="shared" si="10"/>
        <v>0</v>
      </c>
      <c r="N163" s="2">
        <f t="shared" si="11"/>
        <v>0</v>
      </c>
    </row>
    <row r="164" spans="1:14" x14ac:dyDescent="0.35">
      <c r="A164" t="s">
        <v>211</v>
      </c>
      <c r="B164" t="s">
        <v>44</v>
      </c>
      <c r="C164" t="s">
        <v>43</v>
      </c>
      <c r="D164" t="s">
        <v>528</v>
      </c>
      <c r="E164">
        <v>33.5</v>
      </c>
      <c r="F164">
        <v>203.82</v>
      </c>
      <c r="G164">
        <v>96.84</v>
      </c>
      <c r="H164">
        <f t="shared" si="8"/>
        <v>2.1047087980173482</v>
      </c>
      <c r="I164">
        <v>22.5</v>
      </c>
      <c r="J164">
        <v>79.75</v>
      </c>
      <c r="K164">
        <v>69.97</v>
      </c>
      <c r="L164" s="2">
        <f t="shared" si="9"/>
        <v>1</v>
      </c>
      <c r="M164" s="2">
        <f t="shared" si="10"/>
        <v>0</v>
      </c>
      <c r="N164" s="2">
        <f t="shared" si="11"/>
        <v>0</v>
      </c>
    </row>
    <row r="165" spans="1:14" x14ac:dyDescent="0.35">
      <c r="A165" t="s">
        <v>213</v>
      </c>
      <c r="B165" t="s">
        <v>44</v>
      </c>
      <c r="C165" t="s">
        <v>43</v>
      </c>
      <c r="D165" t="s">
        <v>528</v>
      </c>
      <c r="E165">
        <v>33.5</v>
      </c>
      <c r="F165">
        <v>126.62</v>
      </c>
      <c r="G165">
        <v>96.84</v>
      </c>
      <c r="H165">
        <f t="shared" si="8"/>
        <v>1.3075175547294506</v>
      </c>
      <c r="I165">
        <v>32.5</v>
      </c>
      <c r="J165">
        <v>80.790000000000006</v>
      </c>
      <c r="K165">
        <v>94.43</v>
      </c>
      <c r="L165" s="2">
        <f t="shared" si="9"/>
        <v>0</v>
      </c>
      <c r="M165" s="2">
        <f t="shared" si="10"/>
        <v>1</v>
      </c>
      <c r="N165" s="2">
        <f t="shared" si="11"/>
        <v>0</v>
      </c>
    </row>
    <row r="166" spans="1:14" x14ac:dyDescent="0.35">
      <c r="A166" t="s">
        <v>215</v>
      </c>
      <c r="B166" t="s">
        <v>44</v>
      </c>
      <c r="C166" t="s">
        <v>43</v>
      </c>
      <c r="D166" t="s">
        <v>528</v>
      </c>
      <c r="E166">
        <v>33.5</v>
      </c>
      <c r="F166">
        <v>214.32</v>
      </c>
      <c r="G166">
        <v>96.84</v>
      </c>
      <c r="H166">
        <f t="shared" si="8"/>
        <v>2.2131350681536555</v>
      </c>
      <c r="I166">
        <v>22.5</v>
      </c>
      <c r="J166">
        <v>80.680000000000007</v>
      </c>
      <c r="K166">
        <v>69.97</v>
      </c>
      <c r="L166" s="2">
        <f t="shared" si="9"/>
        <v>1</v>
      </c>
      <c r="M166" s="2">
        <f t="shared" si="10"/>
        <v>0</v>
      </c>
      <c r="N166" s="2">
        <f t="shared" si="11"/>
        <v>0</v>
      </c>
    </row>
    <row r="167" spans="1:14" x14ac:dyDescent="0.35">
      <c r="A167" t="s">
        <v>219</v>
      </c>
      <c r="B167" t="s">
        <v>44</v>
      </c>
      <c r="C167" t="s">
        <v>43</v>
      </c>
      <c r="D167" t="s">
        <v>528</v>
      </c>
      <c r="E167">
        <v>33.5</v>
      </c>
      <c r="F167">
        <v>116.99</v>
      </c>
      <c r="G167">
        <v>96.84</v>
      </c>
      <c r="H167">
        <f t="shared" si="8"/>
        <v>1.2080751755472945</v>
      </c>
      <c r="I167">
        <v>34.5</v>
      </c>
      <c r="J167">
        <v>111.83</v>
      </c>
      <c r="K167">
        <v>99.24</v>
      </c>
      <c r="L167" s="2">
        <f t="shared" si="9"/>
        <v>0</v>
      </c>
      <c r="M167" s="2">
        <f t="shared" si="10"/>
        <v>1</v>
      </c>
      <c r="N167" s="2">
        <f t="shared" si="11"/>
        <v>0</v>
      </c>
    </row>
    <row r="168" spans="1:14" x14ac:dyDescent="0.35">
      <c r="A168" t="s">
        <v>222</v>
      </c>
      <c r="B168" t="s">
        <v>44</v>
      </c>
      <c r="C168" t="s">
        <v>43</v>
      </c>
      <c r="D168" t="s">
        <v>528</v>
      </c>
      <c r="E168">
        <v>33.5</v>
      </c>
      <c r="F168">
        <v>105.69</v>
      </c>
      <c r="G168">
        <v>96.84</v>
      </c>
      <c r="H168">
        <f t="shared" si="8"/>
        <v>1.0913878562577446</v>
      </c>
      <c r="I168">
        <v>32.5</v>
      </c>
      <c r="J168">
        <v>81.900000000000006</v>
      </c>
      <c r="K168">
        <v>94.43</v>
      </c>
      <c r="L168" s="2">
        <f t="shared" si="9"/>
        <v>0</v>
      </c>
      <c r="M168" s="2">
        <f t="shared" si="10"/>
        <v>1</v>
      </c>
      <c r="N168" s="2">
        <f t="shared" si="11"/>
        <v>0</v>
      </c>
    </row>
    <row r="169" spans="1:14" x14ac:dyDescent="0.35">
      <c r="A169" t="s">
        <v>239</v>
      </c>
      <c r="B169" t="s">
        <v>44</v>
      </c>
      <c r="C169" t="s">
        <v>43</v>
      </c>
      <c r="D169" t="s">
        <v>528</v>
      </c>
      <c r="E169">
        <v>33.5</v>
      </c>
      <c r="F169">
        <v>165.05</v>
      </c>
      <c r="G169">
        <v>96.84</v>
      </c>
      <c r="H169">
        <f t="shared" si="8"/>
        <v>1.7043577034283355</v>
      </c>
      <c r="I169">
        <v>32.5</v>
      </c>
      <c r="J169">
        <v>89.63</v>
      </c>
      <c r="K169">
        <v>94.43</v>
      </c>
      <c r="L169" s="2">
        <f t="shared" si="9"/>
        <v>1</v>
      </c>
      <c r="M169" s="2">
        <f t="shared" si="10"/>
        <v>0</v>
      </c>
      <c r="N169" s="2">
        <f t="shared" si="11"/>
        <v>0</v>
      </c>
    </row>
    <row r="170" spans="1:14" x14ac:dyDescent="0.35">
      <c r="A170" t="s">
        <v>240</v>
      </c>
      <c r="B170" t="s">
        <v>44</v>
      </c>
      <c r="C170" t="s">
        <v>43</v>
      </c>
      <c r="D170" t="s">
        <v>528</v>
      </c>
      <c r="E170">
        <v>34</v>
      </c>
      <c r="F170">
        <v>120.01</v>
      </c>
      <c r="G170">
        <v>98.04</v>
      </c>
      <c r="H170">
        <f t="shared" si="8"/>
        <v>1.2240922072623419</v>
      </c>
      <c r="I170">
        <v>33</v>
      </c>
      <c r="J170">
        <v>87</v>
      </c>
      <c r="K170">
        <v>95.64</v>
      </c>
      <c r="L170" s="2">
        <f t="shared" si="9"/>
        <v>0</v>
      </c>
      <c r="M170" s="2">
        <f t="shared" si="10"/>
        <v>1</v>
      </c>
      <c r="N170" s="2">
        <f t="shared" si="11"/>
        <v>0</v>
      </c>
    </row>
    <row r="171" spans="1:14" x14ac:dyDescent="0.35">
      <c r="A171" t="s">
        <v>242</v>
      </c>
      <c r="B171" t="s">
        <v>44</v>
      </c>
      <c r="C171" t="s">
        <v>43</v>
      </c>
      <c r="D171" t="s">
        <v>528</v>
      </c>
      <c r="E171">
        <v>33.5</v>
      </c>
      <c r="F171">
        <v>223.97</v>
      </c>
      <c r="G171">
        <v>96.84</v>
      </c>
      <c r="H171">
        <f t="shared" si="8"/>
        <v>2.3127839735646427</v>
      </c>
      <c r="I171">
        <v>36</v>
      </c>
      <c r="J171">
        <v>104.31</v>
      </c>
      <c r="K171">
        <v>102.83</v>
      </c>
      <c r="L171" s="2">
        <f t="shared" si="9"/>
        <v>1</v>
      </c>
      <c r="M171" s="2">
        <f t="shared" si="10"/>
        <v>0</v>
      </c>
      <c r="N171" s="2">
        <f t="shared" si="11"/>
        <v>0</v>
      </c>
    </row>
    <row r="172" spans="1:14" x14ac:dyDescent="0.35">
      <c r="A172" t="s">
        <v>244</v>
      </c>
      <c r="B172" t="s">
        <v>44</v>
      </c>
      <c r="C172" t="s">
        <v>43</v>
      </c>
      <c r="D172" t="s">
        <v>528</v>
      </c>
      <c r="E172">
        <v>34</v>
      </c>
      <c r="F172">
        <v>321.94</v>
      </c>
      <c r="G172">
        <v>98.04</v>
      </c>
      <c r="H172">
        <f t="shared" si="8"/>
        <v>3.2837617299061606</v>
      </c>
      <c r="I172">
        <v>32</v>
      </c>
      <c r="J172">
        <v>86.15</v>
      </c>
      <c r="K172">
        <v>93.23</v>
      </c>
      <c r="L172" s="2">
        <f t="shared" si="9"/>
        <v>1</v>
      </c>
      <c r="M172" s="2">
        <f t="shared" si="10"/>
        <v>0</v>
      </c>
      <c r="N172" s="2">
        <f t="shared" si="11"/>
        <v>0</v>
      </c>
    </row>
    <row r="173" spans="1:14" x14ac:dyDescent="0.35">
      <c r="A173" t="s">
        <v>248</v>
      </c>
      <c r="B173" t="s">
        <v>44</v>
      </c>
      <c r="C173" t="s">
        <v>43</v>
      </c>
      <c r="D173" t="s">
        <v>528</v>
      </c>
      <c r="E173">
        <v>34</v>
      </c>
      <c r="F173">
        <v>203.89</v>
      </c>
      <c r="G173">
        <v>98.04</v>
      </c>
      <c r="H173">
        <f t="shared" si="8"/>
        <v>2.0796613627090981</v>
      </c>
      <c r="I173">
        <v>31.5</v>
      </c>
      <c r="J173">
        <v>93.92</v>
      </c>
      <c r="K173">
        <v>92.02</v>
      </c>
      <c r="L173" s="2">
        <f t="shared" si="9"/>
        <v>1</v>
      </c>
      <c r="M173" s="2">
        <f t="shared" si="10"/>
        <v>0</v>
      </c>
      <c r="N173" s="2">
        <f t="shared" si="11"/>
        <v>0</v>
      </c>
    </row>
    <row r="174" spans="1:14" x14ac:dyDescent="0.35">
      <c r="A174" t="s">
        <v>250</v>
      </c>
      <c r="B174" t="s">
        <v>44</v>
      </c>
      <c r="C174" t="s">
        <v>43</v>
      </c>
      <c r="D174" t="s">
        <v>528</v>
      </c>
      <c r="E174">
        <v>33.5</v>
      </c>
      <c r="F174">
        <v>153.54</v>
      </c>
      <c r="G174">
        <v>96.84</v>
      </c>
      <c r="H174">
        <f t="shared" si="8"/>
        <v>1.5855018587360594</v>
      </c>
      <c r="I174">
        <v>22.5</v>
      </c>
      <c r="J174">
        <v>83.14</v>
      </c>
      <c r="K174">
        <v>69.97</v>
      </c>
      <c r="L174" s="2">
        <f t="shared" si="9"/>
        <v>1</v>
      </c>
      <c r="M174" s="2">
        <f t="shared" si="10"/>
        <v>0</v>
      </c>
      <c r="N174" s="2">
        <f t="shared" si="11"/>
        <v>0</v>
      </c>
    </row>
    <row r="175" spans="1:14" x14ac:dyDescent="0.35">
      <c r="A175" t="s">
        <v>251</v>
      </c>
      <c r="B175" t="s">
        <v>44</v>
      </c>
      <c r="C175" t="s">
        <v>43</v>
      </c>
      <c r="D175" t="s">
        <v>528</v>
      </c>
      <c r="E175">
        <v>33.5</v>
      </c>
      <c r="F175">
        <v>103.22</v>
      </c>
      <c r="G175">
        <v>96.84</v>
      </c>
      <c r="H175">
        <f t="shared" si="8"/>
        <v>1.0658818669971086</v>
      </c>
      <c r="I175">
        <v>32.5</v>
      </c>
      <c r="J175">
        <v>77.040000000000006</v>
      </c>
      <c r="K175">
        <v>94.43</v>
      </c>
      <c r="L175" s="2">
        <f t="shared" si="9"/>
        <v>0</v>
      </c>
      <c r="M175" s="2">
        <f t="shared" si="10"/>
        <v>1</v>
      </c>
      <c r="N175" s="2">
        <f t="shared" si="11"/>
        <v>0</v>
      </c>
    </row>
    <row r="176" spans="1:14" x14ac:dyDescent="0.35">
      <c r="A176" t="s">
        <v>271</v>
      </c>
      <c r="B176" t="s">
        <v>44</v>
      </c>
      <c r="C176" t="s">
        <v>43</v>
      </c>
      <c r="D176" t="s">
        <v>530</v>
      </c>
      <c r="E176">
        <v>24</v>
      </c>
      <c r="F176">
        <v>85.7</v>
      </c>
      <c r="G176">
        <v>73.7</v>
      </c>
      <c r="H176">
        <f t="shared" si="8"/>
        <v>1.1628222523744911</v>
      </c>
      <c r="I176">
        <v>23</v>
      </c>
      <c r="J176">
        <v>63.37</v>
      </c>
      <c r="K176">
        <v>71.22</v>
      </c>
      <c r="L176" s="2">
        <f t="shared" si="9"/>
        <v>0</v>
      </c>
      <c r="M176" s="2">
        <f t="shared" si="10"/>
        <v>1</v>
      </c>
      <c r="N176" s="2">
        <f t="shared" si="11"/>
        <v>0</v>
      </c>
    </row>
    <row r="177" spans="1:14" x14ac:dyDescent="0.35">
      <c r="A177" t="s">
        <v>275</v>
      </c>
      <c r="B177" t="s">
        <v>44</v>
      </c>
      <c r="C177" t="s">
        <v>43</v>
      </c>
      <c r="D177" t="s">
        <v>530</v>
      </c>
      <c r="E177">
        <v>32.5</v>
      </c>
      <c r="F177">
        <v>97.92</v>
      </c>
      <c r="G177">
        <v>94.43</v>
      </c>
      <c r="H177">
        <f t="shared" si="8"/>
        <v>1.0369585936672667</v>
      </c>
      <c r="I177">
        <v>19.5</v>
      </c>
      <c r="J177">
        <v>63.79</v>
      </c>
      <c r="K177">
        <v>62.44</v>
      </c>
      <c r="L177" s="2">
        <f t="shared" si="9"/>
        <v>0</v>
      </c>
      <c r="M177" s="2">
        <f t="shared" si="10"/>
        <v>1</v>
      </c>
      <c r="N177" s="2">
        <f t="shared" si="11"/>
        <v>0</v>
      </c>
    </row>
    <row r="178" spans="1:14" x14ac:dyDescent="0.35">
      <c r="A178" t="s">
        <v>276</v>
      </c>
      <c r="B178" t="s">
        <v>44</v>
      </c>
      <c r="C178" t="s">
        <v>43</v>
      </c>
      <c r="D178" t="s">
        <v>530</v>
      </c>
      <c r="E178">
        <v>24</v>
      </c>
      <c r="F178">
        <v>76.87</v>
      </c>
      <c r="G178">
        <v>73.7</v>
      </c>
      <c r="H178">
        <f t="shared" si="8"/>
        <v>1.0430122116689282</v>
      </c>
      <c r="I178">
        <v>23.5</v>
      </c>
      <c r="J178">
        <v>69.62</v>
      </c>
      <c r="K178">
        <v>72.459999999999994</v>
      </c>
      <c r="L178" s="2">
        <f t="shared" si="9"/>
        <v>0</v>
      </c>
      <c r="M178" s="2">
        <f t="shared" si="10"/>
        <v>1</v>
      </c>
      <c r="N178" s="2">
        <f t="shared" si="11"/>
        <v>0</v>
      </c>
    </row>
    <row r="179" spans="1:14" x14ac:dyDescent="0.35">
      <c r="A179" t="s">
        <v>277</v>
      </c>
      <c r="B179" t="s">
        <v>44</v>
      </c>
      <c r="C179" t="s">
        <v>43</v>
      </c>
      <c r="D179" t="s">
        <v>530</v>
      </c>
      <c r="E179">
        <v>23</v>
      </c>
      <c r="F179">
        <v>73.84</v>
      </c>
      <c r="G179">
        <v>71.22</v>
      </c>
      <c r="H179">
        <f t="shared" si="8"/>
        <v>1.0367874192642517</v>
      </c>
      <c r="I179">
        <v>22.5</v>
      </c>
      <c r="J179">
        <v>51.89</v>
      </c>
      <c r="K179">
        <v>69.97</v>
      </c>
      <c r="L179" s="2">
        <f t="shared" si="9"/>
        <v>0</v>
      </c>
      <c r="M179" s="2">
        <f t="shared" si="10"/>
        <v>1</v>
      </c>
      <c r="N179" s="2">
        <f t="shared" si="11"/>
        <v>0</v>
      </c>
    </row>
    <row r="180" spans="1:14" x14ac:dyDescent="0.35">
      <c r="A180" t="s">
        <v>279</v>
      </c>
      <c r="B180" t="s">
        <v>44</v>
      </c>
      <c r="C180" t="s">
        <v>43</v>
      </c>
      <c r="D180" t="s">
        <v>530</v>
      </c>
      <c r="E180">
        <v>23.5</v>
      </c>
      <c r="F180">
        <v>74.739999999999995</v>
      </c>
      <c r="G180">
        <v>72.459999999999994</v>
      </c>
      <c r="H180">
        <f t="shared" si="8"/>
        <v>1.0314656362130832</v>
      </c>
      <c r="I180">
        <v>22.5</v>
      </c>
      <c r="J180">
        <v>68.06</v>
      </c>
      <c r="K180">
        <v>69.97</v>
      </c>
      <c r="L180" s="2">
        <f t="shared" si="9"/>
        <v>0</v>
      </c>
      <c r="M180" s="2">
        <f t="shared" si="10"/>
        <v>1</v>
      </c>
      <c r="N180" s="2">
        <f t="shared" si="11"/>
        <v>0</v>
      </c>
    </row>
    <row r="181" spans="1:14" x14ac:dyDescent="0.35">
      <c r="A181" t="s">
        <v>280</v>
      </c>
      <c r="B181" t="s">
        <v>44</v>
      </c>
      <c r="C181" t="s">
        <v>43</v>
      </c>
      <c r="D181" t="s">
        <v>530</v>
      </c>
      <c r="E181">
        <v>33.5</v>
      </c>
      <c r="F181">
        <v>99.6</v>
      </c>
      <c r="G181">
        <v>96.84</v>
      </c>
      <c r="H181">
        <f t="shared" si="8"/>
        <v>1.0285006195786863</v>
      </c>
      <c r="I181">
        <v>33</v>
      </c>
      <c r="J181">
        <v>76.010000000000005</v>
      </c>
      <c r="K181">
        <v>95.64</v>
      </c>
      <c r="L181" s="2">
        <f t="shared" si="9"/>
        <v>0</v>
      </c>
      <c r="M181" s="2">
        <f t="shared" si="10"/>
        <v>1</v>
      </c>
      <c r="N181" s="2">
        <f t="shared" si="11"/>
        <v>0</v>
      </c>
    </row>
    <row r="182" spans="1:14" x14ac:dyDescent="0.35">
      <c r="A182" t="s">
        <v>282</v>
      </c>
      <c r="B182" t="s">
        <v>44</v>
      </c>
      <c r="C182" t="s">
        <v>43</v>
      </c>
      <c r="D182" t="s">
        <v>530</v>
      </c>
      <c r="E182">
        <v>23.5</v>
      </c>
      <c r="F182">
        <v>82.24</v>
      </c>
      <c r="G182">
        <v>72.459999999999994</v>
      </c>
      <c r="H182">
        <f t="shared" si="8"/>
        <v>1.1349710184929616</v>
      </c>
      <c r="I182">
        <v>22.5</v>
      </c>
      <c r="J182">
        <v>77.099999999999994</v>
      </c>
      <c r="K182">
        <v>69.97</v>
      </c>
      <c r="L182" s="2">
        <f t="shared" si="9"/>
        <v>0</v>
      </c>
      <c r="M182" s="2">
        <f t="shared" si="10"/>
        <v>1</v>
      </c>
      <c r="N182" s="2">
        <f t="shared" si="11"/>
        <v>0</v>
      </c>
    </row>
    <row r="183" spans="1:14" x14ac:dyDescent="0.35">
      <c r="A183" t="s">
        <v>307</v>
      </c>
      <c r="B183" t="s">
        <v>44</v>
      </c>
      <c r="C183" t="s">
        <v>43</v>
      </c>
      <c r="D183" t="s">
        <v>530</v>
      </c>
      <c r="E183">
        <v>27.5</v>
      </c>
      <c r="F183">
        <v>93.07</v>
      </c>
      <c r="G183">
        <v>82.3</v>
      </c>
      <c r="H183">
        <f t="shared" si="8"/>
        <v>1.1308626974483595</v>
      </c>
      <c r="I183">
        <v>27</v>
      </c>
      <c r="J183">
        <v>74.48</v>
      </c>
      <c r="K183">
        <v>81.08</v>
      </c>
      <c r="L183" s="2">
        <f t="shared" si="9"/>
        <v>0</v>
      </c>
      <c r="M183" s="2">
        <f t="shared" si="10"/>
        <v>1</v>
      </c>
      <c r="N183" s="2">
        <f t="shared" si="11"/>
        <v>0</v>
      </c>
    </row>
    <row r="184" spans="1:14" x14ac:dyDescent="0.35">
      <c r="A184" t="s">
        <v>313</v>
      </c>
      <c r="B184" t="s">
        <v>44</v>
      </c>
      <c r="C184" t="s">
        <v>43</v>
      </c>
      <c r="D184" t="s">
        <v>530</v>
      </c>
      <c r="E184">
        <v>30</v>
      </c>
      <c r="F184">
        <v>88.89</v>
      </c>
      <c r="G184">
        <v>88.39</v>
      </c>
      <c r="H184">
        <f t="shared" si="8"/>
        <v>1.0056567485009615</v>
      </c>
      <c r="I184">
        <v>29.5</v>
      </c>
      <c r="J184">
        <v>50.87</v>
      </c>
      <c r="K184">
        <v>87.18</v>
      </c>
      <c r="L184" s="2">
        <f t="shared" si="9"/>
        <v>0</v>
      </c>
      <c r="M184" s="2">
        <f t="shared" si="10"/>
        <v>1</v>
      </c>
      <c r="N184" s="2">
        <f t="shared" si="11"/>
        <v>0</v>
      </c>
    </row>
    <row r="185" spans="1:14" x14ac:dyDescent="0.35">
      <c r="A185" t="s">
        <v>315</v>
      </c>
      <c r="B185" t="s">
        <v>44</v>
      </c>
      <c r="C185" t="s">
        <v>43</v>
      </c>
      <c r="D185" t="s">
        <v>530</v>
      </c>
      <c r="E185">
        <v>23.5</v>
      </c>
      <c r="F185">
        <v>83.44</v>
      </c>
      <c r="G185">
        <v>72.459999999999994</v>
      </c>
      <c r="H185">
        <f t="shared" si="8"/>
        <v>1.1515318796577423</v>
      </c>
      <c r="I185">
        <v>23</v>
      </c>
      <c r="J185">
        <v>63.11</v>
      </c>
      <c r="K185">
        <v>71.22</v>
      </c>
      <c r="L185" s="2">
        <f t="shared" si="9"/>
        <v>0</v>
      </c>
      <c r="M185" s="2">
        <f t="shared" si="10"/>
        <v>1</v>
      </c>
      <c r="N185" s="2">
        <f t="shared" si="11"/>
        <v>0</v>
      </c>
    </row>
    <row r="186" spans="1:14" x14ac:dyDescent="0.35">
      <c r="A186" t="s">
        <v>318</v>
      </c>
      <c r="B186" t="s">
        <v>44</v>
      </c>
      <c r="C186" t="s">
        <v>43</v>
      </c>
      <c r="D186" t="s">
        <v>530</v>
      </c>
      <c r="E186">
        <v>23.5</v>
      </c>
      <c r="F186">
        <v>75.010000000000005</v>
      </c>
      <c r="G186">
        <v>72.459999999999994</v>
      </c>
      <c r="H186">
        <f t="shared" si="8"/>
        <v>1.0351918299751588</v>
      </c>
      <c r="I186">
        <v>23</v>
      </c>
      <c r="J186">
        <v>56.32</v>
      </c>
      <c r="K186">
        <v>71.22</v>
      </c>
      <c r="L186" s="2">
        <f t="shared" si="9"/>
        <v>0</v>
      </c>
      <c r="M186" s="2">
        <f t="shared" si="10"/>
        <v>1</v>
      </c>
      <c r="N186" s="2">
        <f t="shared" si="11"/>
        <v>0</v>
      </c>
    </row>
    <row r="187" spans="1:14" x14ac:dyDescent="0.35">
      <c r="A187" t="s">
        <v>335</v>
      </c>
      <c r="B187" t="s">
        <v>77</v>
      </c>
      <c r="C187" t="s">
        <v>43</v>
      </c>
      <c r="D187" t="s">
        <v>528</v>
      </c>
      <c r="E187">
        <v>33.5</v>
      </c>
      <c r="F187">
        <v>108.13</v>
      </c>
      <c r="G187">
        <v>96.84</v>
      </c>
      <c r="H187">
        <f t="shared" si="8"/>
        <v>1.1165840561751341</v>
      </c>
      <c r="I187">
        <v>32.5</v>
      </c>
      <c r="J187">
        <v>67.989999999999995</v>
      </c>
      <c r="K187">
        <v>94.43</v>
      </c>
      <c r="L187" s="2">
        <f t="shared" si="9"/>
        <v>0</v>
      </c>
      <c r="M187" s="2">
        <f t="shared" si="10"/>
        <v>1</v>
      </c>
      <c r="N187" s="2">
        <f t="shared" si="11"/>
        <v>0</v>
      </c>
    </row>
    <row r="188" spans="1:14" x14ac:dyDescent="0.35">
      <c r="A188" t="s">
        <v>336</v>
      </c>
      <c r="B188" t="s">
        <v>77</v>
      </c>
      <c r="C188" t="s">
        <v>43</v>
      </c>
      <c r="D188" t="s">
        <v>528</v>
      </c>
      <c r="E188">
        <v>34</v>
      </c>
      <c r="F188">
        <v>163.05000000000001</v>
      </c>
      <c r="G188">
        <v>98.04</v>
      </c>
      <c r="H188">
        <f t="shared" si="8"/>
        <v>1.6630966952264381</v>
      </c>
      <c r="I188">
        <v>32.5</v>
      </c>
      <c r="J188">
        <v>79.819999999999993</v>
      </c>
      <c r="K188">
        <v>94.43</v>
      </c>
      <c r="L188" s="2">
        <f t="shared" si="9"/>
        <v>1</v>
      </c>
      <c r="M188" s="2">
        <f t="shared" si="10"/>
        <v>0</v>
      </c>
      <c r="N188" s="2">
        <f t="shared" si="11"/>
        <v>0</v>
      </c>
    </row>
    <row r="189" spans="1:14" x14ac:dyDescent="0.35">
      <c r="A189" t="s">
        <v>339</v>
      </c>
      <c r="B189" t="s">
        <v>77</v>
      </c>
      <c r="C189" t="s">
        <v>43</v>
      </c>
      <c r="D189" t="s">
        <v>528</v>
      </c>
      <c r="E189">
        <v>33.5</v>
      </c>
      <c r="F189">
        <v>169.84</v>
      </c>
      <c r="G189">
        <v>96.84</v>
      </c>
      <c r="H189">
        <f t="shared" si="8"/>
        <v>1.7538207352333746</v>
      </c>
      <c r="I189">
        <v>32.5</v>
      </c>
      <c r="J189">
        <v>79.64</v>
      </c>
      <c r="K189">
        <v>94.43</v>
      </c>
      <c r="L189" s="2">
        <f t="shared" si="9"/>
        <v>1</v>
      </c>
      <c r="M189" s="2">
        <f t="shared" si="10"/>
        <v>0</v>
      </c>
      <c r="N189" s="2">
        <f t="shared" si="11"/>
        <v>0</v>
      </c>
    </row>
    <row r="190" spans="1:14" x14ac:dyDescent="0.35">
      <c r="A190" t="s">
        <v>341</v>
      </c>
      <c r="B190" t="s">
        <v>77</v>
      </c>
      <c r="C190" t="s">
        <v>43</v>
      </c>
      <c r="D190" t="s">
        <v>528</v>
      </c>
      <c r="E190">
        <v>33.5</v>
      </c>
      <c r="F190">
        <v>192.75</v>
      </c>
      <c r="G190">
        <v>96.84</v>
      </c>
      <c r="H190">
        <f t="shared" si="8"/>
        <v>1.9903965303593556</v>
      </c>
      <c r="I190">
        <v>22.5</v>
      </c>
      <c r="J190">
        <v>82.19</v>
      </c>
      <c r="K190">
        <v>69.97</v>
      </c>
      <c r="L190" s="2">
        <f t="shared" si="9"/>
        <v>1</v>
      </c>
      <c r="M190" s="2">
        <f t="shared" si="10"/>
        <v>0</v>
      </c>
      <c r="N190" s="2">
        <f t="shared" si="11"/>
        <v>0</v>
      </c>
    </row>
    <row r="191" spans="1:14" x14ac:dyDescent="0.35">
      <c r="A191" t="s">
        <v>343</v>
      </c>
      <c r="B191" t="s">
        <v>77</v>
      </c>
      <c r="C191" t="s">
        <v>43</v>
      </c>
      <c r="D191" t="s">
        <v>528</v>
      </c>
      <c r="E191">
        <v>33.5</v>
      </c>
      <c r="F191">
        <v>157.59</v>
      </c>
      <c r="G191">
        <v>96.84</v>
      </c>
      <c r="H191">
        <f t="shared" si="8"/>
        <v>1.6273234200743494</v>
      </c>
      <c r="I191">
        <v>32.5</v>
      </c>
      <c r="J191">
        <v>82.95</v>
      </c>
      <c r="K191">
        <v>94.43</v>
      </c>
      <c r="L191" s="2">
        <f t="shared" si="9"/>
        <v>1</v>
      </c>
      <c r="M191" s="2">
        <f t="shared" si="10"/>
        <v>0</v>
      </c>
      <c r="N191" s="2">
        <f t="shared" si="11"/>
        <v>0</v>
      </c>
    </row>
    <row r="192" spans="1:14" x14ac:dyDescent="0.35">
      <c r="A192" t="s">
        <v>345</v>
      </c>
      <c r="B192" t="s">
        <v>77</v>
      </c>
      <c r="C192" t="s">
        <v>43</v>
      </c>
      <c r="D192" t="s">
        <v>528</v>
      </c>
      <c r="E192">
        <v>33.5</v>
      </c>
      <c r="F192">
        <v>189.12</v>
      </c>
      <c r="G192">
        <v>96.84</v>
      </c>
      <c r="H192">
        <f t="shared" si="8"/>
        <v>1.952912019826518</v>
      </c>
      <c r="I192">
        <v>22.5</v>
      </c>
      <c r="J192">
        <v>70.06</v>
      </c>
      <c r="K192">
        <v>69.97</v>
      </c>
      <c r="L192" s="2">
        <f t="shared" si="9"/>
        <v>1</v>
      </c>
      <c r="M192" s="2">
        <f t="shared" si="10"/>
        <v>0</v>
      </c>
      <c r="N192" s="2">
        <f t="shared" si="11"/>
        <v>0</v>
      </c>
    </row>
    <row r="193" spans="1:14" x14ac:dyDescent="0.35">
      <c r="A193" t="s">
        <v>346</v>
      </c>
      <c r="B193" t="s">
        <v>77</v>
      </c>
      <c r="C193" t="s">
        <v>43</v>
      </c>
      <c r="D193" t="s">
        <v>528</v>
      </c>
      <c r="E193">
        <v>33.5</v>
      </c>
      <c r="F193">
        <v>174.71</v>
      </c>
      <c r="G193">
        <v>96.84</v>
      </c>
      <c r="H193">
        <f t="shared" si="8"/>
        <v>1.8041098719537381</v>
      </c>
      <c r="I193">
        <v>32.5</v>
      </c>
      <c r="J193">
        <v>88.97</v>
      </c>
      <c r="K193">
        <v>94.43</v>
      </c>
      <c r="L193" s="2">
        <f t="shared" si="9"/>
        <v>1</v>
      </c>
      <c r="M193" s="2">
        <f t="shared" si="10"/>
        <v>0</v>
      </c>
      <c r="N193" s="2">
        <f t="shared" si="11"/>
        <v>0</v>
      </c>
    </row>
    <row r="194" spans="1:14" x14ac:dyDescent="0.35">
      <c r="A194" t="s">
        <v>347</v>
      </c>
      <c r="B194" t="s">
        <v>77</v>
      </c>
      <c r="C194" t="s">
        <v>43</v>
      </c>
      <c r="D194" t="s">
        <v>528</v>
      </c>
      <c r="E194">
        <v>33.5</v>
      </c>
      <c r="F194">
        <v>184.23</v>
      </c>
      <c r="G194">
        <v>96.84</v>
      </c>
      <c r="H194">
        <f t="shared" ref="H194:H257" si="12">F194/G194</f>
        <v>1.9024163568773234</v>
      </c>
      <c r="I194">
        <v>22.5</v>
      </c>
      <c r="J194">
        <v>73.63</v>
      </c>
      <c r="K194">
        <v>69.97</v>
      </c>
      <c r="L194" s="2">
        <f t="shared" ref="L194:L257" si="13">IF(H194&gt;1.5,1,0)</f>
        <v>1</v>
      </c>
      <c r="M194" s="2">
        <f t="shared" ref="M194:M257" si="14">IF((AND(H194&gt;1,H194&lt;1.5)),1,0)</f>
        <v>0</v>
      </c>
      <c r="N194" s="2">
        <f t="shared" ref="N194:N257" si="15">IF(H194&lt;1,1,0)</f>
        <v>0</v>
      </c>
    </row>
    <row r="195" spans="1:14" x14ac:dyDescent="0.35">
      <c r="A195" t="s">
        <v>348</v>
      </c>
      <c r="B195" t="s">
        <v>77</v>
      </c>
      <c r="C195" t="s">
        <v>43</v>
      </c>
      <c r="D195" t="s">
        <v>528</v>
      </c>
      <c r="E195">
        <v>34</v>
      </c>
      <c r="F195">
        <v>207.06</v>
      </c>
      <c r="G195">
        <v>98.04</v>
      </c>
      <c r="H195">
        <f t="shared" si="12"/>
        <v>2.1119951040391678</v>
      </c>
      <c r="I195">
        <v>32.5</v>
      </c>
      <c r="J195">
        <v>73.62</v>
      </c>
      <c r="K195">
        <v>94.43</v>
      </c>
      <c r="L195" s="2">
        <f t="shared" si="13"/>
        <v>1</v>
      </c>
      <c r="M195" s="2">
        <f t="shared" si="14"/>
        <v>0</v>
      </c>
      <c r="N195" s="2">
        <f t="shared" si="15"/>
        <v>0</v>
      </c>
    </row>
    <row r="196" spans="1:14" x14ac:dyDescent="0.35">
      <c r="A196" t="s">
        <v>367</v>
      </c>
      <c r="B196" t="s">
        <v>77</v>
      </c>
      <c r="C196" t="s">
        <v>43</v>
      </c>
      <c r="D196" t="s">
        <v>528</v>
      </c>
      <c r="E196">
        <v>33.5</v>
      </c>
      <c r="F196">
        <v>125.3</v>
      </c>
      <c r="G196">
        <v>96.84</v>
      </c>
      <c r="H196">
        <f t="shared" si="12"/>
        <v>1.2938868236266006</v>
      </c>
      <c r="I196">
        <v>33</v>
      </c>
      <c r="J196">
        <v>83.64</v>
      </c>
      <c r="K196">
        <v>95.64</v>
      </c>
      <c r="L196" s="2">
        <f t="shared" si="13"/>
        <v>0</v>
      </c>
      <c r="M196" s="2">
        <f t="shared" si="14"/>
        <v>1</v>
      </c>
      <c r="N196" s="2">
        <f t="shared" si="15"/>
        <v>0</v>
      </c>
    </row>
    <row r="197" spans="1:14" x14ac:dyDescent="0.35">
      <c r="A197" t="s">
        <v>368</v>
      </c>
      <c r="B197" t="s">
        <v>77</v>
      </c>
      <c r="C197" t="s">
        <v>43</v>
      </c>
      <c r="D197" t="s">
        <v>528</v>
      </c>
      <c r="E197">
        <v>33.5</v>
      </c>
      <c r="F197">
        <v>130.76</v>
      </c>
      <c r="G197">
        <v>96.84</v>
      </c>
      <c r="H197">
        <f t="shared" si="12"/>
        <v>1.3502684840974803</v>
      </c>
      <c r="I197">
        <v>33</v>
      </c>
      <c r="J197">
        <v>93.01</v>
      </c>
      <c r="K197">
        <v>95.64</v>
      </c>
      <c r="L197" s="2">
        <f t="shared" si="13"/>
        <v>0</v>
      </c>
      <c r="M197" s="2">
        <f t="shared" si="14"/>
        <v>1</v>
      </c>
      <c r="N197" s="2">
        <f t="shared" si="15"/>
        <v>0</v>
      </c>
    </row>
    <row r="198" spans="1:14" x14ac:dyDescent="0.35">
      <c r="A198" t="s">
        <v>369</v>
      </c>
      <c r="B198" t="s">
        <v>77</v>
      </c>
      <c r="C198" t="s">
        <v>43</v>
      </c>
      <c r="D198" t="s">
        <v>528</v>
      </c>
      <c r="E198">
        <v>33.5</v>
      </c>
      <c r="F198">
        <v>135.76</v>
      </c>
      <c r="G198">
        <v>96.84</v>
      </c>
      <c r="H198">
        <f t="shared" si="12"/>
        <v>1.4019000413052456</v>
      </c>
      <c r="I198">
        <v>32.5</v>
      </c>
      <c r="J198">
        <v>78.400000000000006</v>
      </c>
      <c r="K198">
        <v>94.43</v>
      </c>
      <c r="L198" s="2">
        <f t="shared" si="13"/>
        <v>0</v>
      </c>
      <c r="M198" s="2">
        <f t="shared" si="14"/>
        <v>1</v>
      </c>
      <c r="N198" s="2">
        <f t="shared" si="15"/>
        <v>0</v>
      </c>
    </row>
    <row r="199" spans="1:14" x14ac:dyDescent="0.35">
      <c r="A199" t="s">
        <v>370</v>
      </c>
      <c r="B199" t="s">
        <v>77</v>
      </c>
      <c r="C199" t="s">
        <v>43</v>
      </c>
      <c r="D199" t="s">
        <v>528</v>
      </c>
      <c r="E199">
        <v>33.5</v>
      </c>
      <c r="F199">
        <v>266.55</v>
      </c>
      <c r="G199">
        <v>96.84</v>
      </c>
      <c r="H199">
        <f t="shared" si="12"/>
        <v>2.7524783147459728</v>
      </c>
      <c r="I199">
        <v>22.5</v>
      </c>
      <c r="J199">
        <v>97.43</v>
      </c>
      <c r="K199">
        <v>69.97</v>
      </c>
      <c r="L199" s="2">
        <f t="shared" si="13"/>
        <v>1</v>
      </c>
      <c r="M199" s="2">
        <f t="shared" si="14"/>
        <v>0</v>
      </c>
      <c r="N199" s="2">
        <f t="shared" si="15"/>
        <v>0</v>
      </c>
    </row>
    <row r="200" spans="1:14" x14ac:dyDescent="0.35">
      <c r="A200" t="s">
        <v>371</v>
      </c>
      <c r="B200" t="s">
        <v>77</v>
      </c>
      <c r="C200" t="s">
        <v>43</v>
      </c>
      <c r="D200" t="s">
        <v>528</v>
      </c>
      <c r="E200">
        <v>33.5</v>
      </c>
      <c r="F200">
        <v>265.37</v>
      </c>
      <c r="G200">
        <v>96.84</v>
      </c>
      <c r="H200">
        <f t="shared" si="12"/>
        <v>2.7402932672449403</v>
      </c>
      <c r="I200">
        <v>32</v>
      </c>
      <c r="J200">
        <v>82.77</v>
      </c>
      <c r="K200">
        <v>93.23</v>
      </c>
      <c r="L200" s="2">
        <f t="shared" si="13"/>
        <v>1</v>
      </c>
      <c r="M200" s="2">
        <f t="shared" si="14"/>
        <v>0</v>
      </c>
      <c r="N200" s="2">
        <f t="shared" si="15"/>
        <v>0</v>
      </c>
    </row>
    <row r="201" spans="1:14" x14ac:dyDescent="0.35">
      <c r="A201" t="s">
        <v>373</v>
      </c>
      <c r="B201" t="s">
        <v>77</v>
      </c>
      <c r="C201" t="s">
        <v>43</v>
      </c>
      <c r="D201" t="s">
        <v>528</v>
      </c>
      <c r="E201">
        <v>33</v>
      </c>
      <c r="F201">
        <v>137.6</v>
      </c>
      <c r="G201">
        <v>95.64</v>
      </c>
      <c r="H201">
        <f t="shared" si="12"/>
        <v>1.4387285654537849</v>
      </c>
      <c r="I201">
        <v>32.5</v>
      </c>
      <c r="J201">
        <v>88.04</v>
      </c>
      <c r="K201">
        <v>94.43</v>
      </c>
      <c r="L201" s="2">
        <f t="shared" si="13"/>
        <v>0</v>
      </c>
      <c r="M201" s="2">
        <f t="shared" si="14"/>
        <v>1</v>
      </c>
      <c r="N201" s="2">
        <f t="shared" si="15"/>
        <v>0</v>
      </c>
    </row>
    <row r="202" spans="1:14" x14ac:dyDescent="0.35">
      <c r="A202" t="s">
        <v>376</v>
      </c>
      <c r="B202" t="s">
        <v>77</v>
      </c>
      <c r="C202" t="s">
        <v>43</v>
      </c>
      <c r="D202" t="s">
        <v>528</v>
      </c>
      <c r="E202">
        <v>33.5</v>
      </c>
      <c r="F202">
        <v>245.19</v>
      </c>
      <c r="G202">
        <v>96.84</v>
      </c>
      <c r="H202">
        <f t="shared" si="12"/>
        <v>2.5319083023543989</v>
      </c>
      <c r="I202">
        <v>22.5</v>
      </c>
      <c r="J202">
        <v>93.17</v>
      </c>
      <c r="K202">
        <v>69.97</v>
      </c>
      <c r="L202" s="2">
        <f t="shared" si="13"/>
        <v>1</v>
      </c>
      <c r="M202" s="2">
        <f t="shared" si="14"/>
        <v>0</v>
      </c>
      <c r="N202" s="2">
        <f t="shared" si="15"/>
        <v>0</v>
      </c>
    </row>
    <row r="203" spans="1:14" x14ac:dyDescent="0.35">
      <c r="A203" t="s">
        <v>378</v>
      </c>
      <c r="B203" t="s">
        <v>77</v>
      </c>
      <c r="C203" t="s">
        <v>43</v>
      </c>
      <c r="D203" t="s">
        <v>528</v>
      </c>
      <c r="E203">
        <v>33.5</v>
      </c>
      <c r="F203">
        <v>149.12</v>
      </c>
      <c r="G203">
        <v>96.84</v>
      </c>
      <c r="H203">
        <f t="shared" si="12"/>
        <v>1.5398595621643949</v>
      </c>
      <c r="I203">
        <v>32</v>
      </c>
      <c r="J203">
        <v>93.83</v>
      </c>
      <c r="K203">
        <v>93.23</v>
      </c>
      <c r="L203" s="2">
        <f t="shared" si="13"/>
        <v>1</v>
      </c>
      <c r="M203" s="2">
        <f t="shared" si="14"/>
        <v>0</v>
      </c>
      <c r="N203" s="2">
        <f t="shared" si="15"/>
        <v>0</v>
      </c>
    </row>
    <row r="204" spans="1:14" x14ac:dyDescent="0.35">
      <c r="A204" t="s">
        <v>379</v>
      </c>
      <c r="B204" t="s">
        <v>77</v>
      </c>
      <c r="C204" t="s">
        <v>43</v>
      </c>
      <c r="D204" t="s">
        <v>528</v>
      </c>
      <c r="E204">
        <v>33.5</v>
      </c>
      <c r="F204">
        <v>264.85000000000002</v>
      </c>
      <c r="G204">
        <v>96.84</v>
      </c>
      <c r="H204">
        <f t="shared" si="12"/>
        <v>2.7349235852953329</v>
      </c>
      <c r="I204">
        <v>32</v>
      </c>
      <c r="J204">
        <v>79.239999999999995</v>
      </c>
      <c r="K204">
        <v>93.23</v>
      </c>
      <c r="L204" s="2">
        <f t="shared" si="13"/>
        <v>1</v>
      </c>
      <c r="M204" s="2">
        <f t="shared" si="14"/>
        <v>0</v>
      </c>
      <c r="N204" s="2">
        <f t="shared" si="15"/>
        <v>0</v>
      </c>
    </row>
    <row r="205" spans="1:14" x14ac:dyDescent="0.35">
      <c r="A205" t="s">
        <v>402</v>
      </c>
      <c r="B205" t="s">
        <v>77</v>
      </c>
      <c r="C205" t="s">
        <v>43</v>
      </c>
      <c r="D205" t="s">
        <v>530</v>
      </c>
      <c r="E205">
        <v>24</v>
      </c>
      <c r="F205">
        <v>88.82</v>
      </c>
      <c r="G205">
        <v>73.7</v>
      </c>
      <c r="H205">
        <f t="shared" si="12"/>
        <v>1.2051560379918587</v>
      </c>
      <c r="I205">
        <v>23.5</v>
      </c>
      <c r="J205">
        <v>61.97</v>
      </c>
      <c r="K205">
        <v>72.459999999999994</v>
      </c>
      <c r="L205" s="2">
        <f t="shared" si="13"/>
        <v>0</v>
      </c>
      <c r="M205" s="2">
        <f t="shared" si="14"/>
        <v>1</v>
      </c>
      <c r="N205" s="2">
        <f t="shared" si="15"/>
        <v>0</v>
      </c>
    </row>
    <row r="206" spans="1:14" x14ac:dyDescent="0.35">
      <c r="A206" t="s">
        <v>403</v>
      </c>
      <c r="B206" t="s">
        <v>77</v>
      </c>
      <c r="C206" t="s">
        <v>43</v>
      </c>
      <c r="D206" t="s">
        <v>530</v>
      </c>
      <c r="E206">
        <v>35</v>
      </c>
      <c r="F206">
        <v>110.04</v>
      </c>
      <c r="G206">
        <v>100.44</v>
      </c>
      <c r="H206">
        <f t="shared" si="12"/>
        <v>1.0955794504181602</v>
      </c>
      <c r="I206">
        <v>34.5</v>
      </c>
      <c r="J206">
        <v>90.03</v>
      </c>
      <c r="K206">
        <v>99.24</v>
      </c>
      <c r="L206" s="2">
        <f t="shared" si="13"/>
        <v>0</v>
      </c>
      <c r="M206" s="2">
        <f t="shared" si="14"/>
        <v>1</v>
      </c>
      <c r="N206" s="2">
        <f t="shared" si="15"/>
        <v>0</v>
      </c>
    </row>
    <row r="207" spans="1:14" x14ac:dyDescent="0.35">
      <c r="A207" t="s">
        <v>405</v>
      </c>
      <c r="B207" t="s">
        <v>77</v>
      </c>
      <c r="C207" t="s">
        <v>43</v>
      </c>
      <c r="D207" t="s">
        <v>530</v>
      </c>
      <c r="E207">
        <v>27</v>
      </c>
      <c r="F207">
        <v>84.6</v>
      </c>
      <c r="G207">
        <v>81.08</v>
      </c>
      <c r="H207">
        <f t="shared" si="12"/>
        <v>1.0434139121854957</v>
      </c>
      <c r="I207">
        <v>26.5</v>
      </c>
      <c r="J207">
        <v>39.659999999999997</v>
      </c>
      <c r="K207">
        <v>79.86</v>
      </c>
      <c r="L207" s="2">
        <f t="shared" si="13"/>
        <v>0</v>
      </c>
      <c r="M207" s="2">
        <f t="shared" si="14"/>
        <v>1</v>
      </c>
      <c r="N207" s="2">
        <f t="shared" si="15"/>
        <v>0</v>
      </c>
    </row>
    <row r="208" spans="1:14" x14ac:dyDescent="0.35">
      <c r="A208" t="s">
        <v>408</v>
      </c>
      <c r="B208" t="s">
        <v>77</v>
      </c>
      <c r="C208" t="s">
        <v>43</v>
      </c>
      <c r="D208" t="s">
        <v>530</v>
      </c>
      <c r="E208">
        <v>23</v>
      </c>
      <c r="F208">
        <v>93.92</v>
      </c>
      <c r="G208">
        <v>71.22</v>
      </c>
      <c r="H208">
        <f t="shared" si="12"/>
        <v>1.3187306936253862</v>
      </c>
      <c r="I208">
        <v>22</v>
      </c>
      <c r="J208">
        <v>44.05</v>
      </c>
      <c r="K208">
        <v>68.72</v>
      </c>
      <c r="L208" s="2">
        <f t="shared" si="13"/>
        <v>0</v>
      </c>
      <c r="M208" s="2">
        <f t="shared" si="14"/>
        <v>1</v>
      </c>
      <c r="N208" s="2">
        <f t="shared" si="15"/>
        <v>0</v>
      </c>
    </row>
    <row r="209" spans="1:14" x14ac:dyDescent="0.35">
      <c r="A209" t="s">
        <v>409</v>
      </c>
      <c r="B209" t="s">
        <v>77</v>
      </c>
      <c r="C209" t="s">
        <v>43</v>
      </c>
      <c r="D209" t="s">
        <v>530</v>
      </c>
      <c r="E209">
        <v>34</v>
      </c>
      <c r="F209">
        <v>110.35</v>
      </c>
      <c r="G209">
        <v>98.04</v>
      </c>
      <c r="H209">
        <f t="shared" si="12"/>
        <v>1.1255609955120358</v>
      </c>
      <c r="I209">
        <v>33.5</v>
      </c>
      <c r="J209">
        <v>94.33</v>
      </c>
      <c r="K209">
        <v>96.84</v>
      </c>
      <c r="L209" s="2">
        <f t="shared" si="13"/>
        <v>0</v>
      </c>
      <c r="M209" s="2">
        <f t="shared" si="14"/>
        <v>1</v>
      </c>
      <c r="N209" s="2">
        <f t="shared" si="15"/>
        <v>0</v>
      </c>
    </row>
    <row r="210" spans="1:14" x14ac:dyDescent="0.35">
      <c r="A210" t="s">
        <v>410</v>
      </c>
      <c r="B210" t="s">
        <v>77</v>
      </c>
      <c r="C210" t="s">
        <v>43</v>
      </c>
      <c r="D210" t="s">
        <v>530</v>
      </c>
      <c r="E210">
        <v>34</v>
      </c>
      <c r="F210">
        <v>111.09</v>
      </c>
      <c r="G210">
        <v>98.04</v>
      </c>
      <c r="H210">
        <f t="shared" si="12"/>
        <v>1.1331089351285188</v>
      </c>
      <c r="I210">
        <v>22.5</v>
      </c>
      <c r="J210">
        <v>71.77</v>
      </c>
      <c r="K210">
        <v>69.97</v>
      </c>
      <c r="L210" s="2">
        <f t="shared" si="13"/>
        <v>0</v>
      </c>
      <c r="M210" s="2">
        <f t="shared" si="14"/>
        <v>1</v>
      </c>
      <c r="N210" s="2">
        <f t="shared" si="15"/>
        <v>0</v>
      </c>
    </row>
    <row r="211" spans="1:14" x14ac:dyDescent="0.35">
      <c r="A211" t="s">
        <v>431</v>
      </c>
      <c r="B211" t="s">
        <v>77</v>
      </c>
      <c r="C211" t="s">
        <v>43</v>
      </c>
      <c r="D211" t="s">
        <v>530</v>
      </c>
      <c r="E211">
        <v>27</v>
      </c>
      <c r="F211">
        <v>103.87</v>
      </c>
      <c r="G211">
        <v>81.08</v>
      </c>
      <c r="H211">
        <f t="shared" si="12"/>
        <v>1.2810804144055254</v>
      </c>
      <c r="I211">
        <v>25</v>
      </c>
      <c r="J211">
        <v>84.29</v>
      </c>
      <c r="K211">
        <v>76.17</v>
      </c>
      <c r="L211" s="2">
        <f t="shared" si="13"/>
        <v>0</v>
      </c>
      <c r="M211" s="2">
        <f t="shared" si="14"/>
        <v>1</v>
      </c>
      <c r="N211" s="2">
        <f t="shared" si="15"/>
        <v>0</v>
      </c>
    </row>
    <row r="212" spans="1:14" x14ac:dyDescent="0.35">
      <c r="A212" t="s">
        <v>437</v>
      </c>
      <c r="B212" t="s">
        <v>77</v>
      </c>
      <c r="C212" t="s">
        <v>43</v>
      </c>
      <c r="D212" t="s">
        <v>530</v>
      </c>
      <c r="E212">
        <v>28</v>
      </c>
      <c r="F212">
        <v>87.25</v>
      </c>
      <c r="G212">
        <v>83.53</v>
      </c>
      <c r="H212">
        <f t="shared" si="12"/>
        <v>1.0445348976415658</v>
      </c>
      <c r="I212">
        <v>27</v>
      </c>
      <c r="J212">
        <v>63.3</v>
      </c>
      <c r="K212">
        <v>81.08</v>
      </c>
      <c r="L212" s="2">
        <f t="shared" si="13"/>
        <v>0</v>
      </c>
      <c r="M212" s="2">
        <f t="shared" si="14"/>
        <v>1</v>
      </c>
      <c r="N212" s="2">
        <f t="shared" si="15"/>
        <v>0</v>
      </c>
    </row>
    <row r="213" spans="1:14" x14ac:dyDescent="0.35">
      <c r="A213" t="s">
        <v>440</v>
      </c>
      <c r="B213" t="s">
        <v>77</v>
      </c>
      <c r="C213" t="s">
        <v>43</v>
      </c>
      <c r="D213" t="s">
        <v>530</v>
      </c>
      <c r="E213">
        <v>23</v>
      </c>
      <c r="F213">
        <v>85.36</v>
      </c>
      <c r="G213">
        <v>71.22</v>
      </c>
      <c r="H213">
        <f t="shared" si="12"/>
        <v>1.1985397360292054</v>
      </c>
      <c r="I213">
        <v>22</v>
      </c>
      <c r="J213">
        <v>51.71</v>
      </c>
      <c r="K213">
        <v>68.72</v>
      </c>
      <c r="L213" s="2">
        <f t="shared" si="13"/>
        <v>0</v>
      </c>
      <c r="M213" s="2">
        <f t="shared" si="14"/>
        <v>1</v>
      </c>
      <c r="N213" s="2">
        <f t="shared" si="15"/>
        <v>0</v>
      </c>
    </row>
    <row r="214" spans="1:14" x14ac:dyDescent="0.35">
      <c r="A214" t="s">
        <v>443</v>
      </c>
      <c r="B214" t="s">
        <v>77</v>
      </c>
      <c r="C214" t="s">
        <v>43</v>
      </c>
      <c r="D214" t="s">
        <v>530</v>
      </c>
      <c r="E214">
        <v>23</v>
      </c>
      <c r="F214">
        <v>96.75</v>
      </c>
      <c r="G214">
        <v>71.22</v>
      </c>
      <c r="H214">
        <f t="shared" si="12"/>
        <v>1.3584667228306655</v>
      </c>
      <c r="I214">
        <v>22</v>
      </c>
      <c r="J214">
        <v>34.82</v>
      </c>
      <c r="K214">
        <v>68.72</v>
      </c>
      <c r="L214" s="2">
        <f t="shared" si="13"/>
        <v>0</v>
      </c>
      <c r="M214" s="2">
        <f t="shared" si="14"/>
        <v>1</v>
      </c>
      <c r="N214" s="2">
        <f t="shared" si="15"/>
        <v>0</v>
      </c>
    </row>
    <row r="215" spans="1:14" x14ac:dyDescent="0.35">
      <c r="A215" t="s">
        <v>445</v>
      </c>
      <c r="B215" t="s">
        <v>77</v>
      </c>
      <c r="C215" t="s">
        <v>43</v>
      </c>
      <c r="D215" t="s">
        <v>530</v>
      </c>
      <c r="E215">
        <v>33.5</v>
      </c>
      <c r="F215">
        <v>114.43</v>
      </c>
      <c r="G215">
        <v>96.84</v>
      </c>
      <c r="H215">
        <f t="shared" si="12"/>
        <v>1.1816398182569186</v>
      </c>
      <c r="I215">
        <v>33</v>
      </c>
      <c r="J215">
        <v>86.53</v>
      </c>
      <c r="K215">
        <v>95.64</v>
      </c>
      <c r="L215" s="2">
        <f t="shared" si="13"/>
        <v>0</v>
      </c>
      <c r="M215" s="2">
        <f t="shared" si="14"/>
        <v>1</v>
      </c>
      <c r="N215" s="2">
        <f t="shared" si="15"/>
        <v>0</v>
      </c>
    </row>
    <row r="216" spans="1:14" x14ac:dyDescent="0.35">
      <c r="A216" t="s">
        <v>224</v>
      </c>
      <c r="B216" t="s">
        <v>698</v>
      </c>
      <c r="C216" t="s">
        <v>78</v>
      </c>
      <c r="D216" t="s">
        <v>528</v>
      </c>
      <c r="E216">
        <v>33.5</v>
      </c>
      <c r="F216">
        <v>171.31</v>
      </c>
      <c r="G216">
        <v>96.84</v>
      </c>
      <c r="H216">
        <f t="shared" si="12"/>
        <v>1.7690004130524577</v>
      </c>
      <c r="I216">
        <v>32.5</v>
      </c>
      <c r="J216">
        <v>90.56</v>
      </c>
      <c r="K216">
        <v>94.43</v>
      </c>
      <c r="L216" s="2">
        <f t="shared" si="13"/>
        <v>1</v>
      </c>
      <c r="M216" s="2">
        <f t="shared" si="14"/>
        <v>0</v>
      </c>
      <c r="N216" s="2">
        <f t="shared" si="15"/>
        <v>0</v>
      </c>
    </row>
    <row r="217" spans="1:14" x14ac:dyDescent="0.35">
      <c r="A217" t="s">
        <v>227</v>
      </c>
      <c r="B217" t="s">
        <v>698</v>
      </c>
      <c r="C217" t="s">
        <v>78</v>
      </c>
      <c r="D217" t="s">
        <v>528</v>
      </c>
      <c r="E217">
        <v>34</v>
      </c>
      <c r="F217">
        <v>115.64</v>
      </c>
      <c r="G217">
        <v>98.04</v>
      </c>
      <c r="H217">
        <f t="shared" si="12"/>
        <v>1.1795185638514891</v>
      </c>
      <c r="I217">
        <v>35.5</v>
      </c>
      <c r="J217">
        <v>115.26</v>
      </c>
      <c r="K217">
        <v>101.63</v>
      </c>
      <c r="L217" s="2">
        <f t="shared" si="13"/>
        <v>0</v>
      </c>
      <c r="M217" s="2">
        <f t="shared" si="14"/>
        <v>1</v>
      </c>
      <c r="N217" s="2">
        <f t="shared" si="15"/>
        <v>0</v>
      </c>
    </row>
    <row r="218" spans="1:14" x14ac:dyDescent="0.35">
      <c r="A218" t="s">
        <v>228</v>
      </c>
      <c r="B218" t="s">
        <v>698</v>
      </c>
      <c r="C218" t="s">
        <v>78</v>
      </c>
      <c r="D218" t="s">
        <v>528</v>
      </c>
      <c r="E218">
        <v>33.5</v>
      </c>
      <c r="F218">
        <v>221.62</v>
      </c>
      <c r="G218">
        <v>96.84</v>
      </c>
      <c r="H218">
        <f t="shared" si="12"/>
        <v>2.2885171416769929</v>
      </c>
      <c r="I218">
        <v>30.5</v>
      </c>
      <c r="J218">
        <v>73.95</v>
      </c>
      <c r="K218">
        <v>89.6</v>
      </c>
      <c r="L218" s="2">
        <f t="shared" si="13"/>
        <v>1</v>
      </c>
      <c r="M218" s="2">
        <f t="shared" si="14"/>
        <v>0</v>
      </c>
      <c r="N218" s="2">
        <f t="shared" si="15"/>
        <v>0</v>
      </c>
    </row>
    <row r="219" spans="1:14" x14ac:dyDescent="0.35">
      <c r="A219" t="s">
        <v>231</v>
      </c>
      <c r="B219" t="s">
        <v>698</v>
      </c>
      <c r="C219" t="s">
        <v>78</v>
      </c>
      <c r="D219" t="s">
        <v>528</v>
      </c>
      <c r="E219">
        <v>33.5</v>
      </c>
      <c r="F219">
        <v>188.96</v>
      </c>
      <c r="G219">
        <v>96.84</v>
      </c>
      <c r="H219">
        <f t="shared" si="12"/>
        <v>1.9512598099958696</v>
      </c>
      <c r="I219">
        <v>32</v>
      </c>
      <c r="J219">
        <v>89.97</v>
      </c>
      <c r="K219">
        <v>93.23</v>
      </c>
      <c r="L219" s="2">
        <f t="shared" si="13"/>
        <v>1</v>
      </c>
      <c r="M219" s="2">
        <f t="shared" si="14"/>
        <v>0</v>
      </c>
      <c r="N219" s="2">
        <f t="shared" si="15"/>
        <v>0</v>
      </c>
    </row>
    <row r="220" spans="1:14" x14ac:dyDescent="0.35">
      <c r="A220" t="s">
        <v>232</v>
      </c>
      <c r="B220" t="s">
        <v>698</v>
      </c>
      <c r="C220" t="s">
        <v>78</v>
      </c>
      <c r="D220" t="s">
        <v>528</v>
      </c>
      <c r="E220">
        <v>34</v>
      </c>
      <c r="F220">
        <v>192.18</v>
      </c>
      <c r="G220">
        <v>98.04</v>
      </c>
      <c r="H220">
        <f t="shared" si="12"/>
        <v>1.960220318237454</v>
      </c>
      <c r="I220">
        <v>30</v>
      </c>
      <c r="J220">
        <v>64.900000000000006</v>
      </c>
      <c r="K220">
        <v>88.39</v>
      </c>
      <c r="L220" s="2">
        <f t="shared" si="13"/>
        <v>1</v>
      </c>
      <c r="M220" s="2">
        <f t="shared" si="14"/>
        <v>0</v>
      </c>
      <c r="N220" s="2">
        <f t="shared" si="15"/>
        <v>0</v>
      </c>
    </row>
    <row r="221" spans="1:14" x14ac:dyDescent="0.35">
      <c r="A221" t="s">
        <v>235</v>
      </c>
      <c r="B221" t="s">
        <v>698</v>
      </c>
      <c r="C221" t="s">
        <v>78</v>
      </c>
      <c r="D221" t="s">
        <v>528</v>
      </c>
      <c r="E221">
        <v>34</v>
      </c>
      <c r="F221">
        <v>132.27000000000001</v>
      </c>
      <c r="G221">
        <v>98.04</v>
      </c>
      <c r="H221">
        <f t="shared" si="12"/>
        <v>1.3491432068543452</v>
      </c>
      <c r="I221">
        <v>32.5</v>
      </c>
      <c r="J221">
        <v>87.91</v>
      </c>
      <c r="K221">
        <v>94.43</v>
      </c>
      <c r="L221" s="2">
        <f t="shared" si="13"/>
        <v>0</v>
      </c>
      <c r="M221" s="2">
        <f t="shared" si="14"/>
        <v>1</v>
      </c>
      <c r="N221" s="2">
        <f t="shared" si="15"/>
        <v>0</v>
      </c>
    </row>
    <row r="222" spans="1:14" x14ac:dyDescent="0.35">
      <c r="A222" t="s">
        <v>237</v>
      </c>
      <c r="B222" t="s">
        <v>698</v>
      </c>
      <c r="C222" t="s">
        <v>78</v>
      </c>
      <c r="D222" t="s">
        <v>528</v>
      </c>
      <c r="E222">
        <v>34</v>
      </c>
      <c r="F222">
        <v>174.48</v>
      </c>
      <c r="G222">
        <v>98.04</v>
      </c>
      <c r="H222">
        <f t="shared" si="12"/>
        <v>1.7796817625458994</v>
      </c>
      <c r="I222">
        <v>32</v>
      </c>
      <c r="J222">
        <v>82.61</v>
      </c>
      <c r="K222">
        <v>93.23</v>
      </c>
      <c r="L222" s="2">
        <f t="shared" si="13"/>
        <v>1</v>
      </c>
      <c r="M222" s="2">
        <f t="shared" si="14"/>
        <v>0</v>
      </c>
      <c r="N222" s="2">
        <f t="shared" si="15"/>
        <v>0</v>
      </c>
    </row>
    <row r="223" spans="1:14" x14ac:dyDescent="0.35">
      <c r="A223" t="s">
        <v>238</v>
      </c>
      <c r="B223" t="s">
        <v>698</v>
      </c>
      <c r="C223" t="s">
        <v>78</v>
      </c>
      <c r="D223" t="s">
        <v>528</v>
      </c>
      <c r="E223">
        <v>33.5</v>
      </c>
      <c r="F223">
        <v>187.28</v>
      </c>
      <c r="G223">
        <v>96.84</v>
      </c>
      <c r="H223">
        <f t="shared" si="12"/>
        <v>1.9339116067740603</v>
      </c>
      <c r="I223">
        <v>32</v>
      </c>
      <c r="J223">
        <v>92.17</v>
      </c>
      <c r="K223">
        <v>93.23</v>
      </c>
      <c r="L223" s="2">
        <f t="shared" si="13"/>
        <v>1</v>
      </c>
      <c r="M223" s="2">
        <f t="shared" si="14"/>
        <v>0</v>
      </c>
      <c r="N223" s="2">
        <f t="shared" si="15"/>
        <v>0</v>
      </c>
    </row>
    <row r="224" spans="1:14" x14ac:dyDescent="0.35">
      <c r="A224" t="s">
        <v>256</v>
      </c>
      <c r="B224" t="s">
        <v>698</v>
      </c>
      <c r="C224" t="s">
        <v>78</v>
      </c>
      <c r="D224" t="s">
        <v>528</v>
      </c>
      <c r="E224">
        <v>34</v>
      </c>
      <c r="F224">
        <v>218.97</v>
      </c>
      <c r="G224">
        <v>98.04</v>
      </c>
      <c r="H224">
        <f t="shared" si="12"/>
        <v>2.2334761321909422</v>
      </c>
      <c r="I224">
        <v>23</v>
      </c>
      <c r="J224">
        <v>76.91</v>
      </c>
      <c r="K224">
        <v>71.22</v>
      </c>
      <c r="L224" s="2">
        <f t="shared" si="13"/>
        <v>1</v>
      </c>
      <c r="M224" s="2">
        <f t="shared" si="14"/>
        <v>0</v>
      </c>
      <c r="N224" s="2">
        <f t="shared" si="15"/>
        <v>0</v>
      </c>
    </row>
    <row r="225" spans="1:14" x14ac:dyDescent="0.35">
      <c r="A225" t="s">
        <v>257</v>
      </c>
      <c r="B225" t="s">
        <v>698</v>
      </c>
      <c r="C225" t="s">
        <v>78</v>
      </c>
      <c r="D225" t="s">
        <v>528</v>
      </c>
      <c r="E225">
        <v>33.5</v>
      </c>
      <c r="F225">
        <v>158.9</v>
      </c>
      <c r="G225">
        <v>96.84</v>
      </c>
      <c r="H225">
        <f t="shared" si="12"/>
        <v>1.6408508880627839</v>
      </c>
      <c r="I225">
        <v>30.5</v>
      </c>
      <c r="J225">
        <v>81.849999999999994</v>
      </c>
      <c r="K225">
        <v>89.6</v>
      </c>
      <c r="L225" s="2">
        <f t="shared" si="13"/>
        <v>1</v>
      </c>
      <c r="M225" s="2">
        <f t="shared" si="14"/>
        <v>0</v>
      </c>
      <c r="N225" s="2">
        <f t="shared" si="15"/>
        <v>0</v>
      </c>
    </row>
    <row r="226" spans="1:14" x14ac:dyDescent="0.35">
      <c r="A226" t="s">
        <v>259</v>
      </c>
      <c r="B226" t="s">
        <v>698</v>
      </c>
      <c r="C226" t="s">
        <v>78</v>
      </c>
      <c r="D226" t="s">
        <v>528</v>
      </c>
      <c r="E226">
        <v>33.5</v>
      </c>
      <c r="F226">
        <v>125.23</v>
      </c>
      <c r="G226">
        <v>96.84</v>
      </c>
      <c r="H226">
        <f t="shared" si="12"/>
        <v>1.2931639818256919</v>
      </c>
      <c r="I226">
        <v>32.5</v>
      </c>
      <c r="J226">
        <v>91.82</v>
      </c>
      <c r="K226">
        <v>94.43</v>
      </c>
      <c r="L226" s="2">
        <f t="shared" si="13"/>
        <v>0</v>
      </c>
      <c r="M226" s="2">
        <f t="shared" si="14"/>
        <v>1</v>
      </c>
      <c r="N226" s="2">
        <f t="shared" si="15"/>
        <v>0</v>
      </c>
    </row>
    <row r="227" spans="1:14" x14ac:dyDescent="0.35">
      <c r="A227" t="s">
        <v>260</v>
      </c>
      <c r="B227" t="s">
        <v>698</v>
      </c>
      <c r="C227" t="s">
        <v>78</v>
      </c>
      <c r="D227" t="s">
        <v>528</v>
      </c>
      <c r="E227">
        <v>33.5</v>
      </c>
      <c r="F227">
        <v>232.89</v>
      </c>
      <c r="G227">
        <v>96.84</v>
      </c>
      <c r="H227">
        <f t="shared" si="12"/>
        <v>2.4048946716232957</v>
      </c>
      <c r="I227">
        <v>22.5</v>
      </c>
      <c r="J227">
        <v>79.97</v>
      </c>
      <c r="K227">
        <v>69.97</v>
      </c>
      <c r="L227" s="2">
        <f t="shared" si="13"/>
        <v>1</v>
      </c>
      <c r="M227" s="2">
        <f t="shared" si="14"/>
        <v>0</v>
      </c>
      <c r="N227" s="2">
        <f t="shared" si="15"/>
        <v>0</v>
      </c>
    </row>
    <row r="228" spans="1:14" x14ac:dyDescent="0.35">
      <c r="A228" t="s">
        <v>266</v>
      </c>
      <c r="B228" t="s">
        <v>698</v>
      </c>
      <c r="C228" t="s">
        <v>78</v>
      </c>
      <c r="D228" t="s">
        <v>528</v>
      </c>
      <c r="E228">
        <v>33.5</v>
      </c>
      <c r="F228">
        <v>173.21</v>
      </c>
      <c r="G228">
        <v>96.84</v>
      </c>
      <c r="H228">
        <f t="shared" si="12"/>
        <v>1.7886204047914085</v>
      </c>
      <c r="I228">
        <v>31</v>
      </c>
      <c r="J228">
        <v>85.76</v>
      </c>
      <c r="K228">
        <v>90.81</v>
      </c>
      <c r="L228" s="2">
        <f t="shared" si="13"/>
        <v>1</v>
      </c>
      <c r="M228" s="2">
        <f t="shared" si="14"/>
        <v>0</v>
      </c>
      <c r="N228" s="2">
        <f t="shared" si="15"/>
        <v>0</v>
      </c>
    </row>
    <row r="229" spans="1:14" x14ac:dyDescent="0.35">
      <c r="A229" t="s">
        <v>267</v>
      </c>
      <c r="B229" t="s">
        <v>698</v>
      </c>
      <c r="C229" t="s">
        <v>78</v>
      </c>
      <c r="D229" t="s">
        <v>528</v>
      </c>
      <c r="E229">
        <v>34</v>
      </c>
      <c r="F229">
        <v>156.27000000000001</v>
      </c>
      <c r="G229">
        <v>98.04</v>
      </c>
      <c r="H229">
        <f t="shared" si="12"/>
        <v>1.5939412484700122</v>
      </c>
      <c r="I229">
        <v>31.5</v>
      </c>
      <c r="J229">
        <v>68.16</v>
      </c>
      <c r="K229">
        <v>92.02</v>
      </c>
      <c r="L229" s="2">
        <f t="shared" si="13"/>
        <v>1</v>
      </c>
      <c r="M229" s="2">
        <f t="shared" si="14"/>
        <v>0</v>
      </c>
      <c r="N229" s="2">
        <f t="shared" si="15"/>
        <v>0</v>
      </c>
    </row>
    <row r="230" spans="1:14" x14ac:dyDescent="0.35">
      <c r="A230" t="s">
        <v>268</v>
      </c>
      <c r="B230" t="s">
        <v>698</v>
      </c>
      <c r="C230" t="s">
        <v>78</v>
      </c>
      <c r="D230" t="s">
        <v>528</v>
      </c>
      <c r="E230">
        <v>33.5</v>
      </c>
      <c r="F230">
        <v>175.7</v>
      </c>
      <c r="G230">
        <v>96.84</v>
      </c>
      <c r="H230">
        <f t="shared" si="12"/>
        <v>1.8143329202808756</v>
      </c>
      <c r="I230">
        <v>32</v>
      </c>
      <c r="J230">
        <v>76.260000000000005</v>
      </c>
      <c r="K230">
        <v>93.23</v>
      </c>
      <c r="L230" s="2">
        <f t="shared" si="13"/>
        <v>1</v>
      </c>
      <c r="M230" s="2">
        <f t="shared" si="14"/>
        <v>0</v>
      </c>
      <c r="N230" s="2">
        <f t="shared" si="15"/>
        <v>0</v>
      </c>
    </row>
    <row r="231" spans="1:14" x14ac:dyDescent="0.35">
      <c r="A231" t="s">
        <v>287</v>
      </c>
      <c r="B231" t="s">
        <v>698</v>
      </c>
      <c r="C231" t="s">
        <v>78</v>
      </c>
      <c r="D231" t="s">
        <v>530</v>
      </c>
      <c r="E231">
        <v>33.5</v>
      </c>
      <c r="F231">
        <v>160.33000000000001</v>
      </c>
      <c r="G231">
        <v>96.84</v>
      </c>
      <c r="H231">
        <f t="shared" si="12"/>
        <v>1.655617513424205</v>
      </c>
      <c r="I231">
        <v>31.5</v>
      </c>
      <c r="J231">
        <v>90.36</v>
      </c>
      <c r="K231">
        <v>92.02</v>
      </c>
      <c r="L231" s="2">
        <f t="shared" si="13"/>
        <v>1</v>
      </c>
      <c r="M231" s="2">
        <f t="shared" si="14"/>
        <v>0</v>
      </c>
      <c r="N231" s="2">
        <f t="shared" si="15"/>
        <v>0</v>
      </c>
    </row>
    <row r="232" spans="1:14" x14ac:dyDescent="0.35">
      <c r="A232" t="s">
        <v>289</v>
      </c>
      <c r="B232" t="s">
        <v>698</v>
      </c>
      <c r="C232" t="s">
        <v>78</v>
      </c>
      <c r="D232" t="s">
        <v>530</v>
      </c>
      <c r="E232">
        <v>33.5</v>
      </c>
      <c r="F232">
        <v>132.9</v>
      </c>
      <c r="G232">
        <v>96.84</v>
      </c>
      <c r="H232">
        <f t="shared" si="12"/>
        <v>1.372366790582404</v>
      </c>
      <c r="I232">
        <v>32.5</v>
      </c>
      <c r="J232">
        <v>93.01</v>
      </c>
      <c r="K232">
        <v>94.43</v>
      </c>
      <c r="L232" s="2">
        <f t="shared" si="13"/>
        <v>0</v>
      </c>
      <c r="M232" s="2">
        <f t="shared" si="14"/>
        <v>1</v>
      </c>
      <c r="N232" s="2">
        <f t="shared" si="15"/>
        <v>0</v>
      </c>
    </row>
    <row r="233" spans="1:14" x14ac:dyDescent="0.35">
      <c r="A233" t="s">
        <v>290</v>
      </c>
      <c r="B233" t="s">
        <v>698</v>
      </c>
      <c r="C233" t="s">
        <v>78</v>
      </c>
      <c r="D233" t="s">
        <v>530</v>
      </c>
      <c r="E233">
        <v>32.5</v>
      </c>
      <c r="F233">
        <v>103.76</v>
      </c>
      <c r="G233">
        <v>94.43</v>
      </c>
      <c r="H233">
        <f t="shared" si="12"/>
        <v>1.0988033463941544</v>
      </c>
      <c r="I233">
        <v>27.5</v>
      </c>
      <c r="J233">
        <v>83.18</v>
      </c>
      <c r="K233">
        <v>82.3</v>
      </c>
      <c r="L233" s="2">
        <f t="shared" si="13"/>
        <v>0</v>
      </c>
      <c r="M233" s="2">
        <f t="shared" si="14"/>
        <v>1</v>
      </c>
      <c r="N233" s="2">
        <f t="shared" si="15"/>
        <v>0</v>
      </c>
    </row>
    <row r="234" spans="1:14" x14ac:dyDescent="0.35">
      <c r="A234" t="s">
        <v>291</v>
      </c>
      <c r="B234" t="s">
        <v>698</v>
      </c>
      <c r="C234" t="s">
        <v>78</v>
      </c>
      <c r="D234" t="s">
        <v>530</v>
      </c>
      <c r="E234">
        <v>33.5</v>
      </c>
      <c r="F234">
        <v>116.45</v>
      </c>
      <c r="G234">
        <v>96.84</v>
      </c>
      <c r="H234">
        <f t="shared" si="12"/>
        <v>1.2024989673688558</v>
      </c>
      <c r="I234">
        <v>32.5</v>
      </c>
      <c r="J234">
        <v>91.52</v>
      </c>
      <c r="K234">
        <v>94.43</v>
      </c>
      <c r="L234" s="2">
        <f t="shared" si="13"/>
        <v>0</v>
      </c>
      <c r="M234" s="2">
        <f t="shared" si="14"/>
        <v>1</v>
      </c>
      <c r="N234" s="2">
        <f t="shared" si="15"/>
        <v>0</v>
      </c>
    </row>
    <row r="235" spans="1:14" x14ac:dyDescent="0.35">
      <c r="A235" t="s">
        <v>294</v>
      </c>
      <c r="B235" t="s">
        <v>698</v>
      </c>
      <c r="C235" t="s">
        <v>78</v>
      </c>
      <c r="D235" t="s">
        <v>530</v>
      </c>
      <c r="E235">
        <v>33.5</v>
      </c>
      <c r="F235">
        <v>155.72999999999999</v>
      </c>
      <c r="G235">
        <v>96.84</v>
      </c>
      <c r="H235">
        <f t="shared" si="12"/>
        <v>1.6081164807930606</v>
      </c>
      <c r="I235">
        <v>35</v>
      </c>
      <c r="J235">
        <v>102.61</v>
      </c>
      <c r="K235">
        <v>100.44</v>
      </c>
      <c r="L235" s="2">
        <f t="shared" si="13"/>
        <v>1</v>
      </c>
      <c r="M235" s="2">
        <f t="shared" si="14"/>
        <v>0</v>
      </c>
      <c r="N235" s="2">
        <f t="shared" si="15"/>
        <v>0</v>
      </c>
    </row>
    <row r="236" spans="1:14" x14ac:dyDescent="0.35">
      <c r="A236" t="s">
        <v>296</v>
      </c>
      <c r="B236" t="s">
        <v>698</v>
      </c>
      <c r="C236" t="s">
        <v>78</v>
      </c>
      <c r="D236" t="s">
        <v>530</v>
      </c>
      <c r="E236">
        <v>33</v>
      </c>
      <c r="F236">
        <v>140.46</v>
      </c>
      <c r="G236">
        <v>95.64</v>
      </c>
      <c r="H236">
        <f t="shared" si="12"/>
        <v>1.4686323713927227</v>
      </c>
      <c r="I236">
        <v>23.5</v>
      </c>
      <c r="J236">
        <v>81.5</v>
      </c>
      <c r="K236">
        <v>72.459999999999994</v>
      </c>
      <c r="L236" s="2">
        <f t="shared" si="13"/>
        <v>0</v>
      </c>
      <c r="M236" s="2">
        <f t="shared" si="14"/>
        <v>1</v>
      </c>
      <c r="N236" s="2">
        <f t="shared" si="15"/>
        <v>0</v>
      </c>
    </row>
    <row r="237" spans="1:14" x14ac:dyDescent="0.35">
      <c r="A237" t="s">
        <v>297</v>
      </c>
      <c r="B237" t="s">
        <v>698</v>
      </c>
      <c r="C237" t="s">
        <v>78</v>
      </c>
      <c r="D237" t="s">
        <v>530</v>
      </c>
      <c r="E237">
        <v>30.5</v>
      </c>
      <c r="F237">
        <v>91.67</v>
      </c>
      <c r="G237">
        <v>89.6</v>
      </c>
      <c r="H237">
        <f t="shared" si="12"/>
        <v>1.0231026785714286</v>
      </c>
      <c r="I237">
        <v>30</v>
      </c>
      <c r="J237">
        <v>62.68</v>
      </c>
      <c r="K237">
        <v>88.39</v>
      </c>
      <c r="L237" s="2">
        <f t="shared" si="13"/>
        <v>0</v>
      </c>
      <c r="M237" s="2">
        <f t="shared" si="14"/>
        <v>1</v>
      </c>
      <c r="N237" s="2">
        <f t="shared" si="15"/>
        <v>0</v>
      </c>
    </row>
    <row r="238" spans="1:14" x14ac:dyDescent="0.35">
      <c r="A238" t="s">
        <v>299</v>
      </c>
      <c r="B238" t="s">
        <v>698</v>
      </c>
      <c r="C238" t="s">
        <v>78</v>
      </c>
      <c r="D238" t="s">
        <v>530</v>
      </c>
      <c r="E238">
        <v>33.5</v>
      </c>
      <c r="F238">
        <v>142.25</v>
      </c>
      <c r="G238">
        <v>96.84</v>
      </c>
      <c r="H238">
        <f t="shared" si="12"/>
        <v>1.4689178025609251</v>
      </c>
      <c r="I238">
        <v>35</v>
      </c>
      <c r="J238">
        <v>107.89</v>
      </c>
      <c r="K238">
        <v>100.44</v>
      </c>
      <c r="L238" s="2">
        <f t="shared" si="13"/>
        <v>0</v>
      </c>
      <c r="M238" s="2">
        <f t="shared" si="14"/>
        <v>1</v>
      </c>
      <c r="N238" s="2">
        <f t="shared" si="15"/>
        <v>0</v>
      </c>
    </row>
    <row r="239" spans="1:14" x14ac:dyDescent="0.35">
      <c r="A239" t="s">
        <v>301</v>
      </c>
      <c r="B239" t="s">
        <v>698</v>
      </c>
      <c r="C239" t="s">
        <v>78</v>
      </c>
      <c r="D239" t="s">
        <v>530</v>
      </c>
      <c r="E239">
        <v>33.5</v>
      </c>
      <c r="F239">
        <v>220.38</v>
      </c>
      <c r="G239">
        <v>96.84</v>
      </c>
      <c r="H239">
        <f t="shared" si="12"/>
        <v>2.2757125154894671</v>
      </c>
      <c r="I239">
        <v>31</v>
      </c>
      <c r="J239">
        <v>90.01</v>
      </c>
      <c r="K239">
        <v>90.81</v>
      </c>
      <c r="L239" s="2">
        <f t="shared" si="13"/>
        <v>1</v>
      </c>
      <c r="M239" s="2">
        <f t="shared" si="14"/>
        <v>0</v>
      </c>
      <c r="N239" s="2">
        <f t="shared" si="15"/>
        <v>0</v>
      </c>
    </row>
    <row r="240" spans="1:14" x14ac:dyDescent="0.35">
      <c r="A240" t="s">
        <v>302</v>
      </c>
      <c r="B240" t="s">
        <v>698</v>
      </c>
      <c r="C240" t="s">
        <v>78</v>
      </c>
      <c r="D240" t="s">
        <v>530</v>
      </c>
      <c r="E240">
        <v>31</v>
      </c>
      <c r="F240">
        <v>104.59</v>
      </c>
      <c r="G240">
        <v>90.81</v>
      </c>
      <c r="H240">
        <f t="shared" si="12"/>
        <v>1.1517454024887126</v>
      </c>
      <c r="I240">
        <v>33</v>
      </c>
      <c r="J240">
        <v>97.21</v>
      </c>
      <c r="K240">
        <v>95.64</v>
      </c>
      <c r="L240" s="2">
        <f t="shared" si="13"/>
        <v>0</v>
      </c>
      <c r="M240" s="2">
        <f t="shared" si="14"/>
        <v>1</v>
      </c>
      <c r="N240" s="2">
        <f t="shared" si="15"/>
        <v>0</v>
      </c>
    </row>
    <row r="241" spans="1:14" x14ac:dyDescent="0.35">
      <c r="A241" t="s">
        <v>321</v>
      </c>
      <c r="B241" t="s">
        <v>698</v>
      </c>
      <c r="C241" t="s">
        <v>78</v>
      </c>
      <c r="D241" t="s">
        <v>530</v>
      </c>
      <c r="E241">
        <v>33.5</v>
      </c>
      <c r="F241">
        <v>166.71</v>
      </c>
      <c r="G241">
        <v>96.84</v>
      </c>
      <c r="H241">
        <f t="shared" si="12"/>
        <v>1.7214993804213135</v>
      </c>
      <c r="I241">
        <v>31.5</v>
      </c>
      <c r="J241">
        <v>81.099999999999994</v>
      </c>
      <c r="K241">
        <v>92.02</v>
      </c>
      <c r="L241" s="2">
        <f t="shared" si="13"/>
        <v>1</v>
      </c>
      <c r="M241" s="2">
        <f t="shared" si="14"/>
        <v>0</v>
      </c>
      <c r="N241" s="2">
        <f t="shared" si="15"/>
        <v>0</v>
      </c>
    </row>
    <row r="242" spans="1:14" x14ac:dyDescent="0.35">
      <c r="A242" t="s">
        <v>322</v>
      </c>
      <c r="B242" t="s">
        <v>698</v>
      </c>
      <c r="C242" t="s">
        <v>78</v>
      </c>
      <c r="D242" t="s">
        <v>530</v>
      </c>
      <c r="E242">
        <v>33.5</v>
      </c>
      <c r="F242">
        <v>113.06</v>
      </c>
      <c r="G242">
        <v>96.84</v>
      </c>
      <c r="H242">
        <f t="shared" si="12"/>
        <v>1.1674927715819909</v>
      </c>
      <c r="I242">
        <v>32.5</v>
      </c>
      <c r="J242">
        <v>76.13</v>
      </c>
      <c r="K242">
        <v>94.43</v>
      </c>
      <c r="L242" s="2">
        <f t="shared" si="13"/>
        <v>0</v>
      </c>
      <c r="M242" s="2">
        <f t="shared" si="14"/>
        <v>1</v>
      </c>
      <c r="N242" s="2">
        <f t="shared" si="15"/>
        <v>0</v>
      </c>
    </row>
    <row r="243" spans="1:14" x14ac:dyDescent="0.35">
      <c r="A243" t="s">
        <v>323</v>
      </c>
      <c r="B243" t="s">
        <v>698</v>
      </c>
      <c r="C243" t="s">
        <v>78</v>
      </c>
      <c r="D243" t="s">
        <v>530</v>
      </c>
      <c r="E243">
        <v>33.5</v>
      </c>
      <c r="F243">
        <v>110.09</v>
      </c>
      <c r="G243">
        <v>96.84</v>
      </c>
      <c r="H243">
        <f t="shared" si="12"/>
        <v>1.1368236266005782</v>
      </c>
      <c r="I243">
        <v>32.5</v>
      </c>
      <c r="J243">
        <v>90.86</v>
      </c>
      <c r="K243">
        <v>94.43</v>
      </c>
      <c r="L243" s="2">
        <f t="shared" si="13"/>
        <v>0</v>
      </c>
      <c r="M243" s="2">
        <f t="shared" si="14"/>
        <v>1</v>
      </c>
      <c r="N243" s="2">
        <f t="shared" si="15"/>
        <v>0</v>
      </c>
    </row>
    <row r="244" spans="1:14" x14ac:dyDescent="0.35">
      <c r="A244" t="s">
        <v>324</v>
      </c>
      <c r="B244" t="s">
        <v>698</v>
      </c>
      <c r="C244" t="s">
        <v>78</v>
      </c>
      <c r="D244" t="s">
        <v>530</v>
      </c>
      <c r="E244">
        <v>33.5</v>
      </c>
      <c r="F244">
        <v>159.13</v>
      </c>
      <c r="G244">
        <v>96.84</v>
      </c>
      <c r="H244">
        <f t="shared" si="12"/>
        <v>1.6432259396943412</v>
      </c>
      <c r="I244">
        <v>24</v>
      </c>
      <c r="J244">
        <v>78.42</v>
      </c>
      <c r="K244">
        <v>73.7</v>
      </c>
      <c r="L244" s="2">
        <f t="shared" si="13"/>
        <v>1</v>
      </c>
      <c r="M244" s="2">
        <f t="shared" si="14"/>
        <v>0</v>
      </c>
      <c r="N244" s="2">
        <f t="shared" si="15"/>
        <v>0</v>
      </c>
    </row>
    <row r="245" spans="1:14" x14ac:dyDescent="0.35">
      <c r="A245" t="s">
        <v>328</v>
      </c>
      <c r="B245" t="s">
        <v>698</v>
      </c>
      <c r="C245" t="s">
        <v>78</v>
      </c>
      <c r="D245" t="s">
        <v>530</v>
      </c>
      <c r="E245">
        <v>33.5</v>
      </c>
      <c r="F245">
        <v>129.88999999999999</v>
      </c>
      <c r="G245">
        <v>96.84</v>
      </c>
      <c r="H245">
        <f t="shared" si="12"/>
        <v>1.341284593143329</v>
      </c>
      <c r="I245">
        <v>32.5</v>
      </c>
      <c r="J245">
        <v>101.12</v>
      </c>
      <c r="K245">
        <v>94.43</v>
      </c>
      <c r="L245" s="2">
        <f t="shared" si="13"/>
        <v>0</v>
      </c>
      <c r="M245" s="2">
        <f t="shared" si="14"/>
        <v>1</v>
      </c>
      <c r="N245" s="2">
        <f t="shared" si="15"/>
        <v>0</v>
      </c>
    </row>
    <row r="246" spans="1:14" x14ac:dyDescent="0.35">
      <c r="A246" t="s">
        <v>329</v>
      </c>
      <c r="B246" t="s">
        <v>698</v>
      </c>
      <c r="C246" t="s">
        <v>78</v>
      </c>
      <c r="D246" t="s">
        <v>530</v>
      </c>
      <c r="E246">
        <v>33</v>
      </c>
      <c r="F246">
        <v>95.92</v>
      </c>
      <c r="G246">
        <v>95.64</v>
      </c>
      <c r="H246">
        <f t="shared" si="12"/>
        <v>1.0029276453366793</v>
      </c>
      <c r="I246">
        <v>32.5</v>
      </c>
      <c r="J246">
        <v>81.73</v>
      </c>
      <c r="K246">
        <v>94.43</v>
      </c>
      <c r="L246" s="2">
        <f t="shared" si="13"/>
        <v>0</v>
      </c>
      <c r="M246" s="2">
        <f t="shared" si="14"/>
        <v>1</v>
      </c>
      <c r="N246" s="2">
        <f t="shared" si="15"/>
        <v>0</v>
      </c>
    </row>
    <row r="247" spans="1:14" x14ac:dyDescent="0.35">
      <c r="A247" t="s">
        <v>330</v>
      </c>
      <c r="B247" t="s">
        <v>698</v>
      </c>
      <c r="C247" t="s">
        <v>78</v>
      </c>
      <c r="D247" t="s">
        <v>530</v>
      </c>
      <c r="E247">
        <v>33</v>
      </c>
      <c r="F247">
        <v>98.92</v>
      </c>
      <c r="G247">
        <v>95.64</v>
      </c>
      <c r="H247">
        <f t="shared" si="12"/>
        <v>1.0342952739439566</v>
      </c>
      <c r="I247">
        <v>32.5</v>
      </c>
      <c r="J247">
        <v>91.05</v>
      </c>
      <c r="K247">
        <v>94.43</v>
      </c>
      <c r="L247" s="2">
        <f t="shared" si="13"/>
        <v>0</v>
      </c>
      <c r="M247" s="2">
        <f t="shared" si="14"/>
        <v>1</v>
      </c>
      <c r="N247" s="2">
        <f t="shared" si="15"/>
        <v>0</v>
      </c>
    </row>
    <row r="248" spans="1:14" x14ac:dyDescent="0.35">
      <c r="A248" t="s">
        <v>331</v>
      </c>
      <c r="B248" t="s">
        <v>698</v>
      </c>
      <c r="C248" t="s">
        <v>78</v>
      </c>
      <c r="D248" t="s">
        <v>530</v>
      </c>
      <c r="E248">
        <v>33.5</v>
      </c>
      <c r="F248">
        <v>109.05</v>
      </c>
      <c r="G248">
        <v>96.84</v>
      </c>
      <c r="H248">
        <f t="shared" si="12"/>
        <v>1.126084262701363</v>
      </c>
      <c r="I248">
        <v>32</v>
      </c>
      <c r="J248">
        <v>102.34</v>
      </c>
      <c r="K248">
        <v>93.23</v>
      </c>
      <c r="L248" s="2">
        <f t="shared" si="13"/>
        <v>0</v>
      </c>
      <c r="M248" s="2">
        <f t="shared" si="14"/>
        <v>1</v>
      </c>
      <c r="N248" s="2">
        <f t="shared" si="15"/>
        <v>0</v>
      </c>
    </row>
    <row r="249" spans="1:14" x14ac:dyDescent="0.35">
      <c r="A249" t="s">
        <v>332</v>
      </c>
      <c r="B249" t="s">
        <v>698</v>
      </c>
      <c r="C249" t="s">
        <v>78</v>
      </c>
      <c r="D249" t="s">
        <v>530</v>
      </c>
      <c r="E249">
        <v>26</v>
      </c>
      <c r="F249">
        <v>80.84</v>
      </c>
      <c r="G249">
        <v>78.63</v>
      </c>
      <c r="H249">
        <f t="shared" si="12"/>
        <v>1.0281063207427192</v>
      </c>
      <c r="I249">
        <v>25.5</v>
      </c>
      <c r="J249">
        <v>54.37</v>
      </c>
      <c r="K249">
        <v>77.400000000000006</v>
      </c>
      <c r="L249" s="2">
        <f t="shared" si="13"/>
        <v>0</v>
      </c>
      <c r="M249" s="2">
        <f t="shared" si="14"/>
        <v>1</v>
      </c>
      <c r="N249" s="2">
        <f t="shared" si="15"/>
        <v>0</v>
      </c>
    </row>
    <row r="250" spans="1:14" x14ac:dyDescent="0.35">
      <c r="A250" t="s">
        <v>333</v>
      </c>
      <c r="B250" t="s">
        <v>698</v>
      </c>
      <c r="C250" t="s">
        <v>78</v>
      </c>
      <c r="D250" t="s">
        <v>530</v>
      </c>
      <c r="E250">
        <v>33.5</v>
      </c>
      <c r="F250">
        <v>118.04</v>
      </c>
      <c r="G250">
        <v>96.84</v>
      </c>
      <c r="H250">
        <f t="shared" si="12"/>
        <v>1.2189178025609253</v>
      </c>
      <c r="I250">
        <v>28</v>
      </c>
      <c r="J250">
        <v>92.33</v>
      </c>
      <c r="K250">
        <v>83.53</v>
      </c>
      <c r="L250" s="2">
        <f t="shared" si="13"/>
        <v>0</v>
      </c>
      <c r="M250" s="2">
        <f t="shared" si="14"/>
        <v>1</v>
      </c>
      <c r="N250" s="2">
        <f t="shared" si="15"/>
        <v>0</v>
      </c>
    </row>
    <row r="251" spans="1:14" x14ac:dyDescent="0.35">
      <c r="A251" t="s">
        <v>334</v>
      </c>
      <c r="B251" t="s">
        <v>698</v>
      </c>
      <c r="C251" t="s">
        <v>78</v>
      </c>
      <c r="D251" t="s">
        <v>530</v>
      </c>
      <c r="E251">
        <v>33</v>
      </c>
      <c r="F251">
        <v>112.17</v>
      </c>
      <c r="G251">
        <v>95.64</v>
      </c>
      <c r="H251">
        <f t="shared" si="12"/>
        <v>1.1728356336260979</v>
      </c>
      <c r="I251">
        <v>27.5</v>
      </c>
      <c r="J251">
        <v>88.27</v>
      </c>
      <c r="K251">
        <v>82.3</v>
      </c>
      <c r="L251" s="2">
        <f t="shared" si="13"/>
        <v>0</v>
      </c>
      <c r="M251" s="2">
        <f t="shared" si="14"/>
        <v>1</v>
      </c>
      <c r="N251" s="2">
        <f t="shared" si="15"/>
        <v>0</v>
      </c>
    </row>
    <row r="252" spans="1:14" x14ac:dyDescent="0.35">
      <c r="A252" t="s">
        <v>356</v>
      </c>
      <c r="B252" t="s">
        <v>699</v>
      </c>
      <c r="C252" t="s">
        <v>78</v>
      </c>
      <c r="D252" t="s">
        <v>528</v>
      </c>
      <c r="E252">
        <v>32.5</v>
      </c>
      <c r="F252">
        <v>111.27</v>
      </c>
      <c r="G252">
        <v>94.43</v>
      </c>
      <c r="H252">
        <f t="shared" si="12"/>
        <v>1.1783331568357511</v>
      </c>
      <c r="I252">
        <v>31</v>
      </c>
      <c r="J252">
        <v>106.71</v>
      </c>
      <c r="K252">
        <v>90.81</v>
      </c>
      <c r="L252" s="2">
        <f t="shared" si="13"/>
        <v>0</v>
      </c>
      <c r="M252" s="2">
        <f t="shared" si="14"/>
        <v>1</v>
      </c>
      <c r="N252" s="2">
        <f t="shared" si="15"/>
        <v>0</v>
      </c>
    </row>
    <row r="253" spans="1:14" x14ac:dyDescent="0.35">
      <c r="A253" t="s">
        <v>359</v>
      </c>
      <c r="B253" t="s">
        <v>699</v>
      </c>
      <c r="C253" t="s">
        <v>78</v>
      </c>
      <c r="D253" t="s">
        <v>528</v>
      </c>
      <c r="E253">
        <v>34</v>
      </c>
      <c r="F253">
        <v>161.88</v>
      </c>
      <c r="G253">
        <v>98.04</v>
      </c>
      <c r="H253">
        <f t="shared" si="12"/>
        <v>1.6511627906976742</v>
      </c>
      <c r="I253">
        <v>32</v>
      </c>
      <c r="J253">
        <v>81.14</v>
      </c>
      <c r="K253">
        <v>93.23</v>
      </c>
      <c r="L253" s="2">
        <f t="shared" si="13"/>
        <v>1</v>
      </c>
      <c r="M253" s="2">
        <f t="shared" si="14"/>
        <v>0</v>
      </c>
      <c r="N253" s="2">
        <f t="shared" si="15"/>
        <v>0</v>
      </c>
    </row>
    <row r="254" spans="1:14" x14ac:dyDescent="0.35">
      <c r="A254" t="s">
        <v>362</v>
      </c>
      <c r="B254" t="s">
        <v>699</v>
      </c>
      <c r="C254" t="s">
        <v>78</v>
      </c>
      <c r="D254" t="s">
        <v>528</v>
      </c>
      <c r="E254">
        <v>34</v>
      </c>
      <c r="F254">
        <v>202.67</v>
      </c>
      <c r="G254">
        <v>98.04</v>
      </c>
      <c r="H254">
        <f t="shared" si="12"/>
        <v>2.0672174622603015</v>
      </c>
      <c r="I254">
        <v>30.5</v>
      </c>
      <c r="J254">
        <v>83.99</v>
      </c>
      <c r="K254">
        <v>89.6</v>
      </c>
      <c r="L254" s="2">
        <f t="shared" si="13"/>
        <v>1</v>
      </c>
      <c r="M254" s="2">
        <f t="shared" si="14"/>
        <v>0</v>
      </c>
      <c r="N254" s="2">
        <f t="shared" si="15"/>
        <v>0</v>
      </c>
    </row>
    <row r="255" spans="1:14" x14ac:dyDescent="0.35">
      <c r="A255" t="s">
        <v>363</v>
      </c>
      <c r="B255" t="s">
        <v>699</v>
      </c>
      <c r="C255" t="s">
        <v>78</v>
      </c>
      <c r="D255" t="s">
        <v>528</v>
      </c>
      <c r="E255">
        <v>33.5</v>
      </c>
      <c r="F255">
        <v>209.71</v>
      </c>
      <c r="G255">
        <v>96.84</v>
      </c>
      <c r="H255">
        <f t="shared" si="12"/>
        <v>2.1655307724080957</v>
      </c>
      <c r="I255">
        <v>31</v>
      </c>
      <c r="J255">
        <v>82.16</v>
      </c>
      <c r="K255">
        <v>90.81</v>
      </c>
      <c r="L255" s="2">
        <f t="shared" si="13"/>
        <v>1</v>
      </c>
      <c r="M255" s="2">
        <f t="shared" si="14"/>
        <v>0</v>
      </c>
      <c r="N255" s="2">
        <f t="shared" si="15"/>
        <v>0</v>
      </c>
    </row>
    <row r="256" spans="1:14" x14ac:dyDescent="0.35">
      <c r="A256" t="s">
        <v>364</v>
      </c>
      <c r="B256" t="s">
        <v>699</v>
      </c>
      <c r="C256" t="s">
        <v>78</v>
      </c>
      <c r="D256" t="s">
        <v>528</v>
      </c>
      <c r="E256">
        <v>34</v>
      </c>
      <c r="F256">
        <v>208.24</v>
      </c>
      <c r="G256">
        <v>98.04</v>
      </c>
      <c r="H256">
        <f t="shared" si="12"/>
        <v>2.1240310077519378</v>
      </c>
      <c r="I256">
        <v>31.5</v>
      </c>
      <c r="J256">
        <v>79.84</v>
      </c>
      <c r="K256">
        <v>92.02</v>
      </c>
      <c r="L256" s="2">
        <f t="shared" si="13"/>
        <v>1</v>
      </c>
      <c r="M256" s="2">
        <f t="shared" si="14"/>
        <v>0</v>
      </c>
      <c r="N256" s="2">
        <f t="shared" si="15"/>
        <v>0</v>
      </c>
    </row>
    <row r="257" spans="1:14" x14ac:dyDescent="0.35">
      <c r="A257" t="s">
        <v>365</v>
      </c>
      <c r="B257" t="s">
        <v>699</v>
      </c>
      <c r="C257" t="s">
        <v>78</v>
      </c>
      <c r="D257" t="s">
        <v>528</v>
      </c>
      <c r="E257">
        <v>34</v>
      </c>
      <c r="F257">
        <v>162.75</v>
      </c>
      <c r="G257">
        <v>98.04</v>
      </c>
      <c r="H257">
        <f t="shared" si="12"/>
        <v>1.6600367197062422</v>
      </c>
      <c r="I257">
        <v>32</v>
      </c>
      <c r="J257">
        <v>88.04</v>
      </c>
      <c r="K257">
        <v>93.23</v>
      </c>
      <c r="L257" s="2">
        <f t="shared" si="13"/>
        <v>1</v>
      </c>
      <c r="M257" s="2">
        <f t="shared" si="14"/>
        <v>0</v>
      </c>
      <c r="N257" s="2">
        <f t="shared" si="15"/>
        <v>0</v>
      </c>
    </row>
    <row r="258" spans="1:14" x14ac:dyDescent="0.35">
      <c r="A258" t="s">
        <v>366</v>
      </c>
      <c r="B258" t="s">
        <v>699</v>
      </c>
      <c r="C258" t="s">
        <v>78</v>
      </c>
      <c r="D258" t="s">
        <v>528</v>
      </c>
      <c r="E258">
        <v>34</v>
      </c>
      <c r="F258">
        <v>223.64</v>
      </c>
      <c r="G258">
        <v>98.04</v>
      </c>
      <c r="H258">
        <f t="shared" ref="H258:H321" si="16">F258/G258</f>
        <v>2.2811097511219907</v>
      </c>
      <c r="I258">
        <v>31</v>
      </c>
      <c r="J258">
        <v>73.209999999999994</v>
      </c>
      <c r="K258">
        <v>90.81</v>
      </c>
      <c r="L258" s="2">
        <f t="shared" ref="L258:L321" si="17">IF(H258&gt;1.5,1,0)</f>
        <v>1</v>
      </c>
      <c r="M258" s="2">
        <f t="shared" ref="M258:M321" si="18">IF((AND(H258&gt;1,H258&lt;1.5)),1,0)</f>
        <v>0</v>
      </c>
      <c r="N258" s="2">
        <f t="shared" ref="N258:N321" si="19">IF(H258&lt;1,1,0)</f>
        <v>0</v>
      </c>
    </row>
    <row r="259" spans="1:14" x14ac:dyDescent="0.35">
      <c r="A259" t="s">
        <v>387</v>
      </c>
      <c r="B259" t="s">
        <v>699</v>
      </c>
      <c r="C259" t="s">
        <v>78</v>
      </c>
      <c r="D259" t="s">
        <v>528</v>
      </c>
      <c r="E259">
        <v>33.5</v>
      </c>
      <c r="F259">
        <v>209.54</v>
      </c>
      <c r="G259">
        <v>96.84</v>
      </c>
      <c r="H259">
        <f t="shared" si="16"/>
        <v>2.1637752994630315</v>
      </c>
      <c r="I259">
        <v>31</v>
      </c>
      <c r="J259">
        <v>78.489999999999995</v>
      </c>
      <c r="K259">
        <v>90.81</v>
      </c>
      <c r="L259" s="2">
        <f t="shared" si="17"/>
        <v>1</v>
      </c>
      <c r="M259" s="2">
        <f t="shared" si="18"/>
        <v>0</v>
      </c>
      <c r="N259" s="2">
        <f t="shared" si="19"/>
        <v>0</v>
      </c>
    </row>
    <row r="260" spans="1:14" x14ac:dyDescent="0.35">
      <c r="A260" t="s">
        <v>388</v>
      </c>
      <c r="B260" t="s">
        <v>699</v>
      </c>
      <c r="C260" t="s">
        <v>78</v>
      </c>
      <c r="D260" t="s">
        <v>528</v>
      </c>
      <c r="E260">
        <v>33.5</v>
      </c>
      <c r="F260">
        <v>233.02</v>
      </c>
      <c r="G260">
        <v>96.84</v>
      </c>
      <c r="H260">
        <f t="shared" si="16"/>
        <v>2.4062370921106981</v>
      </c>
      <c r="I260">
        <v>31</v>
      </c>
      <c r="J260">
        <v>82.71</v>
      </c>
      <c r="K260">
        <v>90.81</v>
      </c>
      <c r="L260" s="2">
        <f t="shared" si="17"/>
        <v>1</v>
      </c>
      <c r="M260" s="2">
        <f t="shared" si="18"/>
        <v>0</v>
      </c>
      <c r="N260" s="2">
        <f t="shared" si="19"/>
        <v>0</v>
      </c>
    </row>
    <row r="261" spans="1:14" x14ac:dyDescent="0.35">
      <c r="A261" t="s">
        <v>393</v>
      </c>
      <c r="B261" t="s">
        <v>699</v>
      </c>
      <c r="C261" t="s">
        <v>78</v>
      </c>
      <c r="D261" t="s">
        <v>528</v>
      </c>
      <c r="E261">
        <v>34</v>
      </c>
      <c r="F261">
        <v>209.18</v>
      </c>
      <c r="G261">
        <v>98.04</v>
      </c>
      <c r="H261">
        <f t="shared" si="16"/>
        <v>2.1336189310485514</v>
      </c>
      <c r="I261">
        <v>32</v>
      </c>
      <c r="J261">
        <v>86.69</v>
      </c>
      <c r="K261">
        <v>93.23</v>
      </c>
      <c r="L261" s="2">
        <f t="shared" si="17"/>
        <v>1</v>
      </c>
      <c r="M261" s="2">
        <f t="shared" si="18"/>
        <v>0</v>
      </c>
      <c r="N261" s="2">
        <f t="shared" si="19"/>
        <v>0</v>
      </c>
    </row>
    <row r="262" spans="1:14" x14ac:dyDescent="0.35">
      <c r="A262" t="s">
        <v>394</v>
      </c>
      <c r="B262" t="s">
        <v>699</v>
      </c>
      <c r="C262" t="s">
        <v>78</v>
      </c>
      <c r="D262" t="s">
        <v>528</v>
      </c>
      <c r="E262">
        <v>34</v>
      </c>
      <c r="F262">
        <v>170.6</v>
      </c>
      <c r="G262">
        <v>98.04</v>
      </c>
      <c r="H262">
        <f t="shared" si="16"/>
        <v>1.7401060791513667</v>
      </c>
      <c r="I262">
        <v>32.5</v>
      </c>
      <c r="J262">
        <v>92.68</v>
      </c>
      <c r="K262">
        <v>94.43</v>
      </c>
      <c r="L262" s="2">
        <f t="shared" si="17"/>
        <v>1</v>
      </c>
      <c r="M262" s="2">
        <f t="shared" si="18"/>
        <v>0</v>
      </c>
      <c r="N262" s="2">
        <f t="shared" si="19"/>
        <v>0</v>
      </c>
    </row>
    <row r="263" spans="1:14" x14ac:dyDescent="0.35">
      <c r="A263" t="s">
        <v>395</v>
      </c>
      <c r="B263" t="s">
        <v>699</v>
      </c>
      <c r="C263" t="s">
        <v>78</v>
      </c>
      <c r="D263" t="s">
        <v>528</v>
      </c>
      <c r="E263">
        <v>34</v>
      </c>
      <c r="F263">
        <v>327.36</v>
      </c>
      <c r="G263">
        <v>98.04</v>
      </c>
      <c r="H263">
        <f t="shared" si="16"/>
        <v>3.339045287637699</v>
      </c>
      <c r="I263">
        <v>30.5</v>
      </c>
      <c r="J263">
        <v>72.52</v>
      </c>
      <c r="K263">
        <v>89.6</v>
      </c>
      <c r="L263" s="2">
        <f t="shared" si="17"/>
        <v>1</v>
      </c>
      <c r="M263" s="2">
        <f t="shared" si="18"/>
        <v>0</v>
      </c>
      <c r="N263" s="2">
        <f t="shared" si="19"/>
        <v>0</v>
      </c>
    </row>
    <row r="264" spans="1:14" x14ac:dyDescent="0.35">
      <c r="A264" t="s">
        <v>396</v>
      </c>
      <c r="B264" t="s">
        <v>699</v>
      </c>
      <c r="C264" t="s">
        <v>78</v>
      </c>
      <c r="D264" t="s">
        <v>528</v>
      </c>
      <c r="E264">
        <v>34</v>
      </c>
      <c r="F264">
        <v>236.91</v>
      </c>
      <c r="G264">
        <v>98.04</v>
      </c>
      <c r="H264">
        <f t="shared" si="16"/>
        <v>2.4164626682986534</v>
      </c>
      <c r="I264">
        <v>32</v>
      </c>
      <c r="J264">
        <v>86.56</v>
      </c>
      <c r="K264">
        <v>93.23</v>
      </c>
      <c r="L264" s="2">
        <f t="shared" si="17"/>
        <v>1</v>
      </c>
      <c r="M264" s="2">
        <f t="shared" si="18"/>
        <v>0</v>
      </c>
      <c r="N264" s="2">
        <f t="shared" si="19"/>
        <v>0</v>
      </c>
    </row>
    <row r="265" spans="1:14" x14ac:dyDescent="0.35">
      <c r="A265" t="s">
        <v>397</v>
      </c>
      <c r="B265" t="s">
        <v>699</v>
      </c>
      <c r="C265" t="s">
        <v>78</v>
      </c>
      <c r="D265" t="s">
        <v>528</v>
      </c>
      <c r="E265">
        <v>33.5</v>
      </c>
      <c r="F265">
        <v>314.70999999999998</v>
      </c>
      <c r="G265">
        <v>96.84</v>
      </c>
      <c r="H265">
        <f t="shared" si="16"/>
        <v>3.2497934737711685</v>
      </c>
      <c r="I265">
        <v>31</v>
      </c>
      <c r="J265">
        <v>71.7</v>
      </c>
      <c r="K265">
        <v>90.81</v>
      </c>
      <c r="L265" s="2">
        <f t="shared" si="17"/>
        <v>1</v>
      </c>
      <c r="M265" s="2">
        <f t="shared" si="18"/>
        <v>0</v>
      </c>
      <c r="N265" s="2">
        <f t="shared" si="19"/>
        <v>0</v>
      </c>
    </row>
    <row r="266" spans="1:14" x14ac:dyDescent="0.35">
      <c r="A266" t="s">
        <v>398</v>
      </c>
      <c r="B266" t="s">
        <v>699</v>
      </c>
      <c r="C266" t="s">
        <v>78</v>
      </c>
      <c r="D266" t="s">
        <v>528</v>
      </c>
      <c r="E266">
        <v>33.5</v>
      </c>
      <c r="F266">
        <v>151.62</v>
      </c>
      <c r="G266">
        <v>96.84</v>
      </c>
      <c r="H266">
        <f t="shared" si="16"/>
        <v>1.5656753407682775</v>
      </c>
      <c r="I266">
        <v>32.5</v>
      </c>
      <c r="J266">
        <v>91.86</v>
      </c>
      <c r="K266">
        <v>94.43</v>
      </c>
      <c r="L266" s="2">
        <f t="shared" si="17"/>
        <v>1</v>
      </c>
      <c r="M266" s="2">
        <f t="shared" si="18"/>
        <v>0</v>
      </c>
      <c r="N266" s="2">
        <f t="shared" si="19"/>
        <v>0</v>
      </c>
    </row>
    <row r="267" spans="1:14" x14ac:dyDescent="0.35">
      <c r="A267" t="s">
        <v>415</v>
      </c>
      <c r="B267" t="s">
        <v>699</v>
      </c>
      <c r="C267" t="s">
        <v>78</v>
      </c>
      <c r="D267" t="s">
        <v>530</v>
      </c>
      <c r="E267">
        <v>33.5</v>
      </c>
      <c r="F267">
        <v>139.5</v>
      </c>
      <c r="G267">
        <v>96.84</v>
      </c>
      <c r="H267">
        <f t="shared" si="16"/>
        <v>1.4405204460966543</v>
      </c>
      <c r="I267">
        <v>32</v>
      </c>
      <c r="J267">
        <v>84.56</v>
      </c>
      <c r="K267">
        <v>93.23</v>
      </c>
      <c r="L267" s="2">
        <f t="shared" si="17"/>
        <v>0</v>
      </c>
      <c r="M267" s="2">
        <f t="shared" si="18"/>
        <v>1</v>
      </c>
      <c r="N267" s="2">
        <f t="shared" si="19"/>
        <v>0</v>
      </c>
    </row>
    <row r="268" spans="1:14" x14ac:dyDescent="0.35">
      <c r="A268" t="s">
        <v>416</v>
      </c>
      <c r="B268" t="s">
        <v>699</v>
      </c>
      <c r="C268" t="s">
        <v>78</v>
      </c>
      <c r="D268" t="s">
        <v>530</v>
      </c>
      <c r="E268">
        <v>33.5</v>
      </c>
      <c r="F268">
        <v>109.38</v>
      </c>
      <c r="G268">
        <v>96.84</v>
      </c>
      <c r="H268">
        <f t="shared" si="16"/>
        <v>1.1294919454770755</v>
      </c>
      <c r="I268">
        <v>33</v>
      </c>
      <c r="J268">
        <v>93.22</v>
      </c>
      <c r="K268">
        <v>95.64</v>
      </c>
      <c r="L268" s="2">
        <f t="shared" si="17"/>
        <v>0</v>
      </c>
      <c r="M268" s="2">
        <f t="shared" si="18"/>
        <v>1</v>
      </c>
      <c r="N268" s="2">
        <f t="shared" si="19"/>
        <v>0</v>
      </c>
    </row>
    <row r="269" spans="1:14" x14ac:dyDescent="0.35">
      <c r="A269" t="s">
        <v>417</v>
      </c>
      <c r="B269" t="s">
        <v>699</v>
      </c>
      <c r="C269" t="s">
        <v>78</v>
      </c>
      <c r="D269" t="s">
        <v>530</v>
      </c>
      <c r="E269">
        <v>33.5</v>
      </c>
      <c r="F269">
        <v>112.96</v>
      </c>
      <c r="G269">
        <v>96.84</v>
      </c>
      <c r="H269">
        <f t="shared" si="16"/>
        <v>1.1664601404378354</v>
      </c>
      <c r="I269">
        <v>32</v>
      </c>
      <c r="J269">
        <v>79.209999999999994</v>
      </c>
      <c r="K269">
        <v>93.23</v>
      </c>
      <c r="L269" s="2">
        <f t="shared" si="17"/>
        <v>0</v>
      </c>
      <c r="M269" s="2">
        <f t="shared" si="18"/>
        <v>1</v>
      </c>
      <c r="N269" s="2">
        <f t="shared" si="19"/>
        <v>0</v>
      </c>
    </row>
    <row r="270" spans="1:14" x14ac:dyDescent="0.35">
      <c r="A270" t="s">
        <v>419</v>
      </c>
      <c r="B270" t="s">
        <v>699</v>
      </c>
      <c r="C270" t="s">
        <v>78</v>
      </c>
      <c r="D270" t="s">
        <v>530</v>
      </c>
      <c r="E270">
        <v>33.5</v>
      </c>
      <c r="F270">
        <v>128.91</v>
      </c>
      <c r="G270">
        <v>96.84</v>
      </c>
      <c r="H270">
        <f t="shared" si="16"/>
        <v>1.3311648079306071</v>
      </c>
      <c r="I270">
        <v>32</v>
      </c>
      <c r="J270">
        <v>79.040000000000006</v>
      </c>
      <c r="K270">
        <v>93.23</v>
      </c>
      <c r="L270" s="2">
        <f t="shared" si="17"/>
        <v>0</v>
      </c>
      <c r="M270" s="2">
        <f t="shared" si="18"/>
        <v>1</v>
      </c>
      <c r="N270" s="2">
        <f t="shared" si="19"/>
        <v>0</v>
      </c>
    </row>
    <row r="271" spans="1:14" x14ac:dyDescent="0.35">
      <c r="A271" t="s">
        <v>420</v>
      </c>
      <c r="B271" t="s">
        <v>699</v>
      </c>
      <c r="C271" t="s">
        <v>78</v>
      </c>
      <c r="D271" t="s">
        <v>530</v>
      </c>
      <c r="E271">
        <v>24</v>
      </c>
      <c r="F271">
        <v>88.9</v>
      </c>
      <c r="G271">
        <v>73.7</v>
      </c>
      <c r="H271">
        <f t="shared" si="16"/>
        <v>1.2062415196743554</v>
      </c>
      <c r="I271">
        <v>23</v>
      </c>
      <c r="J271">
        <v>53.34</v>
      </c>
      <c r="K271">
        <v>71.22</v>
      </c>
      <c r="L271" s="2">
        <f t="shared" si="17"/>
        <v>0</v>
      </c>
      <c r="M271" s="2">
        <f t="shared" si="18"/>
        <v>1</v>
      </c>
      <c r="N271" s="2">
        <f t="shared" si="19"/>
        <v>0</v>
      </c>
    </row>
    <row r="272" spans="1:14" x14ac:dyDescent="0.35">
      <c r="A272" t="s">
        <v>422</v>
      </c>
      <c r="B272" t="s">
        <v>699</v>
      </c>
      <c r="C272" t="s">
        <v>78</v>
      </c>
      <c r="D272" t="s">
        <v>530</v>
      </c>
      <c r="E272">
        <v>33.5</v>
      </c>
      <c r="F272">
        <v>101.67</v>
      </c>
      <c r="G272">
        <v>96.84</v>
      </c>
      <c r="H272">
        <f t="shared" si="16"/>
        <v>1.0498760842627013</v>
      </c>
      <c r="I272">
        <v>32.5</v>
      </c>
      <c r="J272">
        <v>87.92</v>
      </c>
      <c r="K272">
        <v>94.43</v>
      </c>
      <c r="L272" s="2">
        <f t="shared" si="17"/>
        <v>0</v>
      </c>
      <c r="M272" s="2">
        <f t="shared" si="18"/>
        <v>1</v>
      </c>
      <c r="N272" s="2">
        <f t="shared" si="19"/>
        <v>0</v>
      </c>
    </row>
    <row r="273" spans="1:14" x14ac:dyDescent="0.35">
      <c r="A273" t="s">
        <v>423</v>
      </c>
      <c r="B273" t="s">
        <v>699</v>
      </c>
      <c r="C273" t="s">
        <v>78</v>
      </c>
      <c r="D273" t="s">
        <v>530</v>
      </c>
      <c r="E273">
        <v>33.5</v>
      </c>
      <c r="F273">
        <v>115.11</v>
      </c>
      <c r="G273">
        <v>96.84</v>
      </c>
      <c r="H273">
        <f t="shared" si="16"/>
        <v>1.1886617100371746</v>
      </c>
      <c r="I273">
        <v>32.5</v>
      </c>
      <c r="J273">
        <v>86.97</v>
      </c>
      <c r="K273">
        <v>94.43</v>
      </c>
      <c r="L273" s="2">
        <f t="shared" si="17"/>
        <v>0</v>
      </c>
      <c r="M273" s="2">
        <f t="shared" si="18"/>
        <v>1</v>
      </c>
      <c r="N273" s="2">
        <f t="shared" si="19"/>
        <v>0</v>
      </c>
    </row>
    <row r="274" spans="1:14" x14ac:dyDescent="0.35">
      <c r="A274" t="s">
        <v>424</v>
      </c>
      <c r="B274" t="s">
        <v>699</v>
      </c>
      <c r="C274" t="s">
        <v>78</v>
      </c>
      <c r="D274" t="s">
        <v>530</v>
      </c>
      <c r="E274">
        <v>33.5</v>
      </c>
      <c r="F274">
        <v>181.18</v>
      </c>
      <c r="G274">
        <v>96.84</v>
      </c>
      <c r="H274">
        <f t="shared" si="16"/>
        <v>1.8709211069805864</v>
      </c>
      <c r="I274">
        <v>31</v>
      </c>
      <c r="J274">
        <v>88.57</v>
      </c>
      <c r="K274">
        <v>90.81</v>
      </c>
      <c r="L274" s="2">
        <f t="shared" si="17"/>
        <v>1</v>
      </c>
      <c r="M274" s="2">
        <f t="shared" si="18"/>
        <v>0</v>
      </c>
      <c r="N274" s="2">
        <f t="shared" si="19"/>
        <v>0</v>
      </c>
    </row>
    <row r="275" spans="1:14" x14ac:dyDescent="0.35">
      <c r="A275" t="s">
        <v>425</v>
      </c>
      <c r="B275" t="s">
        <v>699</v>
      </c>
      <c r="C275" t="s">
        <v>78</v>
      </c>
      <c r="D275" t="s">
        <v>530</v>
      </c>
      <c r="E275">
        <v>33.5</v>
      </c>
      <c r="F275">
        <v>213.8</v>
      </c>
      <c r="G275">
        <v>96.84</v>
      </c>
      <c r="H275">
        <f t="shared" si="16"/>
        <v>2.2077653862040481</v>
      </c>
      <c r="I275">
        <v>31.5</v>
      </c>
      <c r="J275">
        <v>77.23</v>
      </c>
      <c r="K275">
        <v>92.02</v>
      </c>
      <c r="L275" s="2">
        <f t="shared" si="17"/>
        <v>1</v>
      </c>
      <c r="M275" s="2">
        <f t="shared" si="18"/>
        <v>0</v>
      </c>
      <c r="N275" s="2">
        <f t="shared" si="19"/>
        <v>0</v>
      </c>
    </row>
    <row r="276" spans="1:14" x14ac:dyDescent="0.35">
      <c r="A276" t="s">
        <v>426</v>
      </c>
      <c r="B276" t="s">
        <v>699</v>
      </c>
      <c r="C276" t="s">
        <v>78</v>
      </c>
      <c r="D276" t="s">
        <v>530</v>
      </c>
      <c r="E276">
        <v>32</v>
      </c>
      <c r="F276">
        <v>111.1</v>
      </c>
      <c r="G276">
        <v>93.23</v>
      </c>
      <c r="H276">
        <f t="shared" si="16"/>
        <v>1.1916764989810147</v>
      </c>
      <c r="I276">
        <v>31.5</v>
      </c>
      <c r="J276">
        <v>89.44</v>
      </c>
      <c r="K276">
        <v>92.02</v>
      </c>
      <c r="L276" s="2">
        <f t="shared" si="17"/>
        <v>0</v>
      </c>
      <c r="M276" s="2">
        <f t="shared" si="18"/>
        <v>1</v>
      </c>
      <c r="N276" s="2">
        <f t="shared" si="19"/>
        <v>0</v>
      </c>
    </row>
    <row r="277" spans="1:14" x14ac:dyDescent="0.35">
      <c r="A277" t="s">
        <v>427</v>
      </c>
      <c r="B277" t="s">
        <v>699</v>
      </c>
      <c r="C277" t="s">
        <v>78</v>
      </c>
      <c r="D277" t="s">
        <v>530</v>
      </c>
      <c r="E277">
        <v>33.5</v>
      </c>
      <c r="F277">
        <v>171.37</v>
      </c>
      <c r="G277">
        <v>96.84</v>
      </c>
      <c r="H277">
        <f t="shared" si="16"/>
        <v>1.7696199917389508</v>
      </c>
      <c r="I277">
        <v>31.5</v>
      </c>
      <c r="J277">
        <v>90.67</v>
      </c>
      <c r="K277">
        <v>92.02</v>
      </c>
      <c r="L277" s="2">
        <f t="shared" si="17"/>
        <v>1</v>
      </c>
      <c r="M277" s="2">
        <f t="shared" si="18"/>
        <v>0</v>
      </c>
      <c r="N277" s="2">
        <f t="shared" si="19"/>
        <v>0</v>
      </c>
    </row>
    <row r="278" spans="1:14" x14ac:dyDescent="0.35">
      <c r="A278" t="s">
        <v>429</v>
      </c>
      <c r="B278" t="s">
        <v>699</v>
      </c>
      <c r="C278" t="s">
        <v>78</v>
      </c>
      <c r="D278" t="s">
        <v>530</v>
      </c>
      <c r="E278">
        <v>33.5</v>
      </c>
      <c r="F278">
        <v>108.96</v>
      </c>
      <c r="G278">
        <v>96.84</v>
      </c>
      <c r="H278">
        <f t="shared" si="16"/>
        <v>1.1251548946716232</v>
      </c>
      <c r="I278">
        <v>33</v>
      </c>
      <c r="J278">
        <v>91.8</v>
      </c>
      <c r="K278">
        <v>95.64</v>
      </c>
      <c r="L278" s="2">
        <f t="shared" si="17"/>
        <v>0</v>
      </c>
      <c r="M278" s="2">
        <f t="shared" si="18"/>
        <v>1</v>
      </c>
      <c r="N278" s="2">
        <f t="shared" si="19"/>
        <v>0</v>
      </c>
    </row>
    <row r="279" spans="1:14" x14ac:dyDescent="0.35">
      <c r="A279" t="s">
        <v>430</v>
      </c>
      <c r="B279" t="s">
        <v>699</v>
      </c>
      <c r="C279" t="s">
        <v>78</v>
      </c>
      <c r="D279" t="s">
        <v>530</v>
      </c>
      <c r="E279">
        <v>33.5</v>
      </c>
      <c r="F279">
        <v>132.88</v>
      </c>
      <c r="G279">
        <v>96.84</v>
      </c>
      <c r="H279">
        <f t="shared" si="16"/>
        <v>1.3721602643535729</v>
      </c>
      <c r="I279">
        <v>35</v>
      </c>
      <c r="J279">
        <v>105.94</v>
      </c>
      <c r="K279">
        <v>100.44</v>
      </c>
      <c r="L279" s="2">
        <f t="shared" si="17"/>
        <v>0</v>
      </c>
      <c r="M279" s="2">
        <f t="shared" si="18"/>
        <v>1</v>
      </c>
      <c r="N279" s="2">
        <f t="shared" si="19"/>
        <v>0</v>
      </c>
    </row>
    <row r="280" spans="1:14" x14ac:dyDescent="0.35">
      <c r="A280" t="s">
        <v>447</v>
      </c>
      <c r="B280" t="s">
        <v>699</v>
      </c>
      <c r="C280" t="s">
        <v>78</v>
      </c>
      <c r="D280" t="s">
        <v>530</v>
      </c>
      <c r="E280">
        <v>33.5</v>
      </c>
      <c r="F280">
        <v>103.5</v>
      </c>
      <c r="G280">
        <v>96.84</v>
      </c>
      <c r="H280">
        <f t="shared" si="16"/>
        <v>1.0687732342007434</v>
      </c>
      <c r="I280">
        <v>33</v>
      </c>
      <c r="J280">
        <v>92.74</v>
      </c>
      <c r="K280">
        <v>95.64</v>
      </c>
      <c r="L280" s="2">
        <f t="shared" si="17"/>
        <v>0</v>
      </c>
      <c r="M280" s="2">
        <f t="shared" si="18"/>
        <v>1</v>
      </c>
      <c r="N280" s="2">
        <f t="shared" si="19"/>
        <v>0</v>
      </c>
    </row>
    <row r="281" spans="1:14" x14ac:dyDescent="0.35">
      <c r="A281" t="s">
        <v>448</v>
      </c>
      <c r="B281" t="s">
        <v>699</v>
      </c>
      <c r="C281" t="s">
        <v>78</v>
      </c>
      <c r="D281" t="s">
        <v>530</v>
      </c>
      <c r="E281">
        <v>33.5</v>
      </c>
      <c r="F281">
        <v>109.64</v>
      </c>
      <c r="G281">
        <v>96.84</v>
      </c>
      <c r="H281">
        <f t="shared" si="16"/>
        <v>1.1321767864518792</v>
      </c>
      <c r="I281">
        <v>32</v>
      </c>
      <c r="J281">
        <v>98.04</v>
      </c>
      <c r="K281">
        <v>93.23</v>
      </c>
      <c r="L281" s="2">
        <f t="shared" si="17"/>
        <v>0</v>
      </c>
      <c r="M281" s="2">
        <f t="shared" si="18"/>
        <v>1</v>
      </c>
      <c r="N281" s="2">
        <f t="shared" si="19"/>
        <v>0</v>
      </c>
    </row>
    <row r="282" spans="1:14" x14ac:dyDescent="0.35">
      <c r="A282" t="s">
        <v>449</v>
      </c>
      <c r="B282" t="s">
        <v>699</v>
      </c>
      <c r="C282" t="s">
        <v>78</v>
      </c>
      <c r="D282" t="s">
        <v>530</v>
      </c>
      <c r="E282">
        <v>33</v>
      </c>
      <c r="F282">
        <v>96.5</v>
      </c>
      <c r="G282">
        <v>95.64</v>
      </c>
      <c r="H282">
        <f t="shared" si="16"/>
        <v>1.0089920535340862</v>
      </c>
      <c r="I282">
        <v>32.5</v>
      </c>
      <c r="J282">
        <v>85.39</v>
      </c>
      <c r="K282">
        <v>94.43</v>
      </c>
      <c r="L282" s="2">
        <f t="shared" si="17"/>
        <v>0</v>
      </c>
      <c r="M282" s="2">
        <f t="shared" si="18"/>
        <v>1</v>
      </c>
      <c r="N282" s="2">
        <f t="shared" si="19"/>
        <v>0</v>
      </c>
    </row>
    <row r="283" spans="1:14" x14ac:dyDescent="0.35">
      <c r="A283" t="s">
        <v>451</v>
      </c>
      <c r="B283" t="s">
        <v>699</v>
      </c>
      <c r="C283" t="s">
        <v>78</v>
      </c>
      <c r="D283" t="s">
        <v>530</v>
      </c>
      <c r="E283">
        <v>33.5</v>
      </c>
      <c r="F283">
        <v>108.92</v>
      </c>
      <c r="G283">
        <v>96.84</v>
      </c>
      <c r="H283">
        <f t="shared" si="16"/>
        <v>1.1247418422139612</v>
      </c>
      <c r="I283">
        <v>24</v>
      </c>
      <c r="J283">
        <v>81.7</v>
      </c>
      <c r="K283">
        <v>73.7</v>
      </c>
      <c r="L283" s="2">
        <f t="shared" si="17"/>
        <v>0</v>
      </c>
      <c r="M283" s="2">
        <f t="shared" si="18"/>
        <v>1</v>
      </c>
      <c r="N283" s="2">
        <f t="shared" si="19"/>
        <v>0</v>
      </c>
    </row>
    <row r="284" spans="1:14" x14ac:dyDescent="0.35">
      <c r="A284" t="s">
        <v>453</v>
      </c>
      <c r="B284" t="s">
        <v>699</v>
      </c>
      <c r="C284" t="s">
        <v>78</v>
      </c>
      <c r="D284" t="s">
        <v>530</v>
      </c>
      <c r="E284">
        <v>33.5</v>
      </c>
      <c r="F284">
        <v>200.38</v>
      </c>
      <c r="G284">
        <v>96.84</v>
      </c>
      <c r="H284">
        <f t="shared" si="16"/>
        <v>2.0691862866584056</v>
      </c>
      <c r="I284">
        <v>30.5</v>
      </c>
      <c r="J284">
        <v>70.12</v>
      </c>
      <c r="K284">
        <v>89.6</v>
      </c>
      <c r="L284" s="2">
        <f t="shared" si="17"/>
        <v>1</v>
      </c>
      <c r="M284" s="2">
        <f t="shared" si="18"/>
        <v>0</v>
      </c>
      <c r="N284" s="2">
        <f t="shared" si="19"/>
        <v>0</v>
      </c>
    </row>
    <row r="285" spans="1:14" x14ac:dyDescent="0.35">
      <c r="A285" t="s">
        <v>455</v>
      </c>
      <c r="B285" t="s">
        <v>699</v>
      </c>
      <c r="C285" t="s">
        <v>78</v>
      </c>
      <c r="D285" t="s">
        <v>530</v>
      </c>
      <c r="E285">
        <v>33.5</v>
      </c>
      <c r="F285">
        <v>132.16</v>
      </c>
      <c r="G285">
        <v>96.84</v>
      </c>
      <c r="H285">
        <f t="shared" si="16"/>
        <v>1.3647253201156546</v>
      </c>
      <c r="I285">
        <v>31.5</v>
      </c>
      <c r="J285">
        <v>90.59</v>
      </c>
      <c r="K285">
        <v>92.02</v>
      </c>
      <c r="L285" s="2">
        <f t="shared" si="17"/>
        <v>0</v>
      </c>
      <c r="M285" s="2">
        <f t="shared" si="18"/>
        <v>1</v>
      </c>
      <c r="N285" s="2">
        <f t="shared" si="19"/>
        <v>0</v>
      </c>
    </row>
    <row r="286" spans="1:14" x14ac:dyDescent="0.35">
      <c r="A286" t="s">
        <v>457</v>
      </c>
      <c r="B286" t="s">
        <v>699</v>
      </c>
      <c r="C286" t="s">
        <v>78</v>
      </c>
      <c r="D286" t="s">
        <v>530</v>
      </c>
      <c r="E286">
        <v>28</v>
      </c>
      <c r="F286">
        <v>92.08</v>
      </c>
      <c r="G286">
        <v>83.53</v>
      </c>
      <c r="H286">
        <f t="shared" si="16"/>
        <v>1.1023584340955346</v>
      </c>
      <c r="I286">
        <v>27.5</v>
      </c>
      <c r="J286">
        <v>78.040000000000006</v>
      </c>
      <c r="K286">
        <v>82.3</v>
      </c>
      <c r="L286" s="2">
        <f t="shared" si="17"/>
        <v>0</v>
      </c>
      <c r="M286" s="2">
        <f t="shared" si="18"/>
        <v>1</v>
      </c>
      <c r="N286" s="2">
        <f t="shared" si="19"/>
        <v>0</v>
      </c>
    </row>
    <row r="287" spans="1:14" x14ac:dyDescent="0.35">
      <c r="A287" t="s">
        <v>458</v>
      </c>
      <c r="B287" t="s">
        <v>699</v>
      </c>
      <c r="C287" t="s">
        <v>78</v>
      </c>
      <c r="D287" t="s">
        <v>530</v>
      </c>
      <c r="E287">
        <v>33.5</v>
      </c>
      <c r="F287">
        <v>101.38</v>
      </c>
      <c r="G287">
        <v>96.84</v>
      </c>
      <c r="H287">
        <f t="shared" si="16"/>
        <v>1.0468814539446509</v>
      </c>
      <c r="I287">
        <v>33</v>
      </c>
      <c r="J287">
        <v>95.18</v>
      </c>
      <c r="K287">
        <v>95.64</v>
      </c>
      <c r="L287" s="2">
        <f t="shared" si="17"/>
        <v>0</v>
      </c>
      <c r="M287" s="2">
        <f t="shared" si="18"/>
        <v>1</v>
      </c>
      <c r="N287" s="2">
        <f t="shared" si="19"/>
        <v>0</v>
      </c>
    </row>
    <row r="288" spans="1:14" x14ac:dyDescent="0.35">
      <c r="A288" t="s">
        <v>459</v>
      </c>
      <c r="B288" t="s">
        <v>699</v>
      </c>
      <c r="C288" t="s">
        <v>78</v>
      </c>
      <c r="D288" t="s">
        <v>530</v>
      </c>
      <c r="E288">
        <v>33.5</v>
      </c>
      <c r="F288">
        <v>146.72</v>
      </c>
      <c r="G288">
        <v>96.84</v>
      </c>
      <c r="H288">
        <f t="shared" si="16"/>
        <v>1.5150764147046674</v>
      </c>
      <c r="I288">
        <v>31.5</v>
      </c>
      <c r="J288">
        <v>84.31</v>
      </c>
      <c r="K288">
        <v>92.02</v>
      </c>
      <c r="L288" s="2">
        <f t="shared" si="17"/>
        <v>1</v>
      </c>
      <c r="M288" s="2">
        <f t="shared" si="18"/>
        <v>0</v>
      </c>
      <c r="N288" s="2">
        <f t="shared" si="19"/>
        <v>0</v>
      </c>
    </row>
    <row r="289" spans="1:14" x14ac:dyDescent="0.35">
      <c r="A289" t="s">
        <v>460</v>
      </c>
      <c r="B289" t="s">
        <v>699</v>
      </c>
      <c r="C289" t="s">
        <v>78</v>
      </c>
      <c r="D289" t="s">
        <v>530</v>
      </c>
      <c r="E289">
        <v>34</v>
      </c>
      <c r="F289">
        <v>100</v>
      </c>
      <c r="G289">
        <v>98.04</v>
      </c>
      <c r="H289">
        <f t="shared" si="16"/>
        <v>1.0199918400652794</v>
      </c>
      <c r="I289">
        <v>33.5</v>
      </c>
      <c r="J289">
        <v>96.19</v>
      </c>
      <c r="K289">
        <v>96.84</v>
      </c>
      <c r="L289" s="2">
        <f t="shared" si="17"/>
        <v>0</v>
      </c>
      <c r="M289" s="2">
        <f t="shared" si="18"/>
        <v>1</v>
      </c>
      <c r="N289" s="2">
        <f t="shared" si="19"/>
        <v>0</v>
      </c>
    </row>
    <row r="290" spans="1:14" x14ac:dyDescent="0.35">
      <c r="A290" t="s">
        <v>461</v>
      </c>
      <c r="B290" t="s">
        <v>699</v>
      </c>
      <c r="C290" t="s">
        <v>78</v>
      </c>
      <c r="D290" t="s">
        <v>530</v>
      </c>
      <c r="E290">
        <v>33.5</v>
      </c>
      <c r="F290">
        <v>98.4</v>
      </c>
      <c r="G290">
        <v>96.84</v>
      </c>
      <c r="H290">
        <f t="shared" si="16"/>
        <v>1.0161090458488229</v>
      </c>
      <c r="I290">
        <v>33</v>
      </c>
      <c r="J290">
        <v>80.59</v>
      </c>
      <c r="K290">
        <v>95.64</v>
      </c>
      <c r="L290" s="2">
        <f t="shared" si="17"/>
        <v>0</v>
      </c>
      <c r="M290" s="2">
        <f t="shared" si="18"/>
        <v>1</v>
      </c>
      <c r="N290" s="2">
        <f t="shared" si="19"/>
        <v>0</v>
      </c>
    </row>
    <row r="291" spans="1:14" x14ac:dyDescent="0.35">
      <c r="A291" t="s">
        <v>462</v>
      </c>
      <c r="B291" t="s">
        <v>699</v>
      </c>
      <c r="C291" t="s">
        <v>78</v>
      </c>
      <c r="D291" t="s">
        <v>530</v>
      </c>
      <c r="E291">
        <v>33.5</v>
      </c>
      <c r="F291">
        <v>159.63</v>
      </c>
      <c r="G291">
        <v>96.84</v>
      </c>
      <c r="H291">
        <f t="shared" si="16"/>
        <v>1.6483890954151177</v>
      </c>
      <c r="I291">
        <v>31.5</v>
      </c>
      <c r="J291">
        <v>89.27</v>
      </c>
      <c r="K291">
        <v>92.02</v>
      </c>
      <c r="L291" s="2">
        <f t="shared" si="17"/>
        <v>1</v>
      </c>
      <c r="M291" s="2">
        <f t="shared" si="18"/>
        <v>0</v>
      </c>
      <c r="N291" s="2">
        <f t="shared" si="19"/>
        <v>0</v>
      </c>
    </row>
    <row r="292" spans="1:14" x14ac:dyDescent="0.35">
      <c r="A292" t="s">
        <v>531</v>
      </c>
      <c r="B292" t="s">
        <v>77</v>
      </c>
      <c r="C292" t="s">
        <v>43</v>
      </c>
      <c r="D292" t="s">
        <v>659</v>
      </c>
      <c r="E292">
        <v>24</v>
      </c>
      <c r="F292">
        <v>120.22</v>
      </c>
      <c r="G292">
        <v>73.7</v>
      </c>
      <c r="H292">
        <f t="shared" si="16"/>
        <v>1.6312075983717773</v>
      </c>
      <c r="I292">
        <v>23</v>
      </c>
      <c r="J292">
        <v>42.5</v>
      </c>
      <c r="K292">
        <v>71.22</v>
      </c>
      <c r="L292" s="2">
        <f t="shared" si="17"/>
        <v>1</v>
      </c>
      <c r="M292" s="2">
        <f t="shared" si="18"/>
        <v>0</v>
      </c>
      <c r="N292" s="2">
        <f t="shared" si="19"/>
        <v>0</v>
      </c>
    </row>
    <row r="293" spans="1:14" x14ac:dyDescent="0.35">
      <c r="A293" t="s">
        <v>532</v>
      </c>
      <c r="B293" t="s">
        <v>77</v>
      </c>
      <c r="C293" t="s">
        <v>43</v>
      </c>
      <c r="D293" t="s">
        <v>659</v>
      </c>
      <c r="E293">
        <v>24</v>
      </c>
      <c r="F293">
        <v>262.95999999999998</v>
      </c>
      <c r="G293">
        <v>73.7</v>
      </c>
      <c r="H293">
        <f t="shared" si="16"/>
        <v>3.5679782903663497</v>
      </c>
      <c r="I293">
        <v>23</v>
      </c>
      <c r="J293">
        <v>57.27</v>
      </c>
      <c r="K293">
        <v>71.22</v>
      </c>
      <c r="L293" s="2">
        <f t="shared" si="17"/>
        <v>1</v>
      </c>
      <c r="M293" s="2">
        <f t="shared" si="18"/>
        <v>0</v>
      </c>
      <c r="N293" s="2">
        <f t="shared" si="19"/>
        <v>0</v>
      </c>
    </row>
    <row r="294" spans="1:14" x14ac:dyDescent="0.35">
      <c r="A294" t="s">
        <v>533</v>
      </c>
      <c r="B294" t="s">
        <v>77</v>
      </c>
      <c r="C294" t="s">
        <v>43</v>
      </c>
      <c r="D294" t="s">
        <v>659</v>
      </c>
      <c r="E294">
        <v>24</v>
      </c>
      <c r="F294">
        <v>306.87</v>
      </c>
      <c r="G294">
        <v>73.7</v>
      </c>
      <c r="H294">
        <f t="shared" si="16"/>
        <v>4.1637720488466758</v>
      </c>
      <c r="I294">
        <v>16</v>
      </c>
      <c r="J294">
        <v>58.1</v>
      </c>
      <c r="K294">
        <v>53.5</v>
      </c>
      <c r="L294" s="2">
        <f t="shared" si="17"/>
        <v>1</v>
      </c>
      <c r="M294" s="2">
        <f t="shared" si="18"/>
        <v>0</v>
      </c>
      <c r="N294" s="2">
        <f t="shared" si="19"/>
        <v>0</v>
      </c>
    </row>
    <row r="295" spans="1:14" x14ac:dyDescent="0.35">
      <c r="A295" t="s">
        <v>534</v>
      </c>
      <c r="B295" t="s">
        <v>77</v>
      </c>
      <c r="C295" t="s">
        <v>43</v>
      </c>
      <c r="D295" t="s">
        <v>659</v>
      </c>
      <c r="E295">
        <v>24</v>
      </c>
      <c r="F295">
        <v>157</v>
      </c>
      <c r="G295">
        <v>73.7</v>
      </c>
      <c r="H295">
        <f t="shared" si="16"/>
        <v>2.1302578018995928</v>
      </c>
      <c r="I295">
        <v>16</v>
      </c>
      <c r="J295">
        <v>61.79</v>
      </c>
      <c r="K295">
        <v>53.5</v>
      </c>
      <c r="L295" s="2">
        <f t="shared" si="17"/>
        <v>1</v>
      </c>
      <c r="M295" s="2">
        <f t="shared" si="18"/>
        <v>0</v>
      </c>
      <c r="N295" s="2">
        <f t="shared" si="19"/>
        <v>0</v>
      </c>
    </row>
    <row r="296" spans="1:14" x14ac:dyDescent="0.35">
      <c r="A296" t="s">
        <v>535</v>
      </c>
      <c r="B296" t="s">
        <v>77</v>
      </c>
      <c r="C296" t="s">
        <v>43</v>
      </c>
      <c r="D296" t="s">
        <v>659</v>
      </c>
      <c r="E296">
        <v>24</v>
      </c>
      <c r="F296">
        <v>243.97</v>
      </c>
      <c r="G296">
        <v>73.7</v>
      </c>
      <c r="H296">
        <f t="shared" si="16"/>
        <v>3.3103120759837177</v>
      </c>
      <c r="I296">
        <v>18</v>
      </c>
      <c r="J296">
        <v>72.33</v>
      </c>
      <c r="K296">
        <v>58.64</v>
      </c>
      <c r="L296" s="2">
        <f t="shared" si="17"/>
        <v>1</v>
      </c>
      <c r="M296" s="2">
        <f t="shared" si="18"/>
        <v>0</v>
      </c>
      <c r="N296" s="2">
        <f t="shared" si="19"/>
        <v>0</v>
      </c>
    </row>
    <row r="297" spans="1:14" x14ac:dyDescent="0.35">
      <c r="A297" t="s">
        <v>536</v>
      </c>
      <c r="B297" t="s">
        <v>77</v>
      </c>
      <c r="C297" t="s">
        <v>43</v>
      </c>
      <c r="D297" t="s">
        <v>659</v>
      </c>
      <c r="E297">
        <v>24</v>
      </c>
      <c r="F297">
        <v>249.55</v>
      </c>
      <c r="G297">
        <v>73.7</v>
      </c>
      <c r="H297">
        <f t="shared" si="16"/>
        <v>3.3860244233378562</v>
      </c>
      <c r="I297">
        <v>18</v>
      </c>
      <c r="J297">
        <v>85.33</v>
      </c>
      <c r="K297">
        <v>58.64</v>
      </c>
      <c r="L297" s="2">
        <f t="shared" si="17"/>
        <v>1</v>
      </c>
      <c r="M297" s="2">
        <f t="shared" si="18"/>
        <v>0</v>
      </c>
      <c r="N297" s="2">
        <f t="shared" si="19"/>
        <v>0</v>
      </c>
    </row>
    <row r="298" spans="1:14" x14ac:dyDescent="0.35">
      <c r="A298" t="s">
        <v>537</v>
      </c>
      <c r="B298" t="s">
        <v>77</v>
      </c>
      <c r="C298" t="s">
        <v>43</v>
      </c>
      <c r="D298" t="s">
        <v>659</v>
      </c>
      <c r="E298">
        <v>24</v>
      </c>
      <c r="F298">
        <v>119.41</v>
      </c>
      <c r="G298">
        <v>73.7</v>
      </c>
      <c r="H298">
        <f t="shared" si="16"/>
        <v>1.6202170963364992</v>
      </c>
      <c r="I298">
        <v>23</v>
      </c>
      <c r="J298">
        <v>69.3</v>
      </c>
      <c r="K298">
        <v>71.22</v>
      </c>
      <c r="L298" s="2">
        <f t="shared" si="17"/>
        <v>1</v>
      </c>
      <c r="M298" s="2">
        <f t="shared" si="18"/>
        <v>0</v>
      </c>
      <c r="N298" s="2">
        <f t="shared" si="19"/>
        <v>0</v>
      </c>
    </row>
    <row r="299" spans="1:14" x14ac:dyDescent="0.35">
      <c r="A299" t="s">
        <v>538</v>
      </c>
      <c r="B299" t="s">
        <v>77</v>
      </c>
      <c r="C299" t="s">
        <v>43</v>
      </c>
      <c r="D299" t="s">
        <v>659</v>
      </c>
      <c r="E299">
        <v>24</v>
      </c>
      <c r="F299">
        <v>282.69</v>
      </c>
      <c r="G299">
        <v>73.7</v>
      </c>
      <c r="H299">
        <f t="shared" si="16"/>
        <v>3.835685210312076</v>
      </c>
      <c r="I299">
        <v>18</v>
      </c>
      <c r="J299">
        <v>72.53</v>
      </c>
      <c r="K299">
        <v>58.64</v>
      </c>
      <c r="L299" s="2">
        <f t="shared" si="17"/>
        <v>1</v>
      </c>
      <c r="M299" s="2">
        <f t="shared" si="18"/>
        <v>0</v>
      </c>
      <c r="N299" s="2">
        <f t="shared" si="19"/>
        <v>0</v>
      </c>
    </row>
    <row r="300" spans="1:14" x14ac:dyDescent="0.35">
      <c r="A300" t="s">
        <v>539</v>
      </c>
      <c r="B300" t="s">
        <v>77</v>
      </c>
      <c r="C300" t="s">
        <v>43</v>
      </c>
      <c r="D300" t="s">
        <v>659</v>
      </c>
      <c r="E300">
        <v>24</v>
      </c>
      <c r="F300">
        <v>239.57</v>
      </c>
      <c r="G300">
        <v>73.7</v>
      </c>
      <c r="H300">
        <f t="shared" si="16"/>
        <v>3.2506105834464041</v>
      </c>
      <c r="I300">
        <v>18</v>
      </c>
      <c r="J300">
        <v>74.05</v>
      </c>
      <c r="K300">
        <v>58.64</v>
      </c>
      <c r="L300" s="2">
        <f t="shared" si="17"/>
        <v>1</v>
      </c>
      <c r="M300" s="2">
        <f t="shared" si="18"/>
        <v>0</v>
      </c>
      <c r="N300" s="2">
        <f t="shared" si="19"/>
        <v>0</v>
      </c>
    </row>
    <row r="301" spans="1:14" x14ac:dyDescent="0.35">
      <c r="A301" t="s">
        <v>540</v>
      </c>
      <c r="B301" t="s">
        <v>77</v>
      </c>
      <c r="C301" t="s">
        <v>43</v>
      </c>
      <c r="D301" t="s">
        <v>659</v>
      </c>
      <c r="E301">
        <v>24</v>
      </c>
      <c r="F301">
        <v>219.19</v>
      </c>
      <c r="G301">
        <v>73.7</v>
      </c>
      <c r="H301">
        <f t="shared" si="16"/>
        <v>2.9740841248303935</v>
      </c>
      <c r="I301">
        <v>18</v>
      </c>
      <c r="J301">
        <v>58.95</v>
      </c>
      <c r="K301">
        <v>58.64</v>
      </c>
      <c r="L301" s="2">
        <f t="shared" si="17"/>
        <v>1</v>
      </c>
      <c r="M301" s="2">
        <f t="shared" si="18"/>
        <v>0</v>
      </c>
      <c r="N301" s="2">
        <f t="shared" si="19"/>
        <v>0</v>
      </c>
    </row>
    <row r="302" spans="1:14" x14ac:dyDescent="0.35">
      <c r="A302" t="s">
        <v>541</v>
      </c>
      <c r="B302" t="s">
        <v>77</v>
      </c>
      <c r="C302" t="s">
        <v>43</v>
      </c>
      <c r="D302" t="s">
        <v>659</v>
      </c>
      <c r="E302">
        <v>24</v>
      </c>
      <c r="F302">
        <v>251.52</v>
      </c>
      <c r="G302">
        <v>73.7</v>
      </c>
      <c r="H302">
        <f t="shared" si="16"/>
        <v>3.412754409769335</v>
      </c>
      <c r="I302">
        <v>16</v>
      </c>
      <c r="J302">
        <v>60.97</v>
      </c>
      <c r="K302">
        <v>53.5</v>
      </c>
      <c r="L302" s="2">
        <f t="shared" si="17"/>
        <v>1</v>
      </c>
      <c r="M302" s="2">
        <f t="shared" si="18"/>
        <v>0</v>
      </c>
      <c r="N302" s="2">
        <f t="shared" si="19"/>
        <v>0</v>
      </c>
    </row>
    <row r="303" spans="1:14" x14ac:dyDescent="0.35">
      <c r="A303" t="s">
        <v>542</v>
      </c>
      <c r="B303" t="s">
        <v>77</v>
      </c>
      <c r="C303" t="s">
        <v>43</v>
      </c>
      <c r="D303" t="s">
        <v>659</v>
      </c>
      <c r="E303">
        <v>24</v>
      </c>
      <c r="F303">
        <v>138.21</v>
      </c>
      <c r="G303">
        <v>73.7</v>
      </c>
      <c r="H303">
        <f t="shared" si="16"/>
        <v>1.8753052917232023</v>
      </c>
      <c r="I303">
        <v>22.5</v>
      </c>
      <c r="J303">
        <v>69.44</v>
      </c>
      <c r="K303">
        <v>69.97</v>
      </c>
      <c r="L303" s="2">
        <f t="shared" si="17"/>
        <v>1</v>
      </c>
      <c r="M303" s="2">
        <f t="shared" si="18"/>
        <v>0</v>
      </c>
      <c r="N303" s="2">
        <f t="shared" si="19"/>
        <v>0</v>
      </c>
    </row>
    <row r="304" spans="1:14" x14ac:dyDescent="0.35">
      <c r="A304" t="s">
        <v>543</v>
      </c>
      <c r="B304" t="s">
        <v>77</v>
      </c>
      <c r="C304" t="s">
        <v>43</v>
      </c>
      <c r="D304" t="s">
        <v>659</v>
      </c>
      <c r="E304">
        <v>24</v>
      </c>
      <c r="F304">
        <v>269.2</v>
      </c>
      <c r="G304">
        <v>73.7</v>
      </c>
      <c r="H304">
        <f t="shared" si="16"/>
        <v>3.6526458616010853</v>
      </c>
      <c r="I304">
        <v>18</v>
      </c>
      <c r="J304">
        <v>63.46</v>
      </c>
      <c r="K304">
        <v>58.64</v>
      </c>
      <c r="L304" s="2">
        <f t="shared" si="17"/>
        <v>1</v>
      </c>
      <c r="M304" s="2">
        <f t="shared" si="18"/>
        <v>0</v>
      </c>
      <c r="N304" s="2">
        <f t="shared" si="19"/>
        <v>0</v>
      </c>
    </row>
    <row r="305" spans="1:14" x14ac:dyDescent="0.35">
      <c r="A305" t="s">
        <v>544</v>
      </c>
      <c r="B305" t="s">
        <v>77</v>
      </c>
      <c r="C305" t="s">
        <v>43</v>
      </c>
      <c r="D305" t="s">
        <v>659</v>
      </c>
      <c r="E305">
        <v>24</v>
      </c>
      <c r="F305">
        <v>269.61</v>
      </c>
      <c r="G305">
        <v>73.7</v>
      </c>
      <c r="H305">
        <f t="shared" si="16"/>
        <v>3.6582089552238806</v>
      </c>
      <c r="I305">
        <v>18</v>
      </c>
      <c r="J305">
        <v>80.97</v>
      </c>
      <c r="K305">
        <v>58.64</v>
      </c>
      <c r="L305" s="2">
        <f t="shared" si="17"/>
        <v>1</v>
      </c>
      <c r="M305" s="2">
        <f t="shared" si="18"/>
        <v>0</v>
      </c>
      <c r="N305" s="2">
        <f t="shared" si="19"/>
        <v>0</v>
      </c>
    </row>
    <row r="306" spans="1:14" x14ac:dyDescent="0.35">
      <c r="A306" t="s">
        <v>545</v>
      </c>
      <c r="B306" t="s">
        <v>77</v>
      </c>
      <c r="C306" t="s">
        <v>43</v>
      </c>
      <c r="D306" t="s">
        <v>659</v>
      </c>
      <c r="E306">
        <v>24</v>
      </c>
      <c r="F306">
        <v>265.74</v>
      </c>
      <c r="G306">
        <v>73.7</v>
      </c>
      <c r="H306">
        <f t="shared" si="16"/>
        <v>3.6056987788331072</v>
      </c>
      <c r="I306">
        <v>18</v>
      </c>
      <c r="J306">
        <v>62.83</v>
      </c>
      <c r="K306">
        <v>58.64</v>
      </c>
      <c r="L306" s="2">
        <f t="shared" si="17"/>
        <v>1</v>
      </c>
      <c r="M306" s="2">
        <f t="shared" si="18"/>
        <v>0</v>
      </c>
      <c r="N306" s="2">
        <f t="shared" si="19"/>
        <v>0</v>
      </c>
    </row>
    <row r="307" spans="1:14" x14ac:dyDescent="0.35">
      <c r="A307" t="s">
        <v>563</v>
      </c>
      <c r="B307" t="s">
        <v>77</v>
      </c>
      <c r="C307" t="s">
        <v>43</v>
      </c>
      <c r="D307" t="s">
        <v>659</v>
      </c>
      <c r="E307">
        <v>24</v>
      </c>
      <c r="F307">
        <v>319.43</v>
      </c>
      <c r="G307">
        <v>73.7</v>
      </c>
      <c r="H307">
        <f t="shared" si="16"/>
        <v>4.3341926729986433</v>
      </c>
      <c r="I307">
        <v>18</v>
      </c>
      <c r="J307">
        <v>102.87</v>
      </c>
      <c r="K307">
        <v>58.64</v>
      </c>
      <c r="L307" s="2">
        <f t="shared" si="17"/>
        <v>1</v>
      </c>
      <c r="M307" s="2">
        <f t="shared" si="18"/>
        <v>0</v>
      </c>
      <c r="N307" s="2">
        <f t="shared" si="19"/>
        <v>0</v>
      </c>
    </row>
    <row r="308" spans="1:14" x14ac:dyDescent="0.35">
      <c r="A308" t="s">
        <v>564</v>
      </c>
      <c r="B308" t="s">
        <v>77</v>
      </c>
      <c r="C308" t="s">
        <v>43</v>
      </c>
      <c r="D308" t="s">
        <v>659</v>
      </c>
      <c r="E308">
        <v>24</v>
      </c>
      <c r="F308">
        <v>209.53</v>
      </c>
      <c r="G308">
        <v>73.7</v>
      </c>
      <c r="H308">
        <f t="shared" si="16"/>
        <v>2.843012211668928</v>
      </c>
      <c r="I308">
        <v>18</v>
      </c>
      <c r="J308">
        <v>64.39</v>
      </c>
      <c r="K308">
        <v>58.64</v>
      </c>
      <c r="L308" s="2">
        <f t="shared" si="17"/>
        <v>1</v>
      </c>
      <c r="M308" s="2">
        <f t="shared" si="18"/>
        <v>0</v>
      </c>
      <c r="N308" s="2">
        <f t="shared" si="19"/>
        <v>0</v>
      </c>
    </row>
    <row r="309" spans="1:14" x14ac:dyDescent="0.35">
      <c r="A309" t="s">
        <v>565</v>
      </c>
      <c r="B309" t="s">
        <v>77</v>
      </c>
      <c r="C309" t="s">
        <v>43</v>
      </c>
      <c r="D309" t="s">
        <v>659</v>
      </c>
      <c r="E309">
        <v>24</v>
      </c>
      <c r="F309">
        <v>174.58</v>
      </c>
      <c r="G309">
        <v>73.7</v>
      </c>
      <c r="H309">
        <f t="shared" si="16"/>
        <v>2.3687924016282227</v>
      </c>
      <c r="I309">
        <v>23</v>
      </c>
      <c r="J309">
        <v>55.27</v>
      </c>
      <c r="K309">
        <v>71.22</v>
      </c>
      <c r="L309" s="2">
        <f t="shared" si="17"/>
        <v>1</v>
      </c>
      <c r="M309" s="2">
        <f t="shared" si="18"/>
        <v>0</v>
      </c>
      <c r="N309" s="2">
        <f t="shared" si="19"/>
        <v>0</v>
      </c>
    </row>
    <row r="310" spans="1:14" x14ac:dyDescent="0.35">
      <c r="A310" t="s">
        <v>566</v>
      </c>
      <c r="B310" t="s">
        <v>77</v>
      </c>
      <c r="C310" t="s">
        <v>43</v>
      </c>
      <c r="D310" t="s">
        <v>659</v>
      </c>
      <c r="E310">
        <v>24</v>
      </c>
      <c r="F310">
        <v>216.02</v>
      </c>
      <c r="G310">
        <v>73.7</v>
      </c>
      <c r="H310">
        <f t="shared" si="16"/>
        <v>2.9310719131614653</v>
      </c>
      <c r="I310">
        <v>18</v>
      </c>
      <c r="J310">
        <v>63.24</v>
      </c>
      <c r="K310">
        <v>58.64</v>
      </c>
      <c r="L310" s="2">
        <f t="shared" si="17"/>
        <v>1</v>
      </c>
      <c r="M310" s="2">
        <f t="shared" si="18"/>
        <v>0</v>
      </c>
      <c r="N310" s="2">
        <f t="shared" si="19"/>
        <v>0</v>
      </c>
    </row>
    <row r="311" spans="1:14" x14ac:dyDescent="0.35">
      <c r="A311" t="s">
        <v>567</v>
      </c>
      <c r="B311" t="s">
        <v>77</v>
      </c>
      <c r="C311" t="s">
        <v>43</v>
      </c>
      <c r="D311" t="s">
        <v>659</v>
      </c>
      <c r="E311">
        <v>24</v>
      </c>
      <c r="F311">
        <v>274.52999999999997</v>
      </c>
      <c r="G311">
        <v>73.7</v>
      </c>
      <c r="H311">
        <f t="shared" si="16"/>
        <v>3.7249660786974212</v>
      </c>
      <c r="I311">
        <v>18</v>
      </c>
      <c r="J311">
        <v>95.03</v>
      </c>
      <c r="K311">
        <v>58.64</v>
      </c>
      <c r="L311" s="2">
        <f t="shared" si="17"/>
        <v>1</v>
      </c>
      <c r="M311" s="2">
        <f t="shared" si="18"/>
        <v>0</v>
      </c>
      <c r="N311" s="2">
        <f t="shared" si="19"/>
        <v>0</v>
      </c>
    </row>
    <row r="312" spans="1:14" x14ac:dyDescent="0.35">
      <c r="A312" t="s">
        <v>568</v>
      </c>
      <c r="B312" t="s">
        <v>77</v>
      </c>
      <c r="C312" t="s">
        <v>43</v>
      </c>
      <c r="D312" t="s">
        <v>659</v>
      </c>
      <c r="E312">
        <v>24</v>
      </c>
      <c r="F312">
        <v>219.33</v>
      </c>
      <c r="G312">
        <v>73.7</v>
      </c>
      <c r="H312">
        <f t="shared" si="16"/>
        <v>2.9759837177747626</v>
      </c>
      <c r="I312">
        <v>23</v>
      </c>
      <c r="J312">
        <v>44.35</v>
      </c>
      <c r="K312">
        <v>71.22</v>
      </c>
      <c r="L312" s="2">
        <f t="shared" si="17"/>
        <v>1</v>
      </c>
      <c r="M312" s="2">
        <f t="shared" si="18"/>
        <v>0</v>
      </c>
      <c r="N312" s="2">
        <f t="shared" si="19"/>
        <v>0</v>
      </c>
    </row>
    <row r="313" spans="1:14" x14ac:dyDescent="0.35">
      <c r="A313" t="s">
        <v>569</v>
      </c>
      <c r="B313" t="s">
        <v>77</v>
      </c>
      <c r="C313" t="s">
        <v>43</v>
      </c>
      <c r="D313" t="s">
        <v>659</v>
      </c>
      <c r="E313">
        <v>24</v>
      </c>
      <c r="F313">
        <v>311.25</v>
      </c>
      <c r="G313">
        <v>73.7</v>
      </c>
      <c r="H313">
        <f t="shared" si="16"/>
        <v>4.2232021709633649</v>
      </c>
      <c r="I313">
        <v>18</v>
      </c>
      <c r="J313">
        <v>62.27</v>
      </c>
      <c r="K313">
        <v>58.64</v>
      </c>
      <c r="L313" s="2">
        <f t="shared" si="17"/>
        <v>1</v>
      </c>
      <c r="M313" s="2">
        <f t="shared" si="18"/>
        <v>0</v>
      </c>
      <c r="N313" s="2">
        <f t="shared" si="19"/>
        <v>0</v>
      </c>
    </row>
    <row r="314" spans="1:14" x14ac:dyDescent="0.35">
      <c r="A314" t="s">
        <v>570</v>
      </c>
      <c r="B314" t="s">
        <v>77</v>
      </c>
      <c r="C314" t="s">
        <v>43</v>
      </c>
      <c r="D314" t="s">
        <v>659</v>
      </c>
      <c r="E314">
        <v>24</v>
      </c>
      <c r="F314">
        <v>214.82</v>
      </c>
      <c r="G314">
        <v>73.7</v>
      </c>
      <c r="H314">
        <f t="shared" si="16"/>
        <v>2.9147896879240163</v>
      </c>
      <c r="I314">
        <v>23</v>
      </c>
      <c r="J314">
        <v>41.04</v>
      </c>
      <c r="K314">
        <v>71.22</v>
      </c>
      <c r="L314" s="2">
        <f t="shared" si="17"/>
        <v>1</v>
      </c>
      <c r="M314" s="2">
        <f t="shared" si="18"/>
        <v>0</v>
      </c>
      <c r="N314" s="2">
        <f t="shared" si="19"/>
        <v>0</v>
      </c>
    </row>
    <row r="315" spans="1:14" x14ac:dyDescent="0.35">
      <c r="A315" t="s">
        <v>571</v>
      </c>
      <c r="B315" t="s">
        <v>77</v>
      </c>
      <c r="C315" t="s">
        <v>43</v>
      </c>
      <c r="D315" t="s">
        <v>659</v>
      </c>
      <c r="E315">
        <v>24</v>
      </c>
      <c r="F315">
        <v>283.44</v>
      </c>
      <c r="G315">
        <v>73.7</v>
      </c>
      <c r="H315">
        <f t="shared" si="16"/>
        <v>3.8458616010854816</v>
      </c>
      <c r="I315">
        <v>18</v>
      </c>
      <c r="J315">
        <v>71.540000000000006</v>
      </c>
      <c r="K315">
        <v>58.64</v>
      </c>
      <c r="L315" s="2">
        <f t="shared" si="17"/>
        <v>1</v>
      </c>
      <c r="M315" s="2">
        <f t="shared" si="18"/>
        <v>0</v>
      </c>
      <c r="N315" s="2">
        <f t="shared" si="19"/>
        <v>0</v>
      </c>
    </row>
    <row r="316" spans="1:14" x14ac:dyDescent="0.35">
      <c r="A316" t="s">
        <v>572</v>
      </c>
      <c r="B316" t="s">
        <v>77</v>
      </c>
      <c r="C316" t="s">
        <v>43</v>
      </c>
      <c r="D316" t="s">
        <v>659</v>
      </c>
      <c r="E316">
        <v>24</v>
      </c>
      <c r="F316">
        <v>290.07</v>
      </c>
      <c r="G316">
        <v>73.7</v>
      </c>
      <c r="H316">
        <f t="shared" si="16"/>
        <v>3.9358208955223879</v>
      </c>
      <c r="I316">
        <v>16</v>
      </c>
      <c r="J316">
        <v>72.88</v>
      </c>
      <c r="K316">
        <v>53.5</v>
      </c>
      <c r="L316" s="2">
        <f t="shared" si="17"/>
        <v>1</v>
      </c>
      <c r="M316" s="2">
        <f t="shared" si="18"/>
        <v>0</v>
      </c>
      <c r="N316" s="2">
        <f t="shared" si="19"/>
        <v>0</v>
      </c>
    </row>
    <row r="317" spans="1:14" x14ac:dyDescent="0.35">
      <c r="A317" t="s">
        <v>573</v>
      </c>
      <c r="B317" t="s">
        <v>77</v>
      </c>
      <c r="C317" t="s">
        <v>43</v>
      </c>
      <c r="D317" t="s">
        <v>659</v>
      </c>
      <c r="E317">
        <v>24</v>
      </c>
      <c r="F317">
        <v>203.46</v>
      </c>
      <c r="G317">
        <v>73.7</v>
      </c>
      <c r="H317">
        <f t="shared" si="16"/>
        <v>2.7606512890094979</v>
      </c>
      <c r="I317">
        <v>18</v>
      </c>
      <c r="J317">
        <v>79.959999999999994</v>
      </c>
      <c r="K317">
        <v>58.64</v>
      </c>
      <c r="L317" s="2">
        <f t="shared" si="17"/>
        <v>1</v>
      </c>
      <c r="M317" s="2">
        <f t="shared" si="18"/>
        <v>0</v>
      </c>
      <c r="N317" s="2">
        <f t="shared" si="19"/>
        <v>0</v>
      </c>
    </row>
    <row r="318" spans="1:14" x14ac:dyDescent="0.35">
      <c r="A318" t="s">
        <v>574</v>
      </c>
      <c r="B318" t="s">
        <v>77</v>
      </c>
      <c r="C318" t="s">
        <v>43</v>
      </c>
      <c r="D318" t="s">
        <v>659</v>
      </c>
      <c r="E318">
        <v>24</v>
      </c>
      <c r="F318">
        <v>267.55</v>
      </c>
      <c r="G318">
        <v>73.7</v>
      </c>
      <c r="H318">
        <f t="shared" si="16"/>
        <v>3.6302578018995928</v>
      </c>
      <c r="I318">
        <v>16</v>
      </c>
      <c r="J318">
        <v>75.23</v>
      </c>
      <c r="K318">
        <v>53.5</v>
      </c>
      <c r="L318" s="2">
        <f t="shared" si="17"/>
        <v>1</v>
      </c>
      <c r="M318" s="2">
        <f t="shared" si="18"/>
        <v>0</v>
      </c>
      <c r="N318" s="2">
        <f t="shared" si="19"/>
        <v>0</v>
      </c>
    </row>
    <row r="319" spans="1:14" x14ac:dyDescent="0.35">
      <c r="A319" t="s">
        <v>575</v>
      </c>
      <c r="B319" t="s">
        <v>77</v>
      </c>
      <c r="C319" t="s">
        <v>43</v>
      </c>
      <c r="D319" t="s">
        <v>659</v>
      </c>
      <c r="E319">
        <v>24</v>
      </c>
      <c r="F319">
        <v>270.81</v>
      </c>
      <c r="G319">
        <v>73.7</v>
      </c>
      <c r="H319">
        <f t="shared" si="16"/>
        <v>3.6744911804613296</v>
      </c>
      <c r="I319">
        <v>22.5</v>
      </c>
      <c r="J319">
        <v>35.07</v>
      </c>
      <c r="K319">
        <v>69.97</v>
      </c>
      <c r="L319" s="2">
        <f t="shared" si="17"/>
        <v>1</v>
      </c>
      <c r="M319" s="2">
        <f t="shared" si="18"/>
        <v>0</v>
      </c>
      <c r="N319" s="2">
        <f t="shared" si="19"/>
        <v>0</v>
      </c>
    </row>
    <row r="320" spans="1:14" x14ac:dyDescent="0.35">
      <c r="A320" t="s">
        <v>576</v>
      </c>
      <c r="B320" t="s">
        <v>77</v>
      </c>
      <c r="C320" t="s">
        <v>43</v>
      </c>
      <c r="D320" t="s">
        <v>659</v>
      </c>
      <c r="E320">
        <v>24</v>
      </c>
      <c r="F320">
        <v>236.03</v>
      </c>
      <c r="G320">
        <v>73.7</v>
      </c>
      <c r="H320">
        <f t="shared" si="16"/>
        <v>3.2025780189959292</v>
      </c>
      <c r="I320">
        <v>18</v>
      </c>
      <c r="J320">
        <v>59.97</v>
      </c>
      <c r="K320">
        <v>58.64</v>
      </c>
      <c r="L320" s="2">
        <f t="shared" si="17"/>
        <v>1</v>
      </c>
      <c r="M320" s="2">
        <f t="shared" si="18"/>
        <v>0</v>
      </c>
      <c r="N320" s="2">
        <f t="shared" si="19"/>
        <v>0</v>
      </c>
    </row>
    <row r="321" spans="1:14" x14ac:dyDescent="0.35">
      <c r="A321" t="s">
        <v>577</v>
      </c>
      <c r="B321" t="s">
        <v>77</v>
      </c>
      <c r="C321" t="s">
        <v>43</v>
      </c>
      <c r="D321" t="s">
        <v>659</v>
      </c>
      <c r="E321">
        <v>24</v>
      </c>
      <c r="F321">
        <v>249.96</v>
      </c>
      <c r="G321">
        <v>73.7</v>
      </c>
      <c r="H321">
        <f t="shared" si="16"/>
        <v>3.3915875169606511</v>
      </c>
      <c r="I321">
        <v>18</v>
      </c>
      <c r="J321">
        <v>83.18</v>
      </c>
      <c r="K321">
        <v>58.64</v>
      </c>
      <c r="L321" s="2">
        <f t="shared" si="17"/>
        <v>1</v>
      </c>
      <c r="M321" s="2">
        <f t="shared" si="18"/>
        <v>0</v>
      </c>
      <c r="N321" s="2">
        <f t="shared" si="19"/>
        <v>0</v>
      </c>
    </row>
    <row r="322" spans="1:14" x14ac:dyDescent="0.35">
      <c r="A322" t="s">
        <v>578</v>
      </c>
      <c r="B322" t="s">
        <v>77</v>
      </c>
      <c r="C322" t="s">
        <v>43</v>
      </c>
      <c r="D322" t="s">
        <v>659</v>
      </c>
      <c r="E322">
        <v>24</v>
      </c>
      <c r="F322">
        <v>196.08</v>
      </c>
      <c r="G322">
        <v>73.7</v>
      </c>
      <c r="H322">
        <f t="shared" ref="H322:H385" si="20">F322/G322</f>
        <v>2.6605156037991859</v>
      </c>
      <c r="I322">
        <v>18</v>
      </c>
      <c r="J322">
        <v>61.03</v>
      </c>
      <c r="K322">
        <v>58.64</v>
      </c>
      <c r="L322" s="2">
        <f t="shared" ref="L322:L385" si="21">IF(H322&gt;1.5,1,0)</f>
        <v>1</v>
      </c>
      <c r="M322" s="2">
        <f t="shared" ref="M322:M385" si="22">IF((AND(H322&gt;1,H322&lt;1.5)),1,0)</f>
        <v>0</v>
      </c>
      <c r="N322" s="2">
        <f t="shared" ref="N322:N385" si="23">IF(H322&lt;1,1,0)</f>
        <v>0</v>
      </c>
    </row>
    <row r="323" spans="1:14" x14ac:dyDescent="0.35">
      <c r="A323" t="s">
        <v>596</v>
      </c>
      <c r="B323" t="s">
        <v>77</v>
      </c>
      <c r="C323" t="s">
        <v>43</v>
      </c>
      <c r="D323" t="s">
        <v>660</v>
      </c>
      <c r="E323">
        <v>24</v>
      </c>
      <c r="F323">
        <v>175.51</v>
      </c>
      <c r="G323">
        <v>73.7</v>
      </c>
      <c r="H323">
        <f t="shared" si="20"/>
        <v>2.3814111261872455</v>
      </c>
      <c r="I323">
        <v>22.5</v>
      </c>
      <c r="J323">
        <v>53.26</v>
      </c>
      <c r="K323">
        <v>69.97</v>
      </c>
      <c r="L323" s="2">
        <f t="shared" si="21"/>
        <v>1</v>
      </c>
      <c r="M323" s="2">
        <f t="shared" si="22"/>
        <v>0</v>
      </c>
      <c r="N323" s="2">
        <f t="shared" si="23"/>
        <v>0</v>
      </c>
    </row>
    <row r="324" spans="1:14" x14ac:dyDescent="0.35">
      <c r="A324" t="s">
        <v>597</v>
      </c>
      <c r="B324" t="s">
        <v>77</v>
      </c>
      <c r="C324" t="s">
        <v>43</v>
      </c>
      <c r="D324" t="s">
        <v>660</v>
      </c>
      <c r="E324">
        <v>24</v>
      </c>
      <c r="F324">
        <v>156.13</v>
      </c>
      <c r="G324">
        <v>73.7</v>
      </c>
      <c r="H324">
        <f t="shared" si="20"/>
        <v>2.1184531886024422</v>
      </c>
      <c r="I324">
        <v>23.5</v>
      </c>
      <c r="J324">
        <v>59.85</v>
      </c>
      <c r="K324">
        <v>72.459999999999994</v>
      </c>
      <c r="L324" s="2">
        <f t="shared" si="21"/>
        <v>1</v>
      </c>
      <c r="M324" s="2">
        <f t="shared" si="22"/>
        <v>0</v>
      </c>
      <c r="N324" s="2">
        <f t="shared" si="23"/>
        <v>0</v>
      </c>
    </row>
    <row r="325" spans="1:14" x14ac:dyDescent="0.35">
      <c r="A325" t="s">
        <v>598</v>
      </c>
      <c r="B325" t="s">
        <v>77</v>
      </c>
      <c r="C325" t="s">
        <v>43</v>
      </c>
      <c r="D325" t="s">
        <v>660</v>
      </c>
      <c r="E325">
        <v>24</v>
      </c>
      <c r="F325">
        <v>182.83</v>
      </c>
      <c r="G325">
        <v>73.7</v>
      </c>
      <c r="H325">
        <f t="shared" si="20"/>
        <v>2.4807327001356851</v>
      </c>
      <c r="I325">
        <v>23</v>
      </c>
      <c r="J325">
        <v>40.97</v>
      </c>
      <c r="K325">
        <v>71.22</v>
      </c>
      <c r="L325" s="2">
        <f t="shared" si="21"/>
        <v>1</v>
      </c>
      <c r="M325" s="2">
        <f t="shared" si="22"/>
        <v>0</v>
      </c>
      <c r="N325" s="2">
        <f t="shared" si="23"/>
        <v>0</v>
      </c>
    </row>
    <row r="326" spans="1:14" x14ac:dyDescent="0.35">
      <c r="A326" t="s">
        <v>600</v>
      </c>
      <c r="B326" t="s">
        <v>77</v>
      </c>
      <c r="C326" t="s">
        <v>43</v>
      </c>
      <c r="D326" t="s">
        <v>660</v>
      </c>
      <c r="E326">
        <v>24</v>
      </c>
      <c r="F326">
        <v>178.18</v>
      </c>
      <c r="G326">
        <v>73.7</v>
      </c>
      <c r="H326">
        <f t="shared" si="20"/>
        <v>2.4176390773405698</v>
      </c>
      <c r="I326">
        <v>23</v>
      </c>
      <c r="J326">
        <v>43.61</v>
      </c>
      <c r="K326">
        <v>71.22</v>
      </c>
      <c r="L326" s="2">
        <f t="shared" si="21"/>
        <v>1</v>
      </c>
      <c r="M326" s="2">
        <f t="shared" si="22"/>
        <v>0</v>
      </c>
      <c r="N326" s="2">
        <f t="shared" si="23"/>
        <v>0</v>
      </c>
    </row>
    <row r="327" spans="1:14" x14ac:dyDescent="0.35">
      <c r="A327" t="s">
        <v>602</v>
      </c>
      <c r="B327" t="s">
        <v>77</v>
      </c>
      <c r="C327" t="s">
        <v>43</v>
      </c>
      <c r="D327" t="s">
        <v>660</v>
      </c>
      <c r="E327">
        <v>24</v>
      </c>
      <c r="F327">
        <v>206.39</v>
      </c>
      <c r="G327">
        <v>73.7</v>
      </c>
      <c r="H327">
        <f t="shared" si="20"/>
        <v>2.8004070556309357</v>
      </c>
      <c r="I327">
        <v>23</v>
      </c>
      <c r="J327">
        <v>70.930000000000007</v>
      </c>
      <c r="K327">
        <v>71.22</v>
      </c>
      <c r="L327" s="2">
        <f t="shared" si="21"/>
        <v>1</v>
      </c>
      <c r="M327" s="2">
        <f t="shared" si="22"/>
        <v>0</v>
      </c>
      <c r="N327" s="2">
        <f t="shared" si="23"/>
        <v>0</v>
      </c>
    </row>
    <row r="328" spans="1:14" x14ac:dyDescent="0.35">
      <c r="A328" t="s">
        <v>603</v>
      </c>
      <c r="B328" t="s">
        <v>77</v>
      </c>
      <c r="C328" t="s">
        <v>43</v>
      </c>
      <c r="D328" t="s">
        <v>660</v>
      </c>
      <c r="E328">
        <v>24</v>
      </c>
      <c r="F328">
        <v>154.36000000000001</v>
      </c>
      <c r="G328">
        <v>73.7</v>
      </c>
      <c r="H328">
        <f t="shared" si="20"/>
        <v>2.0944369063772048</v>
      </c>
      <c r="I328">
        <v>23.5</v>
      </c>
      <c r="J328">
        <v>69</v>
      </c>
      <c r="K328">
        <v>72.459999999999994</v>
      </c>
      <c r="L328" s="2">
        <f t="shared" si="21"/>
        <v>1</v>
      </c>
      <c r="M328" s="2">
        <f t="shared" si="22"/>
        <v>0</v>
      </c>
      <c r="N328" s="2">
        <f t="shared" si="23"/>
        <v>0</v>
      </c>
    </row>
    <row r="329" spans="1:14" x14ac:dyDescent="0.35">
      <c r="A329" t="s">
        <v>604</v>
      </c>
      <c r="B329" t="s">
        <v>77</v>
      </c>
      <c r="C329" t="s">
        <v>43</v>
      </c>
      <c r="D329" t="s">
        <v>660</v>
      </c>
      <c r="E329">
        <v>24</v>
      </c>
      <c r="F329">
        <v>224.72</v>
      </c>
      <c r="G329">
        <v>73.7</v>
      </c>
      <c r="H329">
        <f t="shared" si="20"/>
        <v>3.0491180461329712</v>
      </c>
      <c r="I329">
        <v>23</v>
      </c>
      <c r="J329">
        <v>61.84</v>
      </c>
      <c r="K329">
        <v>71.22</v>
      </c>
      <c r="L329" s="2">
        <f t="shared" si="21"/>
        <v>1</v>
      </c>
      <c r="M329" s="2">
        <f t="shared" si="22"/>
        <v>0</v>
      </c>
      <c r="N329" s="2">
        <f t="shared" si="23"/>
        <v>0</v>
      </c>
    </row>
    <row r="330" spans="1:14" x14ac:dyDescent="0.35">
      <c r="A330" t="s">
        <v>605</v>
      </c>
      <c r="B330" t="s">
        <v>77</v>
      </c>
      <c r="C330" t="s">
        <v>43</v>
      </c>
      <c r="D330" t="s">
        <v>660</v>
      </c>
      <c r="E330">
        <v>24</v>
      </c>
      <c r="F330">
        <v>164.6</v>
      </c>
      <c r="G330">
        <v>73.7</v>
      </c>
      <c r="H330">
        <f t="shared" si="20"/>
        <v>2.2333785617367705</v>
      </c>
      <c r="I330">
        <v>23</v>
      </c>
      <c r="J330">
        <v>42.65</v>
      </c>
      <c r="K330">
        <v>71.22</v>
      </c>
      <c r="L330" s="2">
        <f t="shared" si="21"/>
        <v>1</v>
      </c>
      <c r="M330" s="2">
        <f t="shared" si="22"/>
        <v>0</v>
      </c>
      <c r="N330" s="2">
        <f t="shared" si="23"/>
        <v>0</v>
      </c>
    </row>
    <row r="331" spans="1:14" x14ac:dyDescent="0.35">
      <c r="A331" t="s">
        <v>606</v>
      </c>
      <c r="B331" t="s">
        <v>77</v>
      </c>
      <c r="C331" t="s">
        <v>43</v>
      </c>
      <c r="D331" t="s">
        <v>660</v>
      </c>
      <c r="E331">
        <v>24</v>
      </c>
      <c r="F331">
        <v>196.66</v>
      </c>
      <c r="G331">
        <v>73.7</v>
      </c>
      <c r="H331">
        <f t="shared" si="20"/>
        <v>2.6683853459972862</v>
      </c>
      <c r="I331">
        <v>23</v>
      </c>
      <c r="J331">
        <v>47.28</v>
      </c>
      <c r="K331">
        <v>71.22</v>
      </c>
      <c r="L331" s="2">
        <f t="shared" si="21"/>
        <v>1</v>
      </c>
      <c r="M331" s="2">
        <f t="shared" si="22"/>
        <v>0</v>
      </c>
      <c r="N331" s="2">
        <f t="shared" si="23"/>
        <v>0</v>
      </c>
    </row>
    <row r="332" spans="1:14" x14ac:dyDescent="0.35">
      <c r="A332" t="s">
        <v>607</v>
      </c>
      <c r="B332" t="s">
        <v>77</v>
      </c>
      <c r="C332" t="s">
        <v>43</v>
      </c>
      <c r="D332" t="s">
        <v>660</v>
      </c>
      <c r="E332">
        <v>24</v>
      </c>
      <c r="F332">
        <v>138.49</v>
      </c>
      <c r="G332">
        <v>73.7</v>
      </c>
      <c r="H332">
        <f t="shared" si="20"/>
        <v>1.8791044776119403</v>
      </c>
      <c r="I332">
        <v>23.5</v>
      </c>
      <c r="J332">
        <v>53.71</v>
      </c>
      <c r="K332">
        <v>72.459999999999994</v>
      </c>
      <c r="L332" s="2">
        <f t="shared" si="21"/>
        <v>1</v>
      </c>
      <c r="M332" s="2">
        <f t="shared" si="22"/>
        <v>0</v>
      </c>
      <c r="N332" s="2">
        <f t="shared" si="23"/>
        <v>0</v>
      </c>
    </row>
    <row r="333" spans="1:14" x14ac:dyDescent="0.35">
      <c r="A333" t="s">
        <v>608</v>
      </c>
      <c r="B333" t="s">
        <v>77</v>
      </c>
      <c r="C333" t="s">
        <v>43</v>
      </c>
      <c r="D333" t="s">
        <v>660</v>
      </c>
      <c r="E333">
        <v>24</v>
      </c>
      <c r="F333">
        <v>281.54000000000002</v>
      </c>
      <c r="G333">
        <v>73.7</v>
      </c>
      <c r="H333">
        <f t="shared" si="20"/>
        <v>3.8200814111261874</v>
      </c>
      <c r="I333">
        <v>23</v>
      </c>
      <c r="J333">
        <v>58.62</v>
      </c>
      <c r="K333">
        <v>71.22</v>
      </c>
      <c r="L333" s="2">
        <f t="shared" si="21"/>
        <v>1</v>
      </c>
      <c r="M333" s="2">
        <f t="shared" si="22"/>
        <v>0</v>
      </c>
      <c r="N333" s="2">
        <f t="shared" si="23"/>
        <v>0</v>
      </c>
    </row>
    <row r="334" spans="1:14" x14ac:dyDescent="0.35">
      <c r="A334" t="s">
        <v>609</v>
      </c>
      <c r="B334" t="s">
        <v>77</v>
      </c>
      <c r="C334" t="s">
        <v>43</v>
      </c>
      <c r="D334" t="s">
        <v>660</v>
      </c>
      <c r="E334">
        <v>24</v>
      </c>
      <c r="F334">
        <v>176.23</v>
      </c>
      <c r="G334">
        <v>73.7</v>
      </c>
      <c r="H334">
        <f t="shared" si="20"/>
        <v>2.3911804613297147</v>
      </c>
      <c r="I334">
        <v>23</v>
      </c>
      <c r="J334">
        <v>43.97</v>
      </c>
      <c r="K334">
        <v>71.22</v>
      </c>
      <c r="L334" s="2">
        <f t="shared" si="21"/>
        <v>1</v>
      </c>
      <c r="M334" s="2">
        <f t="shared" si="22"/>
        <v>0</v>
      </c>
      <c r="N334" s="2">
        <f t="shared" si="23"/>
        <v>0</v>
      </c>
    </row>
    <row r="335" spans="1:14" x14ac:dyDescent="0.35">
      <c r="A335" t="s">
        <v>610</v>
      </c>
      <c r="B335" t="s">
        <v>77</v>
      </c>
      <c r="C335" t="s">
        <v>43</v>
      </c>
      <c r="D335" t="s">
        <v>660</v>
      </c>
      <c r="E335">
        <v>24</v>
      </c>
      <c r="F335">
        <v>190.43</v>
      </c>
      <c r="G335">
        <v>73.7</v>
      </c>
      <c r="H335">
        <f t="shared" si="20"/>
        <v>2.5838534599728629</v>
      </c>
      <c r="I335">
        <v>23</v>
      </c>
      <c r="J335">
        <v>33.4</v>
      </c>
      <c r="K335">
        <v>71.22</v>
      </c>
      <c r="L335" s="2">
        <f t="shared" si="21"/>
        <v>1</v>
      </c>
      <c r="M335" s="2">
        <f t="shared" si="22"/>
        <v>0</v>
      </c>
      <c r="N335" s="2">
        <f t="shared" si="23"/>
        <v>0</v>
      </c>
    </row>
    <row r="336" spans="1:14" x14ac:dyDescent="0.35">
      <c r="A336" t="s">
        <v>627</v>
      </c>
      <c r="B336" t="s">
        <v>77</v>
      </c>
      <c r="C336" t="s">
        <v>43</v>
      </c>
      <c r="D336" t="s">
        <v>660</v>
      </c>
      <c r="E336">
        <v>24</v>
      </c>
      <c r="F336">
        <v>157.05000000000001</v>
      </c>
      <c r="G336">
        <v>73.7</v>
      </c>
      <c r="H336">
        <f t="shared" si="20"/>
        <v>2.1309362279511532</v>
      </c>
      <c r="I336">
        <v>23.5</v>
      </c>
      <c r="J336">
        <v>67.72</v>
      </c>
      <c r="K336">
        <v>72.459999999999994</v>
      </c>
      <c r="L336" s="2">
        <f t="shared" si="21"/>
        <v>1</v>
      </c>
      <c r="M336" s="2">
        <f t="shared" si="22"/>
        <v>0</v>
      </c>
      <c r="N336" s="2">
        <f t="shared" si="23"/>
        <v>0</v>
      </c>
    </row>
    <row r="337" spans="1:14" x14ac:dyDescent="0.35">
      <c r="A337" t="s">
        <v>628</v>
      </c>
      <c r="B337" t="s">
        <v>77</v>
      </c>
      <c r="C337" t="s">
        <v>43</v>
      </c>
      <c r="D337" t="s">
        <v>660</v>
      </c>
      <c r="E337">
        <v>24</v>
      </c>
      <c r="F337">
        <v>165.37</v>
      </c>
      <c r="G337">
        <v>73.7</v>
      </c>
      <c r="H337">
        <f t="shared" si="20"/>
        <v>2.2438263229308006</v>
      </c>
      <c r="I337">
        <v>23</v>
      </c>
      <c r="J337">
        <v>33.03</v>
      </c>
      <c r="K337">
        <v>71.22</v>
      </c>
      <c r="L337" s="2">
        <f t="shared" si="21"/>
        <v>1</v>
      </c>
      <c r="M337" s="2">
        <f t="shared" si="22"/>
        <v>0</v>
      </c>
      <c r="N337" s="2">
        <f t="shared" si="23"/>
        <v>0</v>
      </c>
    </row>
    <row r="338" spans="1:14" x14ac:dyDescent="0.35">
      <c r="A338" t="s">
        <v>629</v>
      </c>
      <c r="B338" t="s">
        <v>77</v>
      </c>
      <c r="C338" t="s">
        <v>43</v>
      </c>
      <c r="D338" t="s">
        <v>660</v>
      </c>
      <c r="E338">
        <v>24</v>
      </c>
      <c r="F338">
        <v>222.54</v>
      </c>
      <c r="G338">
        <v>73.7</v>
      </c>
      <c r="H338">
        <f t="shared" si="20"/>
        <v>3.0195386702849385</v>
      </c>
      <c r="I338">
        <v>23</v>
      </c>
      <c r="J338">
        <v>65.47</v>
      </c>
      <c r="K338">
        <v>71.22</v>
      </c>
      <c r="L338" s="2">
        <f t="shared" si="21"/>
        <v>1</v>
      </c>
      <c r="M338" s="2">
        <f t="shared" si="22"/>
        <v>0</v>
      </c>
      <c r="N338" s="2">
        <f t="shared" si="23"/>
        <v>0</v>
      </c>
    </row>
    <row r="339" spans="1:14" x14ac:dyDescent="0.35">
      <c r="A339" t="s">
        <v>630</v>
      </c>
      <c r="B339" t="s">
        <v>77</v>
      </c>
      <c r="C339" t="s">
        <v>43</v>
      </c>
      <c r="D339" t="s">
        <v>660</v>
      </c>
      <c r="E339">
        <v>24</v>
      </c>
      <c r="F339">
        <v>235.99</v>
      </c>
      <c r="G339">
        <v>73.7</v>
      </c>
      <c r="H339">
        <f t="shared" si="20"/>
        <v>3.202035278154681</v>
      </c>
      <c r="I339">
        <v>23</v>
      </c>
      <c r="J339">
        <v>55.49</v>
      </c>
      <c r="K339">
        <v>71.22</v>
      </c>
      <c r="L339" s="2">
        <f t="shared" si="21"/>
        <v>1</v>
      </c>
      <c r="M339" s="2">
        <f t="shared" si="22"/>
        <v>0</v>
      </c>
      <c r="N339" s="2">
        <f t="shared" si="23"/>
        <v>0</v>
      </c>
    </row>
    <row r="340" spans="1:14" x14ac:dyDescent="0.35">
      <c r="A340" t="s">
        <v>631</v>
      </c>
      <c r="B340" t="s">
        <v>77</v>
      </c>
      <c r="C340" t="s">
        <v>43</v>
      </c>
      <c r="D340" t="s">
        <v>660</v>
      </c>
      <c r="E340">
        <v>24</v>
      </c>
      <c r="F340">
        <v>227.57</v>
      </c>
      <c r="G340">
        <v>73.7</v>
      </c>
      <c r="H340">
        <f t="shared" si="20"/>
        <v>3.0877883310719128</v>
      </c>
      <c r="I340">
        <v>23</v>
      </c>
      <c r="J340">
        <v>67.19</v>
      </c>
      <c r="K340">
        <v>71.22</v>
      </c>
      <c r="L340" s="2">
        <f t="shared" si="21"/>
        <v>1</v>
      </c>
      <c r="M340" s="2">
        <f t="shared" si="22"/>
        <v>0</v>
      </c>
      <c r="N340" s="2">
        <f t="shared" si="23"/>
        <v>0</v>
      </c>
    </row>
    <row r="341" spans="1:14" x14ac:dyDescent="0.35">
      <c r="A341" t="s">
        <v>632</v>
      </c>
      <c r="B341" t="s">
        <v>77</v>
      </c>
      <c r="C341" t="s">
        <v>43</v>
      </c>
      <c r="D341" t="s">
        <v>660</v>
      </c>
      <c r="E341">
        <v>24</v>
      </c>
      <c r="F341">
        <v>167.5</v>
      </c>
      <c r="G341">
        <v>73.7</v>
      </c>
      <c r="H341">
        <f t="shared" si="20"/>
        <v>2.2727272727272725</v>
      </c>
      <c r="I341">
        <v>23</v>
      </c>
      <c r="J341">
        <v>43.74</v>
      </c>
      <c r="K341">
        <v>71.22</v>
      </c>
      <c r="L341" s="2">
        <f t="shared" si="21"/>
        <v>1</v>
      </c>
      <c r="M341" s="2">
        <f t="shared" si="22"/>
        <v>0</v>
      </c>
      <c r="N341" s="2">
        <f t="shared" si="23"/>
        <v>0</v>
      </c>
    </row>
    <row r="342" spans="1:14" x14ac:dyDescent="0.35">
      <c r="A342" t="s">
        <v>633</v>
      </c>
      <c r="B342" t="s">
        <v>77</v>
      </c>
      <c r="C342" t="s">
        <v>43</v>
      </c>
      <c r="D342" t="s">
        <v>660</v>
      </c>
      <c r="E342">
        <v>24</v>
      </c>
      <c r="F342">
        <v>198.32</v>
      </c>
      <c r="G342">
        <v>73.7</v>
      </c>
      <c r="H342">
        <f t="shared" si="20"/>
        <v>2.6909090909090909</v>
      </c>
      <c r="I342">
        <v>23</v>
      </c>
      <c r="J342">
        <v>44.62</v>
      </c>
      <c r="K342">
        <v>71.22</v>
      </c>
      <c r="L342" s="2">
        <f t="shared" si="21"/>
        <v>1</v>
      </c>
      <c r="M342" s="2">
        <f t="shared" si="22"/>
        <v>0</v>
      </c>
      <c r="N342" s="2">
        <f t="shared" si="23"/>
        <v>0</v>
      </c>
    </row>
    <row r="343" spans="1:14" x14ac:dyDescent="0.35">
      <c r="A343" t="s">
        <v>635</v>
      </c>
      <c r="B343" t="s">
        <v>77</v>
      </c>
      <c r="C343" t="s">
        <v>43</v>
      </c>
      <c r="D343" t="s">
        <v>660</v>
      </c>
      <c r="E343">
        <v>24</v>
      </c>
      <c r="F343">
        <v>231.25</v>
      </c>
      <c r="G343">
        <v>73.7</v>
      </c>
      <c r="H343">
        <f t="shared" si="20"/>
        <v>3.1377204884667571</v>
      </c>
      <c r="I343">
        <v>23</v>
      </c>
      <c r="J343">
        <v>37.92</v>
      </c>
      <c r="K343">
        <v>71.22</v>
      </c>
      <c r="L343" s="2">
        <f t="shared" si="21"/>
        <v>1</v>
      </c>
      <c r="M343" s="2">
        <f t="shared" si="22"/>
        <v>0</v>
      </c>
      <c r="N343" s="2">
        <f t="shared" si="23"/>
        <v>0</v>
      </c>
    </row>
    <row r="344" spans="1:14" x14ac:dyDescent="0.35">
      <c r="A344" t="s">
        <v>636</v>
      </c>
      <c r="B344" t="s">
        <v>77</v>
      </c>
      <c r="C344" t="s">
        <v>43</v>
      </c>
      <c r="D344" t="s">
        <v>660</v>
      </c>
      <c r="E344">
        <v>24</v>
      </c>
      <c r="F344">
        <v>123.54</v>
      </c>
      <c r="G344">
        <v>73.7</v>
      </c>
      <c r="H344">
        <f t="shared" si="20"/>
        <v>1.6762550881953868</v>
      </c>
      <c r="I344">
        <v>23.5</v>
      </c>
      <c r="J344">
        <v>66.569999999999993</v>
      </c>
      <c r="K344">
        <v>72.459999999999994</v>
      </c>
      <c r="L344" s="2">
        <f t="shared" si="21"/>
        <v>1</v>
      </c>
      <c r="M344" s="2">
        <f t="shared" si="22"/>
        <v>0</v>
      </c>
      <c r="N344" s="2">
        <f t="shared" si="23"/>
        <v>0</v>
      </c>
    </row>
    <row r="345" spans="1:14" x14ac:dyDescent="0.35">
      <c r="A345" t="s">
        <v>637</v>
      </c>
      <c r="B345" t="s">
        <v>77</v>
      </c>
      <c r="C345" t="s">
        <v>43</v>
      </c>
      <c r="D345" t="s">
        <v>660</v>
      </c>
      <c r="E345">
        <v>24</v>
      </c>
      <c r="F345">
        <v>229.29</v>
      </c>
      <c r="G345">
        <v>73.7</v>
      </c>
      <c r="H345">
        <f t="shared" si="20"/>
        <v>3.1111261872455902</v>
      </c>
      <c r="I345">
        <v>23</v>
      </c>
      <c r="J345">
        <v>44.41</v>
      </c>
      <c r="K345">
        <v>71.22</v>
      </c>
      <c r="L345" s="2">
        <f t="shared" si="21"/>
        <v>1</v>
      </c>
      <c r="M345" s="2">
        <f t="shared" si="22"/>
        <v>0</v>
      </c>
      <c r="N345" s="2">
        <f t="shared" si="23"/>
        <v>0</v>
      </c>
    </row>
    <row r="346" spans="1:14" x14ac:dyDescent="0.35">
      <c r="A346" t="s">
        <v>638</v>
      </c>
      <c r="B346" t="s">
        <v>77</v>
      </c>
      <c r="C346" t="s">
        <v>43</v>
      </c>
      <c r="D346" t="s">
        <v>660</v>
      </c>
      <c r="E346">
        <v>24</v>
      </c>
      <c r="F346">
        <v>191.95</v>
      </c>
      <c r="G346">
        <v>73.7</v>
      </c>
      <c r="H346">
        <f t="shared" si="20"/>
        <v>2.6044776119402981</v>
      </c>
      <c r="I346">
        <v>23</v>
      </c>
      <c r="J346">
        <v>37.729999999999997</v>
      </c>
      <c r="K346">
        <v>71.22</v>
      </c>
      <c r="L346" s="2">
        <f t="shared" si="21"/>
        <v>1</v>
      </c>
      <c r="M346" s="2">
        <f t="shared" si="22"/>
        <v>0</v>
      </c>
      <c r="N346" s="2">
        <f t="shared" si="23"/>
        <v>0</v>
      </c>
    </row>
    <row r="347" spans="1:14" x14ac:dyDescent="0.35">
      <c r="A347" t="s">
        <v>639</v>
      </c>
      <c r="B347" t="s">
        <v>77</v>
      </c>
      <c r="C347" t="s">
        <v>43</v>
      </c>
      <c r="D347" t="s">
        <v>660</v>
      </c>
      <c r="E347">
        <v>24</v>
      </c>
      <c r="F347">
        <v>204.19</v>
      </c>
      <c r="G347">
        <v>73.7</v>
      </c>
      <c r="H347">
        <f t="shared" si="20"/>
        <v>2.7705563093622794</v>
      </c>
      <c r="I347">
        <v>23</v>
      </c>
      <c r="J347">
        <v>26.54</v>
      </c>
      <c r="K347">
        <v>71.22</v>
      </c>
      <c r="L347" s="2">
        <f t="shared" si="21"/>
        <v>1</v>
      </c>
      <c r="M347" s="2">
        <f t="shared" si="22"/>
        <v>0</v>
      </c>
      <c r="N347" s="2">
        <f t="shared" si="23"/>
        <v>0</v>
      </c>
    </row>
    <row r="348" spans="1:14" x14ac:dyDescent="0.35">
      <c r="A348" t="s">
        <v>640</v>
      </c>
      <c r="B348" t="s">
        <v>77</v>
      </c>
      <c r="C348" t="s">
        <v>43</v>
      </c>
      <c r="D348" t="s">
        <v>660</v>
      </c>
      <c r="E348">
        <v>24</v>
      </c>
      <c r="F348">
        <v>194.73</v>
      </c>
      <c r="G348">
        <v>73.7</v>
      </c>
      <c r="H348">
        <f t="shared" si="20"/>
        <v>2.6421981004070556</v>
      </c>
      <c r="I348">
        <v>23</v>
      </c>
      <c r="J348">
        <v>46.63</v>
      </c>
      <c r="K348">
        <v>71.22</v>
      </c>
      <c r="L348" s="2">
        <f t="shared" si="21"/>
        <v>1</v>
      </c>
      <c r="M348" s="2">
        <f t="shared" si="22"/>
        <v>0</v>
      </c>
      <c r="N348" s="2">
        <f t="shared" si="23"/>
        <v>0</v>
      </c>
    </row>
    <row r="349" spans="1:14" x14ac:dyDescent="0.35">
      <c r="A349" t="s">
        <v>641</v>
      </c>
      <c r="B349" t="s">
        <v>77</v>
      </c>
      <c r="C349" t="s">
        <v>43</v>
      </c>
      <c r="D349" t="s">
        <v>660</v>
      </c>
      <c r="E349">
        <v>24</v>
      </c>
      <c r="F349">
        <v>263.83999999999997</v>
      </c>
      <c r="G349">
        <v>73.7</v>
      </c>
      <c r="H349">
        <f t="shared" si="20"/>
        <v>3.5799185888738121</v>
      </c>
      <c r="I349">
        <v>23</v>
      </c>
      <c r="J349">
        <v>25.26</v>
      </c>
      <c r="K349">
        <v>71.22</v>
      </c>
      <c r="L349" s="2">
        <f t="shared" si="21"/>
        <v>1</v>
      </c>
      <c r="M349" s="2">
        <f t="shared" si="22"/>
        <v>0</v>
      </c>
      <c r="N349" s="2">
        <f t="shared" si="23"/>
        <v>0</v>
      </c>
    </row>
    <row r="350" spans="1:14" x14ac:dyDescent="0.35">
      <c r="A350" t="s">
        <v>642</v>
      </c>
      <c r="B350" t="s">
        <v>77</v>
      </c>
      <c r="C350" t="s">
        <v>43</v>
      </c>
      <c r="D350" t="s">
        <v>660</v>
      </c>
      <c r="E350">
        <v>24</v>
      </c>
      <c r="F350">
        <v>205.96</v>
      </c>
      <c r="G350">
        <v>73.7</v>
      </c>
      <c r="H350">
        <f t="shared" si="20"/>
        <v>2.7945725915875168</v>
      </c>
      <c r="I350">
        <v>23</v>
      </c>
      <c r="J350">
        <v>68.61</v>
      </c>
      <c r="K350">
        <v>71.22</v>
      </c>
      <c r="L350" s="2">
        <f t="shared" si="21"/>
        <v>1</v>
      </c>
      <c r="M350" s="2">
        <f t="shared" si="22"/>
        <v>0</v>
      </c>
      <c r="N350" s="2">
        <f t="shared" si="23"/>
        <v>0</v>
      </c>
    </row>
    <row r="351" spans="1:14" x14ac:dyDescent="0.35">
      <c r="A351" t="s">
        <v>547</v>
      </c>
      <c r="B351" t="s">
        <v>699</v>
      </c>
      <c r="C351" t="s">
        <v>78</v>
      </c>
      <c r="D351" t="s">
        <v>659</v>
      </c>
      <c r="E351">
        <v>22</v>
      </c>
      <c r="F351">
        <v>73.680000000000007</v>
      </c>
      <c r="G351">
        <v>68.72</v>
      </c>
      <c r="H351">
        <f t="shared" si="20"/>
        <v>1.0721769499417928</v>
      </c>
      <c r="I351">
        <v>21.5</v>
      </c>
      <c r="J351">
        <v>53.39</v>
      </c>
      <c r="K351">
        <v>67.47</v>
      </c>
      <c r="L351" s="2">
        <f t="shared" si="21"/>
        <v>0</v>
      </c>
      <c r="M351" s="2">
        <f t="shared" si="22"/>
        <v>1</v>
      </c>
      <c r="N351" s="2">
        <f t="shared" si="23"/>
        <v>0</v>
      </c>
    </row>
    <row r="352" spans="1:14" x14ac:dyDescent="0.35">
      <c r="A352" t="s">
        <v>548</v>
      </c>
      <c r="B352" t="s">
        <v>699</v>
      </c>
      <c r="C352" t="s">
        <v>78</v>
      </c>
      <c r="D352" t="s">
        <v>659</v>
      </c>
      <c r="E352">
        <v>24</v>
      </c>
      <c r="F352">
        <v>226.9</v>
      </c>
      <c r="G352">
        <v>73.7</v>
      </c>
      <c r="H352">
        <f t="shared" si="20"/>
        <v>3.0786974219810039</v>
      </c>
      <c r="I352">
        <v>23</v>
      </c>
      <c r="J352">
        <v>54.23</v>
      </c>
      <c r="K352">
        <v>71.22</v>
      </c>
      <c r="L352" s="2">
        <f t="shared" si="21"/>
        <v>1</v>
      </c>
      <c r="M352" s="2">
        <f t="shared" si="22"/>
        <v>0</v>
      </c>
      <c r="N352" s="2">
        <f t="shared" si="23"/>
        <v>0</v>
      </c>
    </row>
    <row r="353" spans="1:14" x14ac:dyDescent="0.35">
      <c r="A353" t="s">
        <v>549</v>
      </c>
      <c r="B353" t="s">
        <v>699</v>
      </c>
      <c r="C353" t="s">
        <v>78</v>
      </c>
      <c r="D353" t="s">
        <v>659</v>
      </c>
      <c r="E353">
        <v>24</v>
      </c>
      <c r="F353">
        <v>184.8</v>
      </c>
      <c r="G353">
        <v>73.7</v>
      </c>
      <c r="H353">
        <f t="shared" si="20"/>
        <v>2.5074626865671643</v>
      </c>
      <c r="I353">
        <v>16</v>
      </c>
      <c r="J353">
        <v>69.16</v>
      </c>
      <c r="K353">
        <v>53.5</v>
      </c>
      <c r="L353" s="2">
        <f t="shared" si="21"/>
        <v>1</v>
      </c>
      <c r="M353" s="2">
        <f t="shared" si="22"/>
        <v>0</v>
      </c>
      <c r="N353" s="2">
        <f t="shared" si="23"/>
        <v>0</v>
      </c>
    </row>
    <row r="354" spans="1:14" x14ac:dyDescent="0.35">
      <c r="A354" t="s">
        <v>550</v>
      </c>
      <c r="B354" t="s">
        <v>699</v>
      </c>
      <c r="C354" t="s">
        <v>78</v>
      </c>
      <c r="D354" t="s">
        <v>659</v>
      </c>
      <c r="E354">
        <v>24</v>
      </c>
      <c r="F354">
        <v>224.01</v>
      </c>
      <c r="G354">
        <v>73.7</v>
      </c>
      <c r="H354">
        <f t="shared" si="20"/>
        <v>3.0394843962008138</v>
      </c>
      <c r="I354">
        <v>22.5</v>
      </c>
      <c r="J354">
        <v>27.39</v>
      </c>
      <c r="K354">
        <v>69.97</v>
      </c>
      <c r="L354" s="2">
        <f t="shared" si="21"/>
        <v>1</v>
      </c>
      <c r="M354" s="2">
        <f t="shared" si="22"/>
        <v>0</v>
      </c>
      <c r="N354" s="2">
        <f t="shared" si="23"/>
        <v>0</v>
      </c>
    </row>
    <row r="355" spans="1:14" x14ac:dyDescent="0.35">
      <c r="A355" t="s">
        <v>551</v>
      </c>
      <c r="B355" t="s">
        <v>699</v>
      </c>
      <c r="C355" t="s">
        <v>78</v>
      </c>
      <c r="D355" t="s">
        <v>659</v>
      </c>
      <c r="E355">
        <v>24</v>
      </c>
      <c r="F355">
        <v>194.55</v>
      </c>
      <c r="G355">
        <v>73.7</v>
      </c>
      <c r="H355">
        <f t="shared" si="20"/>
        <v>2.6397557666214384</v>
      </c>
      <c r="I355">
        <v>16</v>
      </c>
      <c r="J355">
        <v>56.76</v>
      </c>
      <c r="K355">
        <v>53.5</v>
      </c>
      <c r="L355" s="2">
        <f t="shared" si="21"/>
        <v>1</v>
      </c>
      <c r="M355" s="2">
        <f t="shared" si="22"/>
        <v>0</v>
      </c>
      <c r="N355" s="2">
        <f t="shared" si="23"/>
        <v>0</v>
      </c>
    </row>
    <row r="356" spans="1:14" x14ac:dyDescent="0.35">
      <c r="A356" t="s">
        <v>552</v>
      </c>
      <c r="B356" t="s">
        <v>699</v>
      </c>
      <c r="C356" t="s">
        <v>78</v>
      </c>
      <c r="D356" t="s">
        <v>659</v>
      </c>
      <c r="E356">
        <v>24</v>
      </c>
      <c r="F356">
        <v>255.85</v>
      </c>
      <c r="G356">
        <v>73.7</v>
      </c>
      <c r="H356">
        <f t="shared" si="20"/>
        <v>3.4715061058344636</v>
      </c>
      <c r="I356">
        <v>23</v>
      </c>
      <c r="J356">
        <v>38.86</v>
      </c>
      <c r="K356">
        <v>71.22</v>
      </c>
      <c r="L356" s="2">
        <f t="shared" si="21"/>
        <v>1</v>
      </c>
      <c r="M356" s="2">
        <f t="shared" si="22"/>
        <v>0</v>
      </c>
      <c r="N356" s="2">
        <f t="shared" si="23"/>
        <v>0</v>
      </c>
    </row>
    <row r="357" spans="1:14" x14ac:dyDescent="0.35">
      <c r="A357" t="s">
        <v>553</v>
      </c>
      <c r="B357" t="s">
        <v>699</v>
      </c>
      <c r="C357" t="s">
        <v>78</v>
      </c>
      <c r="D357" t="s">
        <v>659</v>
      </c>
      <c r="E357">
        <v>24</v>
      </c>
      <c r="F357">
        <v>138.94</v>
      </c>
      <c r="G357">
        <v>73.7</v>
      </c>
      <c r="H357">
        <f t="shared" si="20"/>
        <v>1.8852103120759836</v>
      </c>
      <c r="I357">
        <v>23.5</v>
      </c>
      <c r="J357">
        <v>56.01</v>
      </c>
      <c r="K357">
        <v>72.459999999999994</v>
      </c>
      <c r="L357" s="2">
        <f t="shared" si="21"/>
        <v>1</v>
      </c>
      <c r="M357" s="2">
        <f t="shared" si="22"/>
        <v>0</v>
      </c>
      <c r="N357" s="2">
        <f t="shared" si="23"/>
        <v>0</v>
      </c>
    </row>
    <row r="358" spans="1:14" x14ac:dyDescent="0.35">
      <c r="A358" t="s">
        <v>554</v>
      </c>
      <c r="B358" t="s">
        <v>699</v>
      </c>
      <c r="C358" t="s">
        <v>78</v>
      </c>
      <c r="D358" t="s">
        <v>659</v>
      </c>
      <c r="E358">
        <v>24</v>
      </c>
      <c r="F358">
        <v>136.57</v>
      </c>
      <c r="G358">
        <v>73.7</v>
      </c>
      <c r="H358">
        <f t="shared" si="20"/>
        <v>1.8530529172320216</v>
      </c>
      <c r="I358">
        <v>22.5</v>
      </c>
      <c r="J358">
        <v>63.24</v>
      </c>
      <c r="K358">
        <v>69.97</v>
      </c>
      <c r="L358" s="2">
        <f t="shared" si="21"/>
        <v>1</v>
      </c>
      <c r="M358" s="2">
        <f t="shared" si="22"/>
        <v>0</v>
      </c>
      <c r="N358" s="2">
        <f t="shared" si="23"/>
        <v>0</v>
      </c>
    </row>
    <row r="359" spans="1:14" x14ac:dyDescent="0.35">
      <c r="A359" t="s">
        <v>555</v>
      </c>
      <c r="B359" t="s">
        <v>699</v>
      </c>
      <c r="C359" t="s">
        <v>78</v>
      </c>
      <c r="D359" t="s">
        <v>659</v>
      </c>
      <c r="E359">
        <v>24</v>
      </c>
      <c r="F359">
        <v>121.78</v>
      </c>
      <c r="G359">
        <v>73.7</v>
      </c>
      <c r="H359">
        <f t="shared" si="20"/>
        <v>1.6523744911804612</v>
      </c>
      <c r="I359">
        <v>23.5</v>
      </c>
      <c r="J359">
        <v>55.43</v>
      </c>
      <c r="K359">
        <v>72.459999999999994</v>
      </c>
      <c r="L359" s="2">
        <f t="shared" si="21"/>
        <v>1</v>
      </c>
      <c r="M359" s="2">
        <f t="shared" si="22"/>
        <v>0</v>
      </c>
      <c r="N359" s="2">
        <f t="shared" si="23"/>
        <v>0</v>
      </c>
    </row>
    <row r="360" spans="1:14" x14ac:dyDescent="0.35">
      <c r="A360" t="s">
        <v>556</v>
      </c>
      <c r="B360" t="s">
        <v>699</v>
      </c>
      <c r="C360" t="s">
        <v>78</v>
      </c>
      <c r="D360" t="s">
        <v>659</v>
      </c>
      <c r="E360">
        <v>24</v>
      </c>
      <c r="F360">
        <v>118.72</v>
      </c>
      <c r="G360">
        <v>73.7</v>
      </c>
      <c r="H360">
        <f t="shared" si="20"/>
        <v>1.6108548168249659</v>
      </c>
      <c r="I360">
        <v>23.5</v>
      </c>
      <c r="J360">
        <v>54.47</v>
      </c>
      <c r="K360">
        <v>72.459999999999994</v>
      </c>
      <c r="L360" s="2">
        <f t="shared" si="21"/>
        <v>1</v>
      </c>
      <c r="M360" s="2">
        <f t="shared" si="22"/>
        <v>0</v>
      </c>
      <c r="N360" s="2">
        <f t="shared" si="23"/>
        <v>0</v>
      </c>
    </row>
    <row r="361" spans="1:14" x14ac:dyDescent="0.35">
      <c r="A361" t="s">
        <v>557</v>
      </c>
      <c r="B361" t="s">
        <v>699</v>
      </c>
      <c r="C361" t="s">
        <v>78</v>
      </c>
      <c r="D361" t="s">
        <v>659</v>
      </c>
      <c r="E361">
        <v>24</v>
      </c>
      <c r="F361">
        <v>222.92</v>
      </c>
      <c r="G361">
        <v>73.7</v>
      </c>
      <c r="H361">
        <f t="shared" si="20"/>
        <v>3.0246947082767974</v>
      </c>
      <c r="I361">
        <v>16</v>
      </c>
      <c r="J361">
        <v>61.47</v>
      </c>
      <c r="K361">
        <v>53.5</v>
      </c>
      <c r="L361" s="2">
        <f t="shared" si="21"/>
        <v>1</v>
      </c>
      <c r="M361" s="2">
        <f t="shared" si="22"/>
        <v>0</v>
      </c>
      <c r="N361" s="2">
        <f t="shared" si="23"/>
        <v>0</v>
      </c>
    </row>
    <row r="362" spans="1:14" x14ac:dyDescent="0.35">
      <c r="A362" t="s">
        <v>560</v>
      </c>
      <c r="B362" t="s">
        <v>699</v>
      </c>
      <c r="C362" t="s">
        <v>78</v>
      </c>
      <c r="D362" t="s">
        <v>659</v>
      </c>
      <c r="E362">
        <v>24</v>
      </c>
      <c r="F362">
        <v>116.45</v>
      </c>
      <c r="G362">
        <v>73.7</v>
      </c>
      <c r="H362">
        <f t="shared" si="20"/>
        <v>1.5800542740841248</v>
      </c>
      <c r="I362">
        <v>23</v>
      </c>
      <c r="J362">
        <v>41.64</v>
      </c>
      <c r="K362">
        <v>71.22</v>
      </c>
      <c r="L362" s="2">
        <f t="shared" si="21"/>
        <v>1</v>
      </c>
      <c r="M362" s="2">
        <f t="shared" si="22"/>
        <v>0</v>
      </c>
      <c r="N362" s="2">
        <f t="shared" si="23"/>
        <v>0</v>
      </c>
    </row>
    <row r="363" spans="1:14" x14ac:dyDescent="0.35">
      <c r="A363" t="s">
        <v>561</v>
      </c>
      <c r="B363" t="s">
        <v>699</v>
      </c>
      <c r="C363" t="s">
        <v>78</v>
      </c>
      <c r="D363" t="s">
        <v>659</v>
      </c>
      <c r="E363">
        <v>24</v>
      </c>
      <c r="F363">
        <v>200.94</v>
      </c>
      <c r="G363">
        <v>73.7</v>
      </c>
      <c r="H363">
        <f t="shared" si="20"/>
        <v>2.7264586160108548</v>
      </c>
      <c r="I363">
        <v>16</v>
      </c>
      <c r="J363">
        <v>70.400000000000006</v>
      </c>
      <c r="K363">
        <v>53.5</v>
      </c>
      <c r="L363" s="2">
        <f t="shared" si="21"/>
        <v>1</v>
      </c>
      <c r="M363" s="2">
        <f t="shared" si="22"/>
        <v>0</v>
      </c>
      <c r="N363" s="2">
        <f t="shared" si="23"/>
        <v>0</v>
      </c>
    </row>
    <row r="364" spans="1:14" x14ac:dyDescent="0.35">
      <c r="A364" t="s">
        <v>562</v>
      </c>
      <c r="B364" t="s">
        <v>699</v>
      </c>
      <c r="C364" t="s">
        <v>78</v>
      </c>
      <c r="D364" t="s">
        <v>659</v>
      </c>
      <c r="E364">
        <v>24</v>
      </c>
      <c r="F364">
        <v>85.61</v>
      </c>
      <c r="G364">
        <v>73.7</v>
      </c>
      <c r="H364">
        <f t="shared" si="20"/>
        <v>1.1616010854816825</v>
      </c>
      <c r="I364">
        <v>23.5</v>
      </c>
      <c r="J364">
        <v>55.59</v>
      </c>
      <c r="K364">
        <v>72.459999999999994</v>
      </c>
      <c r="L364" s="2">
        <f t="shared" si="21"/>
        <v>0</v>
      </c>
      <c r="M364" s="2">
        <f t="shared" si="22"/>
        <v>1</v>
      </c>
      <c r="N364" s="2">
        <f t="shared" si="23"/>
        <v>0</v>
      </c>
    </row>
    <row r="365" spans="1:14" x14ac:dyDescent="0.35">
      <c r="A365" t="s">
        <v>579</v>
      </c>
      <c r="B365" t="s">
        <v>699</v>
      </c>
      <c r="C365" t="s">
        <v>78</v>
      </c>
      <c r="D365" t="s">
        <v>659</v>
      </c>
      <c r="E365">
        <v>24</v>
      </c>
      <c r="F365">
        <v>116.52</v>
      </c>
      <c r="G365">
        <v>73.7</v>
      </c>
      <c r="H365">
        <f t="shared" si="20"/>
        <v>1.5810040705563093</v>
      </c>
      <c r="I365">
        <v>23.5</v>
      </c>
      <c r="J365">
        <v>64.84</v>
      </c>
      <c r="K365">
        <v>72.459999999999994</v>
      </c>
      <c r="L365" s="2">
        <f t="shared" si="21"/>
        <v>1</v>
      </c>
      <c r="M365" s="2">
        <f t="shared" si="22"/>
        <v>0</v>
      </c>
      <c r="N365" s="2">
        <f t="shared" si="23"/>
        <v>0</v>
      </c>
    </row>
    <row r="366" spans="1:14" x14ac:dyDescent="0.35">
      <c r="A366" t="s">
        <v>580</v>
      </c>
      <c r="B366" t="s">
        <v>699</v>
      </c>
      <c r="C366" t="s">
        <v>78</v>
      </c>
      <c r="D366" t="s">
        <v>659</v>
      </c>
      <c r="E366">
        <v>24</v>
      </c>
      <c r="F366">
        <v>203.18</v>
      </c>
      <c r="G366">
        <v>73.7</v>
      </c>
      <c r="H366">
        <f t="shared" si="20"/>
        <v>2.7568521031207598</v>
      </c>
      <c r="I366">
        <v>23</v>
      </c>
      <c r="J366">
        <v>35.74</v>
      </c>
      <c r="K366">
        <v>71.22</v>
      </c>
      <c r="L366" s="2">
        <f t="shared" si="21"/>
        <v>1</v>
      </c>
      <c r="M366" s="2">
        <f t="shared" si="22"/>
        <v>0</v>
      </c>
      <c r="N366" s="2">
        <f t="shared" si="23"/>
        <v>0</v>
      </c>
    </row>
    <row r="367" spans="1:14" x14ac:dyDescent="0.35">
      <c r="A367" t="s">
        <v>583</v>
      </c>
      <c r="B367" t="s">
        <v>699</v>
      </c>
      <c r="C367" t="s">
        <v>78</v>
      </c>
      <c r="D367" t="s">
        <v>659</v>
      </c>
      <c r="E367">
        <v>24</v>
      </c>
      <c r="F367">
        <v>193.38</v>
      </c>
      <c r="G367">
        <v>73.7</v>
      </c>
      <c r="H367">
        <f t="shared" si="20"/>
        <v>2.6238805970149253</v>
      </c>
      <c r="I367">
        <v>23</v>
      </c>
      <c r="J367">
        <v>44.92</v>
      </c>
      <c r="K367">
        <v>71.22</v>
      </c>
      <c r="L367" s="2">
        <f t="shared" si="21"/>
        <v>1</v>
      </c>
      <c r="M367" s="2">
        <f t="shared" si="22"/>
        <v>0</v>
      </c>
      <c r="N367" s="2">
        <f t="shared" si="23"/>
        <v>0</v>
      </c>
    </row>
    <row r="368" spans="1:14" x14ac:dyDescent="0.35">
      <c r="A368" t="s">
        <v>584</v>
      </c>
      <c r="B368" t="s">
        <v>699</v>
      </c>
      <c r="C368" t="s">
        <v>78</v>
      </c>
      <c r="D368" t="s">
        <v>659</v>
      </c>
      <c r="E368">
        <v>24</v>
      </c>
      <c r="F368">
        <v>217.29</v>
      </c>
      <c r="G368">
        <v>73.7</v>
      </c>
      <c r="H368">
        <f t="shared" si="20"/>
        <v>2.9483039348710989</v>
      </c>
      <c r="I368">
        <v>23</v>
      </c>
      <c r="J368">
        <v>20.61</v>
      </c>
      <c r="K368">
        <v>71.22</v>
      </c>
      <c r="L368" s="2">
        <f t="shared" si="21"/>
        <v>1</v>
      </c>
      <c r="M368" s="2">
        <f t="shared" si="22"/>
        <v>0</v>
      </c>
      <c r="N368" s="2">
        <f t="shared" si="23"/>
        <v>0</v>
      </c>
    </row>
    <row r="369" spans="1:14" x14ac:dyDescent="0.35">
      <c r="A369" t="s">
        <v>585</v>
      </c>
      <c r="B369" t="s">
        <v>699</v>
      </c>
      <c r="C369" t="s">
        <v>78</v>
      </c>
      <c r="D369" t="s">
        <v>659</v>
      </c>
      <c r="E369">
        <v>24</v>
      </c>
      <c r="F369">
        <v>184.02</v>
      </c>
      <c r="G369">
        <v>73.7</v>
      </c>
      <c r="H369">
        <f t="shared" si="20"/>
        <v>2.4968792401628224</v>
      </c>
      <c r="I369">
        <v>23</v>
      </c>
      <c r="J369">
        <v>46.43</v>
      </c>
      <c r="K369">
        <v>71.22</v>
      </c>
      <c r="L369" s="2">
        <f t="shared" si="21"/>
        <v>1</v>
      </c>
      <c r="M369" s="2">
        <f t="shared" si="22"/>
        <v>0</v>
      </c>
      <c r="N369" s="2">
        <f t="shared" si="23"/>
        <v>0</v>
      </c>
    </row>
    <row r="370" spans="1:14" x14ac:dyDescent="0.35">
      <c r="A370" t="s">
        <v>586</v>
      </c>
      <c r="B370" t="s">
        <v>699</v>
      </c>
      <c r="C370" t="s">
        <v>78</v>
      </c>
      <c r="D370" t="s">
        <v>659</v>
      </c>
      <c r="E370">
        <v>24</v>
      </c>
      <c r="F370">
        <v>127.86</v>
      </c>
      <c r="G370">
        <v>73.7</v>
      </c>
      <c r="H370">
        <f t="shared" si="20"/>
        <v>1.7348710990502034</v>
      </c>
      <c r="I370">
        <v>23</v>
      </c>
      <c r="J370">
        <v>57.41</v>
      </c>
      <c r="K370">
        <v>71.22</v>
      </c>
      <c r="L370" s="2">
        <f t="shared" si="21"/>
        <v>1</v>
      </c>
      <c r="M370" s="2">
        <f t="shared" si="22"/>
        <v>0</v>
      </c>
      <c r="N370" s="2">
        <f t="shared" si="23"/>
        <v>0</v>
      </c>
    </row>
    <row r="371" spans="1:14" x14ac:dyDescent="0.35">
      <c r="A371" t="s">
        <v>587</v>
      </c>
      <c r="B371" t="s">
        <v>699</v>
      </c>
      <c r="C371" t="s">
        <v>78</v>
      </c>
      <c r="D371" t="s">
        <v>659</v>
      </c>
      <c r="E371">
        <v>24</v>
      </c>
      <c r="F371">
        <v>145.74</v>
      </c>
      <c r="G371">
        <v>73.7</v>
      </c>
      <c r="H371">
        <f t="shared" si="20"/>
        <v>1.9774762550881955</v>
      </c>
      <c r="I371">
        <v>16</v>
      </c>
      <c r="J371">
        <v>59.95</v>
      </c>
      <c r="K371">
        <v>53.5</v>
      </c>
      <c r="L371" s="2">
        <f t="shared" si="21"/>
        <v>1</v>
      </c>
      <c r="M371" s="2">
        <f t="shared" si="22"/>
        <v>0</v>
      </c>
      <c r="N371" s="2">
        <f t="shared" si="23"/>
        <v>0</v>
      </c>
    </row>
    <row r="372" spans="1:14" x14ac:dyDescent="0.35">
      <c r="A372" t="s">
        <v>588</v>
      </c>
      <c r="B372" t="s">
        <v>699</v>
      </c>
      <c r="C372" t="s">
        <v>78</v>
      </c>
      <c r="D372" t="s">
        <v>659</v>
      </c>
      <c r="E372">
        <v>24</v>
      </c>
      <c r="F372">
        <v>224.43</v>
      </c>
      <c r="G372">
        <v>73.7</v>
      </c>
      <c r="H372">
        <f t="shared" si="20"/>
        <v>3.0451831750339213</v>
      </c>
      <c r="I372">
        <v>16</v>
      </c>
      <c r="J372">
        <v>68.95</v>
      </c>
      <c r="K372">
        <v>53.5</v>
      </c>
      <c r="L372" s="2">
        <f t="shared" si="21"/>
        <v>1</v>
      </c>
      <c r="M372" s="2">
        <f t="shared" si="22"/>
        <v>0</v>
      </c>
      <c r="N372" s="2">
        <f t="shared" si="23"/>
        <v>0</v>
      </c>
    </row>
    <row r="373" spans="1:14" x14ac:dyDescent="0.35">
      <c r="A373" t="s">
        <v>589</v>
      </c>
      <c r="B373" t="s">
        <v>699</v>
      </c>
      <c r="C373" t="s">
        <v>78</v>
      </c>
      <c r="D373" t="s">
        <v>659</v>
      </c>
      <c r="E373">
        <v>24</v>
      </c>
      <c r="F373">
        <v>109.84</v>
      </c>
      <c r="G373">
        <v>73.7</v>
      </c>
      <c r="H373">
        <f t="shared" si="20"/>
        <v>1.4903663500678426</v>
      </c>
      <c r="I373">
        <v>23.5</v>
      </c>
      <c r="J373">
        <v>49.58</v>
      </c>
      <c r="K373">
        <v>72.459999999999994</v>
      </c>
      <c r="L373" s="2">
        <f t="shared" si="21"/>
        <v>0</v>
      </c>
      <c r="M373" s="2">
        <f t="shared" si="22"/>
        <v>1</v>
      </c>
      <c r="N373" s="2">
        <f t="shared" si="23"/>
        <v>0</v>
      </c>
    </row>
    <row r="374" spans="1:14" x14ac:dyDescent="0.35">
      <c r="A374" t="s">
        <v>590</v>
      </c>
      <c r="B374" t="s">
        <v>699</v>
      </c>
      <c r="C374" t="s">
        <v>78</v>
      </c>
      <c r="D374" t="s">
        <v>659</v>
      </c>
      <c r="E374">
        <v>24</v>
      </c>
      <c r="F374">
        <v>174.23</v>
      </c>
      <c r="G374">
        <v>73.7</v>
      </c>
      <c r="H374">
        <f t="shared" si="20"/>
        <v>2.3640434192672997</v>
      </c>
      <c r="I374">
        <v>18</v>
      </c>
      <c r="J374">
        <v>66.91</v>
      </c>
      <c r="K374">
        <v>58.64</v>
      </c>
      <c r="L374" s="2">
        <f t="shared" si="21"/>
        <v>1</v>
      </c>
      <c r="M374" s="2">
        <f t="shared" si="22"/>
        <v>0</v>
      </c>
      <c r="N374" s="2">
        <f t="shared" si="23"/>
        <v>0</v>
      </c>
    </row>
    <row r="375" spans="1:14" x14ac:dyDescent="0.35">
      <c r="A375" t="s">
        <v>591</v>
      </c>
      <c r="B375" t="s">
        <v>699</v>
      </c>
      <c r="C375" t="s">
        <v>78</v>
      </c>
      <c r="D375" t="s">
        <v>659</v>
      </c>
      <c r="E375">
        <v>24</v>
      </c>
      <c r="F375">
        <v>133.74</v>
      </c>
      <c r="G375">
        <v>73.7</v>
      </c>
      <c r="H375">
        <f t="shared" si="20"/>
        <v>1.8146540027137044</v>
      </c>
      <c r="I375">
        <v>23</v>
      </c>
      <c r="J375">
        <v>40.99</v>
      </c>
      <c r="K375">
        <v>71.22</v>
      </c>
      <c r="L375" s="2">
        <f t="shared" si="21"/>
        <v>1</v>
      </c>
      <c r="M375" s="2">
        <f t="shared" si="22"/>
        <v>0</v>
      </c>
      <c r="N375" s="2">
        <f t="shared" si="23"/>
        <v>0</v>
      </c>
    </row>
    <row r="376" spans="1:14" x14ac:dyDescent="0.35">
      <c r="A376" t="s">
        <v>592</v>
      </c>
      <c r="B376" t="s">
        <v>699</v>
      </c>
      <c r="C376" t="s">
        <v>78</v>
      </c>
      <c r="D376" t="s">
        <v>659</v>
      </c>
      <c r="E376">
        <v>24</v>
      </c>
      <c r="F376">
        <v>293.44</v>
      </c>
      <c r="G376">
        <v>73.7</v>
      </c>
      <c r="H376">
        <f t="shared" si="20"/>
        <v>3.9815468113975574</v>
      </c>
      <c r="I376">
        <v>16</v>
      </c>
      <c r="J376">
        <v>92.4</v>
      </c>
      <c r="K376">
        <v>53.5</v>
      </c>
      <c r="L376" s="2">
        <f t="shared" si="21"/>
        <v>1</v>
      </c>
      <c r="M376" s="2">
        <f t="shared" si="22"/>
        <v>0</v>
      </c>
      <c r="N376" s="2">
        <f t="shared" si="23"/>
        <v>0</v>
      </c>
    </row>
    <row r="377" spans="1:14" x14ac:dyDescent="0.35">
      <c r="A377" t="s">
        <v>593</v>
      </c>
      <c r="B377" t="s">
        <v>699</v>
      </c>
      <c r="C377" t="s">
        <v>78</v>
      </c>
      <c r="D377" t="s">
        <v>659</v>
      </c>
      <c r="E377">
        <v>24</v>
      </c>
      <c r="F377">
        <v>103.43</v>
      </c>
      <c r="G377">
        <v>73.7</v>
      </c>
      <c r="H377">
        <f t="shared" si="20"/>
        <v>1.4033921302578019</v>
      </c>
      <c r="I377">
        <v>22.5</v>
      </c>
      <c r="J377">
        <v>70.19</v>
      </c>
      <c r="K377">
        <v>69.97</v>
      </c>
      <c r="L377" s="2">
        <f t="shared" si="21"/>
        <v>0</v>
      </c>
      <c r="M377" s="2">
        <f t="shared" si="22"/>
        <v>1</v>
      </c>
      <c r="N377" s="2">
        <f t="shared" si="23"/>
        <v>0</v>
      </c>
    </row>
    <row r="378" spans="1:14" x14ac:dyDescent="0.35">
      <c r="A378" t="s">
        <v>594</v>
      </c>
      <c r="B378" t="s">
        <v>699</v>
      </c>
      <c r="C378" t="s">
        <v>78</v>
      </c>
      <c r="D378" t="s">
        <v>659</v>
      </c>
      <c r="E378">
        <v>24</v>
      </c>
      <c r="F378">
        <v>131.03</v>
      </c>
      <c r="G378">
        <v>73.7</v>
      </c>
      <c r="H378">
        <f t="shared" si="20"/>
        <v>1.7778833107191316</v>
      </c>
      <c r="I378">
        <v>23</v>
      </c>
      <c r="J378">
        <v>50.83</v>
      </c>
      <c r="K378">
        <v>71.22</v>
      </c>
      <c r="L378" s="2">
        <f t="shared" si="21"/>
        <v>1</v>
      </c>
      <c r="M378" s="2">
        <f t="shared" si="22"/>
        <v>0</v>
      </c>
      <c r="N378" s="2">
        <f t="shared" si="23"/>
        <v>0</v>
      </c>
    </row>
    <row r="379" spans="1:14" x14ac:dyDescent="0.35">
      <c r="A379" t="s">
        <v>611</v>
      </c>
      <c r="B379" t="s">
        <v>699</v>
      </c>
      <c r="C379" t="s">
        <v>78</v>
      </c>
      <c r="D379" t="s">
        <v>660</v>
      </c>
      <c r="E379">
        <v>24</v>
      </c>
      <c r="F379">
        <v>241.2</v>
      </c>
      <c r="G379">
        <v>73.7</v>
      </c>
      <c r="H379">
        <f t="shared" si="20"/>
        <v>3.2727272727272725</v>
      </c>
      <c r="I379">
        <v>22.5</v>
      </c>
      <c r="J379">
        <v>48.35</v>
      </c>
      <c r="K379">
        <v>69.97</v>
      </c>
      <c r="L379" s="2">
        <f t="shared" si="21"/>
        <v>1</v>
      </c>
      <c r="M379" s="2">
        <f t="shared" si="22"/>
        <v>0</v>
      </c>
      <c r="N379" s="2">
        <f t="shared" si="23"/>
        <v>0</v>
      </c>
    </row>
    <row r="380" spans="1:14" x14ac:dyDescent="0.35">
      <c r="A380" t="s">
        <v>612</v>
      </c>
      <c r="B380" t="s">
        <v>699</v>
      </c>
      <c r="C380" t="s">
        <v>78</v>
      </c>
      <c r="D380" t="s">
        <v>660</v>
      </c>
      <c r="E380">
        <v>24</v>
      </c>
      <c r="F380">
        <v>187.4</v>
      </c>
      <c r="G380">
        <v>73.7</v>
      </c>
      <c r="H380">
        <f t="shared" si="20"/>
        <v>2.5427408412483041</v>
      </c>
      <c r="I380">
        <v>22.5</v>
      </c>
      <c r="J380">
        <v>52.07</v>
      </c>
      <c r="K380">
        <v>69.97</v>
      </c>
      <c r="L380" s="2">
        <f t="shared" si="21"/>
        <v>1</v>
      </c>
      <c r="M380" s="2">
        <f t="shared" si="22"/>
        <v>0</v>
      </c>
      <c r="N380" s="2">
        <f t="shared" si="23"/>
        <v>0</v>
      </c>
    </row>
    <row r="381" spans="1:14" x14ac:dyDescent="0.35">
      <c r="A381" t="s">
        <v>613</v>
      </c>
      <c r="B381" t="s">
        <v>699</v>
      </c>
      <c r="C381" t="s">
        <v>78</v>
      </c>
      <c r="D381" t="s">
        <v>660</v>
      </c>
      <c r="E381">
        <v>24</v>
      </c>
      <c r="F381">
        <v>189.38</v>
      </c>
      <c r="G381">
        <v>73.7</v>
      </c>
      <c r="H381">
        <f t="shared" si="20"/>
        <v>2.5696065128900947</v>
      </c>
      <c r="I381">
        <v>23</v>
      </c>
      <c r="J381">
        <v>49.12</v>
      </c>
      <c r="K381">
        <v>71.22</v>
      </c>
      <c r="L381" s="2">
        <f t="shared" si="21"/>
        <v>1</v>
      </c>
      <c r="M381" s="2">
        <f t="shared" si="22"/>
        <v>0</v>
      </c>
      <c r="N381" s="2">
        <f t="shared" si="23"/>
        <v>0</v>
      </c>
    </row>
    <row r="382" spans="1:14" x14ac:dyDescent="0.35">
      <c r="A382" t="s">
        <v>614</v>
      </c>
      <c r="B382" t="s">
        <v>699</v>
      </c>
      <c r="C382" t="s">
        <v>78</v>
      </c>
      <c r="D382" t="s">
        <v>660</v>
      </c>
      <c r="E382">
        <v>24</v>
      </c>
      <c r="F382">
        <v>249.94</v>
      </c>
      <c r="G382">
        <v>73.7</v>
      </c>
      <c r="H382">
        <f t="shared" si="20"/>
        <v>3.391316146540027</v>
      </c>
      <c r="I382">
        <v>22.5</v>
      </c>
      <c r="J382">
        <v>42.53</v>
      </c>
      <c r="K382">
        <v>69.97</v>
      </c>
      <c r="L382" s="2">
        <f t="shared" si="21"/>
        <v>1</v>
      </c>
      <c r="M382" s="2">
        <f t="shared" si="22"/>
        <v>0</v>
      </c>
      <c r="N382" s="2">
        <f t="shared" si="23"/>
        <v>0</v>
      </c>
    </row>
    <row r="383" spans="1:14" x14ac:dyDescent="0.35">
      <c r="A383" t="s">
        <v>615</v>
      </c>
      <c r="B383" t="s">
        <v>699</v>
      </c>
      <c r="C383" t="s">
        <v>78</v>
      </c>
      <c r="D383" t="s">
        <v>660</v>
      </c>
      <c r="E383">
        <v>24</v>
      </c>
      <c r="F383">
        <v>236.66</v>
      </c>
      <c r="G383">
        <v>73.7</v>
      </c>
      <c r="H383">
        <f t="shared" si="20"/>
        <v>3.2111261872455898</v>
      </c>
      <c r="I383">
        <v>22.5</v>
      </c>
      <c r="J383">
        <v>52.35</v>
      </c>
      <c r="K383">
        <v>69.97</v>
      </c>
      <c r="L383" s="2">
        <f t="shared" si="21"/>
        <v>1</v>
      </c>
      <c r="M383" s="2">
        <f t="shared" si="22"/>
        <v>0</v>
      </c>
      <c r="N383" s="2">
        <f t="shared" si="23"/>
        <v>0</v>
      </c>
    </row>
    <row r="384" spans="1:14" x14ac:dyDescent="0.35">
      <c r="A384" t="s">
        <v>616</v>
      </c>
      <c r="B384" t="s">
        <v>699</v>
      </c>
      <c r="C384" t="s">
        <v>78</v>
      </c>
      <c r="D384" t="s">
        <v>660</v>
      </c>
      <c r="E384">
        <v>24</v>
      </c>
      <c r="F384">
        <v>161.57</v>
      </c>
      <c r="G384">
        <v>73.7</v>
      </c>
      <c r="H384">
        <f t="shared" si="20"/>
        <v>2.1922659430122113</v>
      </c>
      <c r="I384">
        <v>23</v>
      </c>
      <c r="J384">
        <v>65.56</v>
      </c>
      <c r="K384">
        <v>71.22</v>
      </c>
      <c r="L384" s="2">
        <f t="shared" si="21"/>
        <v>1</v>
      </c>
      <c r="M384" s="2">
        <f t="shared" si="22"/>
        <v>0</v>
      </c>
      <c r="N384" s="2">
        <f t="shared" si="23"/>
        <v>0</v>
      </c>
    </row>
    <row r="385" spans="1:14" x14ac:dyDescent="0.35">
      <c r="A385" t="s">
        <v>617</v>
      </c>
      <c r="B385" t="s">
        <v>699</v>
      </c>
      <c r="C385" t="s">
        <v>78</v>
      </c>
      <c r="D385" t="s">
        <v>660</v>
      </c>
      <c r="E385">
        <v>24</v>
      </c>
      <c r="F385">
        <v>125.81</v>
      </c>
      <c r="G385">
        <v>73.7</v>
      </c>
      <c r="H385">
        <f t="shared" si="20"/>
        <v>1.7070556309362279</v>
      </c>
      <c r="I385">
        <v>23</v>
      </c>
      <c r="J385">
        <v>57.12</v>
      </c>
      <c r="K385">
        <v>71.22</v>
      </c>
      <c r="L385" s="2">
        <f t="shared" si="21"/>
        <v>1</v>
      </c>
      <c r="M385" s="2">
        <f t="shared" si="22"/>
        <v>0</v>
      </c>
      <c r="N385" s="2">
        <f t="shared" si="23"/>
        <v>0</v>
      </c>
    </row>
    <row r="386" spans="1:14" x14ac:dyDescent="0.35">
      <c r="A386" t="s">
        <v>618</v>
      </c>
      <c r="B386" t="s">
        <v>699</v>
      </c>
      <c r="C386" t="s">
        <v>78</v>
      </c>
      <c r="D386" t="s">
        <v>660</v>
      </c>
      <c r="E386">
        <v>24</v>
      </c>
      <c r="F386">
        <v>162.19</v>
      </c>
      <c r="G386">
        <v>73.7</v>
      </c>
      <c r="H386">
        <f t="shared" ref="H386:H407" si="24">F386/G386</f>
        <v>2.2006784260515602</v>
      </c>
      <c r="I386">
        <v>23</v>
      </c>
      <c r="J386">
        <v>51.18</v>
      </c>
      <c r="K386">
        <v>71.22</v>
      </c>
      <c r="L386" s="2">
        <f t="shared" ref="L386:L407" si="25">IF(H386&gt;1.5,1,0)</f>
        <v>1</v>
      </c>
      <c r="M386" s="2">
        <f t="shared" ref="M386:M407" si="26">IF((AND(H386&gt;1,H386&lt;1.5)),1,0)</f>
        <v>0</v>
      </c>
      <c r="N386" s="2">
        <f t="shared" ref="N386:N407" si="27">IF(H386&lt;1,1,0)</f>
        <v>0</v>
      </c>
    </row>
    <row r="387" spans="1:14" x14ac:dyDescent="0.35">
      <c r="A387" t="s">
        <v>619</v>
      </c>
      <c r="B387" t="s">
        <v>699</v>
      </c>
      <c r="C387" t="s">
        <v>78</v>
      </c>
      <c r="D387" t="s">
        <v>660</v>
      </c>
      <c r="E387">
        <v>24</v>
      </c>
      <c r="F387">
        <v>220.09</v>
      </c>
      <c r="G387">
        <v>73.7</v>
      </c>
      <c r="H387">
        <f t="shared" si="24"/>
        <v>2.9862957937584804</v>
      </c>
      <c r="I387">
        <v>16</v>
      </c>
      <c r="J387">
        <v>62.99</v>
      </c>
      <c r="K387">
        <v>53.5</v>
      </c>
      <c r="L387" s="2">
        <f t="shared" si="25"/>
        <v>1</v>
      </c>
      <c r="M387" s="2">
        <f t="shared" si="26"/>
        <v>0</v>
      </c>
      <c r="N387" s="2">
        <f t="shared" si="27"/>
        <v>0</v>
      </c>
    </row>
    <row r="388" spans="1:14" x14ac:dyDescent="0.35">
      <c r="A388" t="s">
        <v>620</v>
      </c>
      <c r="B388" t="s">
        <v>699</v>
      </c>
      <c r="C388" t="s">
        <v>78</v>
      </c>
      <c r="D388" t="s">
        <v>660</v>
      </c>
      <c r="E388">
        <v>24</v>
      </c>
      <c r="F388">
        <v>218.35</v>
      </c>
      <c r="G388">
        <v>73.7</v>
      </c>
      <c r="H388">
        <f t="shared" si="24"/>
        <v>2.9626865671641789</v>
      </c>
      <c r="I388">
        <v>22.5</v>
      </c>
      <c r="J388">
        <v>60.16</v>
      </c>
      <c r="K388">
        <v>69.97</v>
      </c>
      <c r="L388" s="2">
        <f t="shared" si="25"/>
        <v>1</v>
      </c>
      <c r="M388" s="2">
        <f t="shared" si="26"/>
        <v>0</v>
      </c>
      <c r="N388" s="2">
        <f t="shared" si="27"/>
        <v>0</v>
      </c>
    </row>
    <row r="389" spans="1:14" x14ac:dyDescent="0.35">
      <c r="A389" t="s">
        <v>621</v>
      </c>
      <c r="B389" t="s">
        <v>699</v>
      </c>
      <c r="C389" t="s">
        <v>78</v>
      </c>
      <c r="D389" t="s">
        <v>660</v>
      </c>
      <c r="E389">
        <v>24</v>
      </c>
      <c r="F389">
        <v>215.33</v>
      </c>
      <c r="G389">
        <v>73.7</v>
      </c>
      <c r="H389">
        <f t="shared" si="24"/>
        <v>2.9217096336499324</v>
      </c>
      <c r="I389">
        <v>22.5</v>
      </c>
      <c r="J389">
        <v>57.9</v>
      </c>
      <c r="K389">
        <v>69.97</v>
      </c>
      <c r="L389" s="2">
        <f t="shared" si="25"/>
        <v>1</v>
      </c>
      <c r="M389" s="2">
        <f t="shared" si="26"/>
        <v>0</v>
      </c>
      <c r="N389" s="2">
        <f t="shared" si="27"/>
        <v>0</v>
      </c>
    </row>
    <row r="390" spans="1:14" x14ac:dyDescent="0.35">
      <c r="A390" t="s">
        <v>622</v>
      </c>
      <c r="B390" t="s">
        <v>699</v>
      </c>
      <c r="C390" t="s">
        <v>78</v>
      </c>
      <c r="D390" t="s">
        <v>660</v>
      </c>
      <c r="E390">
        <v>24</v>
      </c>
      <c r="F390">
        <v>228.46</v>
      </c>
      <c r="G390">
        <v>73.7</v>
      </c>
      <c r="H390">
        <f t="shared" si="24"/>
        <v>3.0998643147896878</v>
      </c>
      <c r="I390">
        <v>23</v>
      </c>
      <c r="J390">
        <v>68.569999999999993</v>
      </c>
      <c r="K390">
        <v>71.22</v>
      </c>
      <c r="L390" s="2">
        <f t="shared" si="25"/>
        <v>1</v>
      </c>
      <c r="M390" s="2">
        <f t="shared" si="26"/>
        <v>0</v>
      </c>
      <c r="N390" s="2">
        <f t="shared" si="27"/>
        <v>0</v>
      </c>
    </row>
    <row r="391" spans="1:14" x14ac:dyDescent="0.35">
      <c r="A391" t="s">
        <v>623</v>
      </c>
      <c r="B391" t="s">
        <v>699</v>
      </c>
      <c r="C391" t="s">
        <v>78</v>
      </c>
      <c r="D391" t="s">
        <v>660</v>
      </c>
      <c r="E391">
        <v>24</v>
      </c>
      <c r="F391">
        <v>168.91</v>
      </c>
      <c r="G391">
        <v>73.7</v>
      </c>
      <c r="H391">
        <f t="shared" si="24"/>
        <v>2.2918588873812755</v>
      </c>
      <c r="I391">
        <v>23</v>
      </c>
      <c r="J391">
        <v>41.26</v>
      </c>
      <c r="K391">
        <v>71.22</v>
      </c>
      <c r="L391" s="2">
        <f t="shared" si="25"/>
        <v>1</v>
      </c>
      <c r="M391" s="2">
        <f t="shared" si="26"/>
        <v>0</v>
      </c>
      <c r="N391" s="2">
        <f t="shared" si="27"/>
        <v>0</v>
      </c>
    </row>
    <row r="392" spans="1:14" x14ac:dyDescent="0.35">
      <c r="A392" t="s">
        <v>624</v>
      </c>
      <c r="B392" t="s">
        <v>699</v>
      </c>
      <c r="C392" t="s">
        <v>78</v>
      </c>
      <c r="D392" t="s">
        <v>660</v>
      </c>
      <c r="E392">
        <v>24</v>
      </c>
      <c r="F392">
        <v>101.15</v>
      </c>
      <c r="G392">
        <v>73.7</v>
      </c>
      <c r="H392">
        <f t="shared" si="24"/>
        <v>1.3724559023066485</v>
      </c>
      <c r="I392">
        <v>23.5</v>
      </c>
      <c r="J392">
        <v>51.14</v>
      </c>
      <c r="K392">
        <v>72.459999999999994</v>
      </c>
      <c r="L392" s="2">
        <f t="shared" si="25"/>
        <v>0</v>
      </c>
      <c r="M392" s="2">
        <f t="shared" si="26"/>
        <v>1</v>
      </c>
      <c r="N392" s="2">
        <f t="shared" si="27"/>
        <v>0</v>
      </c>
    </row>
    <row r="393" spans="1:14" x14ac:dyDescent="0.35">
      <c r="A393" t="s">
        <v>625</v>
      </c>
      <c r="B393" t="s">
        <v>699</v>
      </c>
      <c r="C393" t="s">
        <v>78</v>
      </c>
      <c r="D393" t="s">
        <v>660</v>
      </c>
      <c r="E393">
        <v>25</v>
      </c>
      <c r="F393">
        <v>83.48</v>
      </c>
      <c r="G393">
        <v>76.17</v>
      </c>
      <c r="H393">
        <f t="shared" si="24"/>
        <v>1.0959695418143627</v>
      </c>
      <c r="I393">
        <v>24.5</v>
      </c>
      <c r="J393">
        <v>64.11</v>
      </c>
      <c r="K393">
        <v>74.930000000000007</v>
      </c>
      <c r="L393" s="2">
        <f t="shared" si="25"/>
        <v>0</v>
      </c>
      <c r="M393" s="2">
        <f t="shared" si="26"/>
        <v>1</v>
      </c>
      <c r="N393" s="2">
        <f t="shared" si="27"/>
        <v>0</v>
      </c>
    </row>
    <row r="394" spans="1:14" x14ac:dyDescent="0.35">
      <c r="A394" t="s">
        <v>626</v>
      </c>
      <c r="B394" t="s">
        <v>699</v>
      </c>
      <c r="C394" t="s">
        <v>78</v>
      </c>
      <c r="D394" t="s">
        <v>660</v>
      </c>
      <c r="E394">
        <v>24</v>
      </c>
      <c r="F394">
        <v>166.27</v>
      </c>
      <c r="G394">
        <v>73.7</v>
      </c>
      <c r="H394">
        <f t="shared" si="24"/>
        <v>2.2560379918588875</v>
      </c>
      <c r="I394">
        <v>22.5</v>
      </c>
      <c r="J394">
        <v>37.770000000000003</v>
      </c>
      <c r="K394">
        <v>69.97</v>
      </c>
      <c r="L394" s="2">
        <f t="shared" si="25"/>
        <v>1</v>
      </c>
      <c r="M394" s="2">
        <f t="shared" si="26"/>
        <v>0</v>
      </c>
      <c r="N394" s="2">
        <f t="shared" si="27"/>
        <v>0</v>
      </c>
    </row>
    <row r="395" spans="1:14" x14ac:dyDescent="0.35">
      <c r="A395" t="s">
        <v>643</v>
      </c>
      <c r="B395" t="s">
        <v>699</v>
      </c>
      <c r="C395" t="s">
        <v>78</v>
      </c>
      <c r="D395" t="s">
        <v>660</v>
      </c>
      <c r="E395">
        <v>24</v>
      </c>
      <c r="F395">
        <v>119.66</v>
      </c>
      <c r="G395">
        <v>73.7</v>
      </c>
      <c r="H395">
        <f t="shared" si="24"/>
        <v>1.6236092265943012</v>
      </c>
      <c r="I395">
        <v>23.5</v>
      </c>
      <c r="J395">
        <v>45.31</v>
      </c>
      <c r="K395">
        <v>72.459999999999994</v>
      </c>
      <c r="L395" s="2">
        <f t="shared" si="25"/>
        <v>1</v>
      </c>
      <c r="M395" s="2">
        <f t="shared" si="26"/>
        <v>0</v>
      </c>
      <c r="N395" s="2">
        <f t="shared" si="27"/>
        <v>0</v>
      </c>
    </row>
    <row r="396" spans="1:14" x14ac:dyDescent="0.35">
      <c r="A396" t="s">
        <v>644</v>
      </c>
      <c r="B396" t="s">
        <v>699</v>
      </c>
      <c r="C396" t="s">
        <v>78</v>
      </c>
      <c r="D396" t="s">
        <v>660</v>
      </c>
      <c r="E396">
        <v>24</v>
      </c>
      <c r="F396">
        <v>146.75</v>
      </c>
      <c r="G396">
        <v>73.7</v>
      </c>
      <c r="H396">
        <f t="shared" si="24"/>
        <v>1.991180461329715</v>
      </c>
      <c r="I396">
        <v>23</v>
      </c>
      <c r="J396">
        <v>49.5</v>
      </c>
      <c r="K396">
        <v>71.22</v>
      </c>
      <c r="L396" s="2">
        <f t="shared" si="25"/>
        <v>1</v>
      </c>
      <c r="M396" s="2">
        <f t="shared" si="26"/>
        <v>0</v>
      </c>
      <c r="N396" s="2">
        <f t="shared" si="27"/>
        <v>0</v>
      </c>
    </row>
    <row r="397" spans="1:14" x14ac:dyDescent="0.35">
      <c r="A397" t="s">
        <v>645</v>
      </c>
      <c r="B397" t="s">
        <v>699</v>
      </c>
      <c r="C397" t="s">
        <v>78</v>
      </c>
      <c r="D397" t="s">
        <v>660</v>
      </c>
      <c r="E397">
        <v>24</v>
      </c>
      <c r="F397">
        <v>242.44</v>
      </c>
      <c r="G397">
        <v>73.7</v>
      </c>
      <c r="H397">
        <f t="shared" si="24"/>
        <v>3.2895522388059701</v>
      </c>
      <c r="I397">
        <v>16</v>
      </c>
      <c r="J397">
        <v>55.87</v>
      </c>
      <c r="K397">
        <v>53.5</v>
      </c>
      <c r="L397" s="2">
        <f t="shared" si="25"/>
        <v>1</v>
      </c>
      <c r="M397" s="2">
        <f t="shared" si="26"/>
        <v>0</v>
      </c>
      <c r="N397" s="2">
        <f t="shared" si="27"/>
        <v>0</v>
      </c>
    </row>
    <row r="398" spans="1:14" x14ac:dyDescent="0.35">
      <c r="A398" t="s">
        <v>646</v>
      </c>
      <c r="B398" t="s">
        <v>699</v>
      </c>
      <c r="C398" t="s">
        <v>78</v>
      </c>
      <c r="D398" t="s">
        <v>660</v>
      </c>
      <c r="E398">
        <v>24</v>
      </c>
      <c r="F398">
        <v>197.28</v>
      </c>
      <c r="G398">
        <v>73.7</v>
      </c>
      <c r="H398">
        <f t="shared" si="24"/>
        <v>2.676797829036635</v>
      </c>
      <c r="I398">
        <v>23</v>
      </c>
      <c r="J398">
        <v>61.57</v>
      </c>
      <c r="K398">
        <v>71.22</v>
      </c>
      <c r="L398" s="2">
        <f t="shared" si="25"/>
        <v>1</v>
      </c>
      <c r="M398" s="2">
        <f t="shared" si="26"/>
        <v>0</v>
      </c>
      <c r="N398" s="2">
        <f t="shared" si="27"/>
        <v>0</v>
      </c>
    </row>
    <row r="399" spans="1:14" x14ac:dyDescent="0.35">
      <c r="A399" t="s">
        <v>650</v>
      </c>
      <c r="B399" t="s">
        <v>699</v>
      </c>
      <c r="C399" t="s">
        <v>78</v>
      </c>
      <c r="D399" t="s">
        <v>660</v>
      </c>
      <c r="E399">
        <v>24</v>
      </c>
      <c r="F399">
        <v>181.48</v>
      </c>
      <c r="G399">
        <v>73.7</v>
      </c>
      <c r="H399">
        <f t="shared" si="24"/>
        <v>2.4624151967435548</v>
      </c>
      <c r="I399">
        <v>16</v>
      </c>
      <c r="J399">
        <v>54.98</v>
      </c>
      <c r="K399">
        <v>53.5</v>
      </c>
      <c r="L399" s="2">
        <f t="shared" si="25"/>
        <v>1</v>
      </c>
      <c r="M399" s="2">
        <f t="shared" si="26"/>
        <v>0</v>
      </c>
      <c r="N399" s="2">
        <f t="shared" si="27"/>
        <v>0</v>
      </c>
    </row>
    <row r="400" spans="1:14" x14ac:dyDescent="0.35">
      <c r="A400" t="s">
        <v>651</v>
      </c>
      <c r="B400" t="s">
        <v>699</v>
      </c>
      <c r="C400" t="s">
        <v>78</v>
      </c>
      <c r="D400" t="s">
        <v>660</v>
      </c>
      <c r="E400">
        <v>24</v>
      </c>
      <c r="F400">
        <v>152.22999999999999</v>
      </c>
      <c r="G400">
        <v>73.7</v>
      </c>
      <c r="H400">
        <f t="shared" si="24"/>
        <v>2.0655359565807325</v>
      </c>
      <c r="I400">
        <v>23</v>
      </c>
      <c r="J400">
        <v>62.01</v>
      </c>
      <c r="K400">
        <v>71.22</v>
      </c>
      <c r="L400" s="2">
        <f t="shared" si="25"/>
        <v>1</v>
      </c>
      <c r="M400" s="2">
        <f t="shared" si="26"/>
        <v>0</v>
      </c>
      <c r="N400" s="2">
        <f t="shared" si="27"/>
        <v>0</v>
      </c>
    </row>
    <row r="401" spans="1:14" x14ac:dyDescent="0.35">
      <c r="A401" t="s">
        <v>652</v>
      </c>
      <c r="B401" t="s">
        <v>699</v>
      </c>
      <c r="C401" t="s">
        <v>78</v>
      </c>
      <c r="D401" t="s">
        <v>660</v>
      </c>
      <c r="E401">
        <v>24</v>
      </c>
      <c r="F401">
        <v>191.86</v>
      </c>
      <c r="G401">
        <v>73.7</v>
      </c>
      <c r="H401">
        <f t="shared" si="24"/>
        <v>2.60325644504749</v>
      </c>
      <c r="I401">
        <v>22.5</v>
      </c>
      <c r="J401">
        <v>45.53</v>
      </c>
      <c r="K401">
        <v>69.97</v>
      </c>
      <c r="L401" s="2">
        <f t="shared" si="25"/>
        <v>1</v>
      </c>
      <c r="M401" s="2">
        <f t="shared" si="26"/>
        <v>0</v>
      </c>
      <c r="N401" s="2">
        <f t="shared" si="27"/>
        <v>0</v>
      </c>
    </row>
    <row r="402" spans="1:14" x14ac:dyDescent="0.35">
      <c r="A402" t="s">
        <v>653</v>
      </c>
      <c r="B402" t="s">
        <v>699</v>
      </c>
      <c r="C402" t="s">
        <v>78</v>
      </c>
      <c r="D402" t="s">
        <v>660</v>
      </c>
      <c r="E402">
        <v>24</v>
      </c>
      <c r="F402">
        <v>127.38</v>
      </c>
      <c r="G402">
        <v>73.7</v>
      </c>
      <c r="H402">
        <f t="shared" si="24"/>
        <v>1.7283582089552239</v>
      </c>
      <c r="I402">
        <v>23</v>
      </c>
      <c r="J402">
        <v>61.41</v>
      </c>
      <c r="K402">
        <v>71.22</v>
      </c>
      <c r="L402" s="2">
        <f t="shared" si="25"/>
        <v>1</v>
      </c>
      <c r="M402" s="2">
        <f t="shared" si="26"/>
        <v>0</v>
      </c>
      <c r="N402" s="2">
        <f t="shared" si="27"/>
        <v>0</v>
      </c>
    </row>
    <row r="403" spans="1:14" x14ac:dyDescent="0.35">
      <c r="A403" t="s">
        <v>654</v>
      </c>
      <c r="B403" t="s">
        <v>699</v>
      </c>
      <c r="C403" t="s">
        <v>78</v>
      </c>
      <c r="D403" t="s">
        <v>660</v>
      </c>
      <c r="E403">
        <v>24</v>
      </c>
      <c r="F403">
        <v>259.36</v>
      </c>
      <c r="G403">
        <v>73.7</v>
      </c>
      <c r="H403">
        <f t="shared" si="24"/>
        <v>3.5191316146540026</v>
      </c>
      <c r="I403">
        <v>22.5</v>
      </c>
      <c r="J403">
        <v>34.270000000000003</v>
      </c>
      <c r="K403">
        <v>69.97</v>
      </c>
      <c r="L403" s="2">
        <f t="shared" si="25"/>
        <v>1</v>
      </c>
      <c r="M403" s="2">
        <f t="shared" si="26"/>
        <v>0</v>
      </c>
      <c r="N403" s="2">
        <f t="shared" si="27"/>
        <v>0</v>
      </c>
    </row>
    <row r="404" spans="1:14" x14ac:dyDescent="0.35">
      <c r="A404" t="s">
        <v>655</v>
      </c>
      <c r="B404" t="s">
        <v>699</v>
      </c>
      <c r="C404" t="s">
        <v>78</v>
      </c>
      <c r="D404" t="s">
        <v>660</v>
      </c>
      <c r="E404">
        <v>24</v>
      </c>
      <c r="F404">
        <v>202.46</v>
      </c>
      <c r="G404">
        <v>73.7</v>
      </c>
      <c r="H404">
        <f t="shared" si="24"/>
        <v>2.7470827679782905</v>
      </c>
      <c r="I404">
        <v>22.5</v>
      </c>
      <c r="J404">
        <v>51.43</v>
      </c>
      <c r="K404">
        <v>69.97</v>
      </c>
      <c r="L404" s="2">
        <f t="shared" si="25"/>
        <v>1</v>
      </c>
      <c r="M404" s="2">
        <f t="shared" si="26"/>
        <v>0</v>
      </c>
      <c r="N404" s="2">
        <f t="shared" si="27"/>
        <v>0</v>
      </c>
    </row>
    <row r="405" spans="1:14" x14ac:dyDescent="0.35">
      <c r="A405" t="s">
        <v>656</v>
      </c>
      <c r="B405" t="s">
        <v>699</v>
      </c>
      <c r="C405" t="s">
        <v>78</v>
      </c>
      <c r="D405" t="s">
        <v>660</v>
      </c>
      <c r="E405">
        <v>24</v>
      </c>
      <c r="F405">
        <v>264.76</v>
      </c>
      <c r="G405">
        <v>73.7</v>
      </c>
      <c r="H405">
        <f t="shared" si="24"/>
        <v>3.5924016282225235</v>
      </c>
      <c r="I405">
        <v>16</v>
      </c>
      <c r="J405">
        <v>59.07</v>
      </c>
      <c r="K405">
        <v>53.5</v>
      </c>
      <c r="L405" s="2">
        <f t="shared" si="25"/>
        <v>1</v>
      </c>
      <c r="M405" s="2">
        <f t="shared" si="26"/>
        <v>0</v>
      </c>
      <c r="N405" s="2">
        <f t="shared" si="27"/>
        <v>0</v>
      </c>
    </row>
    <row r="406" spans="1:14" x14ac:dyDescent="0.35">
      <c r="A406" t="s">
        <v>657</v>
      </c>
      <c r="B406" t="s">
        <v>699</v>
      </c>
      <c r="C406" t="s">
        <v>78</v>
      </c>
      <c r="D406" t="s">
        <v>660</v>
      </c>
      <c r="E406">
        <v>24</v>
      </c>
      <c r="F406">
        <v>263.14</v>
      </c>
      <c r="G406">
        <v>73.7</v>
      </c>
      <c r="H406">
        <f t="shared" si="24"/>
        <v>3.5704206241519669</v>
      </c>
      <c r="I406">
        <v>16</v>
      </c>
      <c r="J406">
        <v>63.6</v>
      </c>
      <c r="K406">
        <v>53.5</v>
      </c>
      <c r="L406" s="2">
        <f t="shared" si="25"/>
        <v>1</v>
      </c>
      <c r="M406" s="2">
        <f t="shared" si="26"/>
        <v>0</v>
      </c>
      <c r="N406" s="2">
        <f t="shared" si="27"/>
        <v>0</v>
      </c>
    </row>
    <row r="407" spans="1:14" x14ac:dyDescent="0.35">
      <c r="A407" t="s">
        <v>658</v>
      </c>
      <c r="B407" t="s">
        <v>699</v>
      </c>
      <c r="C407" t="s">
        <v>78</v>
      </c>
      <c r="D407" t="s">
        <v>660</v>
      </c>
      <c r="E407">
        <v>24</v>
      </c>
      <c r="F407">
        <v>204.89</v>
      </c>
      <c r="G407">
        <v>73.7</v>
      </c>
      <c r="H407">
        <f t="shared" si="24"/>
        <v>2.7800542740841245</v>
      </c>
      <c r="I407">
        <v>16</v>
      </c>
      <c r="J407">
        <v>66.400000000000006</v>
      </c>
      <c r="K407">
        <v>53.5</v>
      </c>
      <c r="L407" s="2">
        <f t="shared" si="25"/>
        <v>1</v>
      </c>
      <c r="M407" s="2">
        <f t="shared" si="26"/>
        <v>0</v>
      </c>
      <c r="N407" s="2">
        <f t="shared" si="2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Raw Data</vt:lpstr>
      <vt:lpstr>DFR Photocycles</vt:lpstr>
      <vt:lpstr>Analysis w eya2</vt:lpstr>
      <vt:lpstr>Sheet2</vt:lpstr>
      <vt:lpstr>Analysis</vt:lpstr>
      <vt:lpstr>Fisher Analysis</vt:lpstr>
      <vt:lpstr>AR Flies Removed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M.J.</dc:creator>
  <cp:lastModifiedBy>Mike Price</cp:lastModifiedBy>
  <dcterms:created xsi:type="dcterms:W3CDTF">2021-05-13T18:01:19Z</dcterms:created>
  <dcterms:modified xsi:type="dcterms:W3CDTF">2025-03-13T16:21:29Z</dcterms:modified>
</cp:coreProperties>
</file>