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\Documents\mjp1g15 OneDrive\PhD\PhD Files from OneDrive 241009\To Be Uploaded\"/>
    </mc:Choice>
  </mc:AlternateContent>
  <xr:revisionPtr revIDLastSave="0" documentId="13_ncr:1_{7A580E5F-0810-4463-8773-062A9F970396}" xr6:coauthVersionLast="47" xr6:coauthVersionMax="47" xr10:uidLastSave="{00000000-0000-0000-0000-000000000000}"/>
  <bookViews>
    <workbookView xWindow="-110" yWindow="-110" windowWidth="19420" windowHeight="11500" activeTab="5" xr2:uid="{00000000-000D-0000-FFFF-FFFF00000000}"/>
  </bookViews>
  <sheets>
    <sheet name="PDF RNAis DFR 231204" sheetId="7" r:id="rId1"/>
    <sheet name="Analysis 231230" sheetId="22" r:id="rId2"/>
    <sheet name="Sheet2" sheetId="21" r:id="rId3"/>
    <sheet name="PDF RNAis 231122" sheetId="6" r:id="rId4"/>
    <sheet name="c929Gal4 NEW 240423" sheetId="23" r:id="rId5"/>
    <sheet name="dPdf5304- 230508" sheetId="20" r:id="rId6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45" i="7" l="1"/>
  <c r="AQ5" i="7"/>
  <c r="AU22" i="23"/>
  <c r="AT22" i="23"/>
  <c r="AS22" i="23"/>
  <c r="AV11" i="23"/>
  <c r="AW12" i="23"/>
  <c r="AV12" i="23"/>
  <c r="AW11" i="23"/>
  <c r="AZ12" i="23"/>
  <c r="AY12" i="23"/>
  <c r="AU12" i="23"/>
  <c r="AZ11" i="23"/>
  <c r="AY11" i="23"/>
  <c r="AU11" i="23"/>
  <c r="AW5" i="23"/>
  <c r="AV5" i="23"/>
  <c r="AW4" i="23"/>
  <c r="AV4" i="23"/>
  <c r="AY4" i="23"/>
  <c r="AZ5" i="23"/>
  <c r="AY5" i="23"/>
  <c r="AZ4" i="23"/>
  <c r="AU5" i="23"/>
  <c r="AU4" i="23"/>
  <c r="AT12" i="23"/>
  <c r="AS12" i="23"/>
  <c r="AT11" i="23"/>
  <c r="AS11" i="23"/>
  <c r="AT5" i="23"/>
  <c r="AS5" i="23"/>
  <c r="AT4" i="23"/>
  <c r="AS4" i="23"/>
  <c r="AS16" i="23"/>
  <c r="AW18" i="23"/>
  <c r="AV18" i="23"/>
  <c r="AW16" i="23"/>
  <c r="AV16" i="23"/>
  <c r="AZ18" i="23"/>
  <c r="AY18" i="23"/>
  <c r="AU18" i="23"/>
  <c r="AT18" i="23"/>
  <c r="AS18" i="23"/>
  <c r="AZ16" i="23"/>
  <c r="AY16" i="23"/>
  <c r="AU16" i="23"/>
  <c r="AT16" i="23"/>
  <c r="V18" i="23"/>
  <c r="U18" i="23"/>
  <c r="Y18" i="23"/>
  <c r="X18" i="23"/>
  <c r="T18" i="23"/>
  <c r="S18" i="23"/>
  <c r="R18" i="23"/>
  <c r="V16" i="23"/>
  <c r="U16" i="23"/>
  <c r="Y16" i="23"/>
  <c r="X16" i="23"/>
  <c r="R16" i="23"/>
  <c r="S16" i="23"/>
  <c r="T16" i="23"/>
  <c r="V1444" i="6"/>
  <c r="H1444" i="6"/>
  <c r="V1443" i="6"/>
  <c r="H1443" i="6"/>
  <c r="V1442" i="6"/>
  <c r="H1442" i="6"/>
  <c r="V1441" i="6"/>
  <c r="H1441" i="6"/>
  <c r="V1440" i="6"/>
  <c r="H1440" i="6"/>
  <c r="V1439" i="6"/>
  <c r="H1439" i="6"/>
  <c r="V1438" i="6"/>
  <c r="H1438" i="6"/>
  <c r="V1437" i="6"/>
  <c r="H1437" i="6"/>
  <c r="V1436" i="6"/>
  <c r="H1436" i="6"/>
  <c r="V1435" i="6"/>
  <c r="H1435" i="6"/>
  <c r="V1434" i="6"/>
  <c r="H1434" i="6"/>
  <c r="V1433" i="6"/>
  <c r="H1433" i="6"/>
  <c r="V1432" i="6"/>
  <c r="H1432" i="6"/>
  <c r="V1431" i="6"/>
  <c r="H1431" i="6"/>
  <c r="V1430" i="6"/>
  <c r="H1430" i="6"/>
  <c r="V1429" i="6"/>
  <c r="H1429" i="6"/>
  <c r="V1428" i="6"/>
  <c r="H1428" i="6"/>
  <c r="V1427" i="6"/>
  <c r="H1427" i="6"/>
  <c r="V1426" i="6"/>
  <c r="H1426" i="6"/>
  <c r="V1425" i="6"/>
  <c r="H1425" i="6"/>
  <c r="V1424" i="6"/>
  <c r="H1424" i="6"/>
  <c r="V1423" i="6"/>
  <c r="H1423" i="6"/>
  <c r="V1422" i="6"/>
  <c r="H1422" i="6"/>
  <c r="V1421" i="6"/>
  <c r="H1421" i="6"/>
  <c r="V1420" i="6"/>
  <c r="H1420" i="6"/>
  <c r="V1419" i="6"/>
  <c r="H1419" i="6"/>
  <c r="V1418" i="6"/>
  <c r="H1418" i="6"/>
  <c r="V1417" i="6"/>
  <c r="H1417" i="6"/>
  <c r="V1416" i="6"/>
  <c r="H1416" i="6"/>
  <c r="V1415" i="6"/>
  <c r="H1415" i="6"/>
  <c r="V1414" i="6"/>
  <c r="H1414" i="6"/>
  <c r="V1413" i="6"/>
  <c r="H1413" i="6"/>
  <c r="N103" i="23"/>
  <c r="L109" i="23"/>
  <c r="N115" i="23"/>
  <c r="H95" i="23"/>
  <c r="H96" i="23"/>
  <c r="L96" i="23"/>
  <c r="H97" i="23"/>
  <c r="M97" i="23"/>
  <c r="H98" i="23"/>
  <c r="H99" i="23"/>
  <c r="L99" i="23"/>
  <c r="H100" i="23"/>
  <c r="L100" i="23"/>
  <c r="H101" i="23"/>
  <c r="M101" i="23"/>
  <c r="H102" i="23"/>
  <c r="H103" i="23"/>
  <c r="L103" i="23"/>
  <c r="H104" i="23"/>
  <c r="L104" i="23"/>
  <c r="H105" i="23"/>
  <c r="M105" i="23"/>
  <c r="H106" i="23"/>
  <c r="M106" i="23"/>
  <c r="H107" i="23"/>
  <c r="L107" i="23"/>
  <c r="H108" i="23"/>
  <c r="L108" i="23"/>
  <c r="H109" i="23"/>
  <c r="M109" i="23"/>
  <c r="H110" i="23"/>
  <c r="M110" i="23"/>
  <c r="H111" i="23"/>
  <c r="L111" i="23"/>
  <c r="H112" i="23"/>
  <c r="L112" i="23"/>
  <c r="H113" i="23"/>
  <c r="M113" i="23"/>
  <c r="H114" i="23"/>
  <c r="H115" i="23"/>
  <c r="L115" i="23"/>
  <c r="H116" i="23"/>
  <c r="L116" i="23"/>
  <c r="H117" i="23"/>
  <c r="M117" i="23"/>
  <c r="H118" i="23"/>
  <c r="H119" i="23"/>
  <c r="L119" i="23"/>
  <c r="AI94" i="23"/>
  <c r="AN94" i="23"/>
  <c r="AI95" i="23"/>
  <c r="AI96" i="23"/>
  <c r="AI97" i="23"/>
  <c r="AM97" i="23"/>
  <c r="AI98" i="23"/>
  <c r="AN98" i="23"/>
  <c r="AI99" i="23"/>
  <c r="AO99" i="23"/>
  <c r="AI100" i="23"/>
  <c r="AO100" i="23"/>
  <c r="AI101" i="23"/>
  <c r="AM101" i="23"/>
  <c r="AI102" i="23"/>
  <c r="AN102" i="23"/>
  <c r="AI103" i="23"/>
  <c r="AO103" i="23"/>
  <c r="AI104" i="23"/>
  <c r="AI105" i="23"/>
  <c r="AM105" i="23"/>
  <c r="AI106" i="23"/>
  <c r="AN106" i="23"/>
  <c r="AI107" i="23"/>
  <c r="AO107" i="23"/>
  <c r="AI108" i="23"/>
  <c r="AI109" i="23"/>
  <c r="AM109" i="23"/>
  <c r="AI110" i="23"/>
  <c r="AN110" i="23"/>
  <c r="AI111" i="23"/>
  <c r="AO111" i="23"/>
  <c r="AI112" i="23"/>
  <c r="AI113" i="23"/>
  <c r="AM113" i="23"/>
  <c r="AI114" i="23"/>
  <c r="AN114" i="23"/>
  <c r="AI115" i="23"/>
  <c r="AO115" i="23"/>
  <c r="AI116" i="23"/>
  <c r="AO116" i="23"/>
  <c r="AI117" i="23"/>
  <c r="AM117" i="23"/>
  <c r="AI118" i="23"/>
  <c r="AN118" i="23"/>
  <c r="AI119" i="23"/>
  <c r="AO119" i="23"/>
  <c r="V7" i="23"/>
  <c r="U7" i="23"/>
  <c r="U14" i="23"/>
  <c r="V5" i="23"/>
  <c r="U5" i="23"/>
  <c r="AO69" i="23"/>
  <c r="AM75" i="23"/>
  <c r="AM79" i="23"/>
  <c r="AM83" i="23"/>
  <c r="AO85" i="23"/>
  <c r="AN88" i="23"/>
  <c r="AM91" i="23"/>
  <c r="AM94" i="23"/>
  <c r="AM95" i="23"/>
  <c r="AN95" i="23"/>
  <c r="AO95" i="23"/>
  <c r="L81" i="23"/>
  <c r="N83" i="23"/>
  <c r="L95" i="23"/>
  <c r="M95" i="23"/>
  <c r="N95" i="23"/>
  <c r="H94" i="23"/>
  <c r="N94" i="23"/>
  <c r="H93" i="23"/>
  <c r="M93" i="23"/>
  <c r="H92" i="23"/>
  <c r="L92" i="23"/>
  <c r="H91" i="23"/>
  <c r="H90" i="23"/>
  <c r="N90" i="23"/>
  <c r="H89" i="23"/>
  <c r="M89" i="23"/>
  <c r="H88" i="23"/>
  <c r="L88" i="23"/>
  <c r="H87" i="23"/>
  <c r="H86" i="23"/>
  <c r="N86" i="23"/>
  <c r="H85" i="23"/>
  <c r="M85" i="23"/>
  <c r="H84" i="23"/>
  <c r="L84" i="23"/>
  <c r="H83" i="23"/>
  <c r="H82" i="23"/>
  <c r="N82" i="23"/>
  <c r="H81" i="23"/>
  <c r="M81" i="23"/>
  <c r="H80" i="23"/>
  <c r="L80" i="23"/>
  <c r="H79" i="23"/>
  <c r="N79" i="23"/>
  <c r="H78" i="23"/>
  <c r="N78" i="23"/>
  <c r="H77" i="23"/>
  <c r="M77" i="23"/>
  <c r="H76" i="23"/>
  <c r="L76" i="23"/>
  <c r="H75" i="23"/>
  <c r="H74" i="23"/>
  <c r="N74" i="23"/>
  <c r="H73" i="23"/>
  <c r="M73" i="23"/>
  <c r="H72" i="23"/>
  <c r="L72" i="23"/>
  <c r="H71" i="23"/>
  <c r="H70" i="23"/>
  <c r="X5" i="23"/>
  <c r="H1380" i="6"/>
  <c r="H1381" i="6"/>
  <c r="H1382" i="6"/>
  <c r="H1383" i="6"/>
  <c r="H1384" i="6"/>
  <c r="H1385" i="6"/>
  <c r="H1386" i="6"/>
  <c r="H1387" i="6"/>
  <c r="H1388" i="6"/>
  <c r="H1389" i="6"/>
  <c r="H1390" i="6"/>
  <c r="H1391" i="6"/>
  <c r="H1392" i="6"/>
  <c r="H1393" i="6"/>
  <c r="H1394" i="6"/>
  <c r="H1395" i="6"/>
  <c r="H1396" i="6"/>
  <c r="H1397" i="6"/>
  <c r="H1398" i="6"/>
  <c r="H1399" i="6"/>
  <c r="H1400" i="6"/>
  <c r="H1401" i="6"/>
  <c r="H1402" i="6"/>
  <c r="H1403" i="6"/>
  <c r="H1404" i="6"/>
  <c r="H1405" i="6"/>
  <c r="H1406" i="6"/>
  <c r="H1407" i="6"/>
  <c r="H1408" i="6"/>
  <c r="H1409" i="6"/>
  <c r="H1410" i="6"/>
  <c r="H1411" i="6"/>
  <c r="H1412" i="6"/>
  <c r="V1412" i="6"/>
  <c r="V1411" i="6"/>
  <c r="V1410" i="6"/>
  <c r="V1409" i="6"/>
  <c r="V1408" i="6"/>
  <c r="V1407" i="6"/>
  <c r="V1406" i="6"/>
  <c r="V1405" i="6"/>
  <c r="V1404" i="6"/>
  <c r="V1403" i="6"/>
  <c r="V1402" i="6"/>
  <c r="V1401" i="6"/>
  <c r="V1400" i="6"/>
  <c r="V1399" i="6"/>
  <c r="V1398" i="6"/>
  <c r="V1397" i="6"/>
  <c r="V1396" i="6"/>
  <c r="V1395" i="6"/>
  <c r="V1394" i="6"/>
  <c r="V1393" i="6"/>
  <c r="V1392" i="6"/>
  <c r="V1391" i="6"/>
  <c r="V1390" i="6"/>
  <c r="V1389" i="6"/>
  <c r="V1388" i="6"/>
  <c r="V1387" i="6"/>
  <c r="V1386" i="6"/>
  <c r="V1385" i="6"/>
  <c r="V1384" i="6"/>
  <c r="V1383" i="6"/>
  <c r="V1382" i="6"/>
  <c r="V1381" i="6"/>
  <c r="AI68" i="23"/>
  <c r="AN68" i="23"/>
  <c r="AI69" i="23"/>
  <c r="AI70" i="23"/>
  <c r="AM70" i="23"/>
  <c r="AI71" i="23"/>
  <c r="AN71" i="23"/>
  <c r="AI72" i="23"/>
  <c r="AO72" i="23"/>
  <c r="AI73" i="23"/>
  <c r="AO73" i="23"/>
  <c r="AI74" i="23"/>
  <c r="AM74" i="23"/>
  <c r="AI75" i="23"/>
  <c r="AN75" i="23"/>
  <c r="AI76" i="23"/>
  <c r="AO76" i="23"/>
  <c r="AI77" i="23"/>
  <c r="AI78" i="23"/>
  <c r="AM78" i="23"/>
  <c r="AI79" i="23"/>
  <c r="AN79" i="23"/>
  <c r="AI80" i="23"/>
  <c r="AO80" i="23"/>
  <c r="AI81" i="23"/>
  <c r="AI82" i="23"/>
  <c r="AM82" i="23"/>
  <c r="AI83" i="23"/>
  <c r="AN83" i="23"/>
  <c r="AI84" i="23"/>
  <c r="AO84" i="23"/>
  <c r="AI85" i="23"/>
  <c r="AI86" i="23"/>
  <c r="AM86" i="23"/>
  <c r="AI87" i="23"/>
  <c r="AN87" i="23"/>
  <c r="AI88" i="23"/>
  <c r="AO88" i="23"/>
  <c r="AI89" i="23"/>
  <c r="AO89" i="23"/>
  <c r="AI90" i="23"/>
  <c r="AM90" i="23"/>
  <c r="AI91" i="23"/>
  <c r="AN91" i="23"/>
  <c r="AI92" i="23"/>
  <c r="AO92" i="23"/>
  <c r="AI93" i="23"/>
  <c r="V14" i="23"/>
  <c r="V12" i="23"/>
  <c r="U12" i="23"/>
  <c r="H49" i="23"/>
  <c r="L49" i="23"/>
  <c r="H50" i="23"/>
  <c r="M50" i="23"/>
  <c r="H51" i="23"/>
  <c r="H52" i="23"/>
  <c r="M52" i="23"/>
  <c r="H53" i="23"/>
  <c r="H54" i="23"/>
  <c r="M54" i="23"/>
  <c r="H55" i="23"/>
  <c r="H56" i="23"/>
  <c r="M56" i="23"/>
  <c r="H57" i="23"/>
  <c r="H58" i="23"/>
  <c r="M58" i="23"/>
  <c r="H59" i="23"/>
  <c r="H60" i="23"/>
  <c r="M60" i="23"/>
  <c r="N49" i="23"/>
  <c r="N50" i="23"/>
  <c r="N58" i="23"/>
  <c r="L53" i="23"/>
  <c r="L56" i="23"/>
  <c r="L60" i="23"/>
  <c r="AI49" i="23"/>
  <c r="AN49" i="23"/>
  <c r="AI50" i="23"/>
  <c r="AN50" i="23"/>
  <c r="AI51" i="23"/>
  <c r="AN51" i="23"/>
  <c r="AI52" i="23"/>
  <c r="AM52" i="23"/>
  <c r="AN52" i="23"/>
  <c r="AI53" i="23"/>
  <c r="AM53" i="23"/>
  <c r="AI54" i="23"/>
  <c r="AM54" i="23"/>
  <c r="AI55" i="23"/>
  <c r="AI56" i="23"/>
  <c r="AM56" i="23"/>
  <c r="AN56" i="23"/>
  <c r="AI57" i="23"/>
  <c r="AM57" i="23"/>
  <c r="AI58" i="23"/>
  <c r="AM58" i="23"/>
  <c r="AI59" i="23"/>
  <c r="AI60" i="23"/>
  <c r="AM60" i="23"/>
  <c r="AN60" i="23"/>
  <c r="AI61" i="23"/>
  <c r="AM61" i="23"/>
  <c r="AI62" i="23"/>
  <c r="AM62" i="23"/>
  <c r="AO62" i="23"/>
  <c r="AI63" i="23"/>
  <c r="AI64" i="23"/>
  <c r="AM64" i="23"/>
  <c r="AO64" i="23"/>
  <c r="AI65" i="23"/>
  <c r="AM65" i="23"/>
  <c r="AN65" i="23"/>
  <c r="AI66" i="23"/>
  <c r="AI67" i="23"/>
  <c r="AM67" i="23"/>
  <c r="AN67" i="23"/>
  <c r="AM68" i="23"/>
  <c r="AO68" i="23"/>
  <c r="H61" i="23"/>
  <c r="H62" i="23"/>
  <c r="M62" i="23"/>
  <c r="H63" i="23"/>
  <c r="M63" i="23"/>
  <c r="H64" i="23"/>
  <c r="M64" i="23"/>
  <c r="L64" i="23"/>
  <c r="H65" i="23"/>
  <c r="M65" i="23"/>
  <c r="H66" i="23"/>
  <c r="M66" i="23"/>
  <c r="H67" i="23"/>
  <c r="M67" i="23"/>
  <c r="H68" i="23"/>
  <c r="M68" i="23"/>
  <c r="L68" i="23"/>
  <c r="H69" i="23"/>
  <c r="M69" i="23"/>
  <c r="AI48" i="23"/>
  <c r="H48" i="23"/>
  <c r="AI47" i="23"/>
  <c r="H47" i="23"/>
  <c r="AI46" i="23"/>
  <c r="H46" i="23"/>
  <c r="AI45" i="23"/>
  <c r="H45" i="23"/>
  <c r="AI44" i="23"/>
  <c r="H44" i="23"/>
  <c r="AI43" i="23"/>
  <c r="H43" i="23"/>
  <c r="AI42" i="23"/>
  <c r="H42" i="23"/>
  <c r="AI41" i="23"/>
  <c r="H41" i="23"/>
  <c r="AI40" i="23"/>
  <c r="H40" i="23"/>
  <c r="AI39" i="23"/>
  <c r="H39" i="23"/>
  <c r="AI38" i="23"/>
  <c r="H38" i="23"/>
  <c r="AI37" i="23"/>
  <c r="H37" i="23"/>
  <c r="AI36" i="23"/>
  <c r="H36" i="23"/>
  <c r="AI35" i="23"/>
  <c r="H35" i="23"/>
  <c r="AI34" i="23"/>
  <c r="H34" i="23"/>
  <c r="AI33" i="23"/>
  <c r="H33" i="23"/>
  <c r="AI32" i="23"/>
  <c r="H32" i="23"/>
  <c r="AI31" i="23"/>
  <c r="H31" i="23"/>
  <c r="AI30" i="23"/>
  <c r="H30" i="23"/>
  <c r="AI29" i="23"/>
  <c r="H29" i="23"/>
  <c r="AI28" i="23"/>
  <c r="H28" i="23"/>
  <c r="AI27" i="23"/>
  <c r="H27" i="23"/>
  <c r="AI26" i="23"/>
  <c r="H26" i="23"/>
  <c r="AI25" i="23"/>
  <c r="H25" i="23"/>
  <c r="AI24" i="23"/>
  <c r="H24" i="23"/>
  <c r="M24" i="23"/>
  <c r="AI23" i="23"/>
  <c r="AN23" i="23"/>
  <c r="H23" i="23"/>
  <c r="L23" i="23"/>
  <c r="N23" i="23"/>
  <c r="AI22" i="23"/>
  <c r="AO22" i="23"/>
  <c r="H22" i="23"/>
  <c r="N22" i="23"/>
  <c r="AI21" i="23"/>
  <c r="AO21" i="23"/>
  <c r="H21" i="23"/>
  <c r="N21" i="23"/>
  <c r="AI20" i="23"/>
  <c r="AO20" i="23"/>
  <c r="H20" i="23"/>
  <c r="N20" i="23"/>
  <c r="AI19" i="23"/>
  <c r="AO19" i="23"/>
  <c r="H19" i="23"/>
  <c r="N19" i="23"/>
  <c r="AI18" i="23"/>
  <c r="AO18" i="23"/>
  <c r="H18" i="23"/>
  <c r="N18" i="23"/>
  <c r="AI17" i="23"/>
  <c r="AO17" i="23"/>
  <c r="H17" i="23"/>
  <c r="N17" i="23"/>
  <c r="AI16" i="23"/>
  <c r="AO16" i="23"/>
  <c r="H16" i="23"/>
  <c r="N16" i="23"/>
  <c r="AI15" i="23"/>
  <c r="AO15" i="23"/>
  <c r="H15" i="23"/>
  <c r="N15" i="23"/>
  <c r="AI14" i="23"/>
  <c r="AO14" i="23"/>
  <c r="H14" i="23"/>
  <c r="N14" i="23"/>
  <c r="AI13" i="23"/>
  <c r="AO13" i="23"/>
  <c r="H13" i="23"/>
  <c r="N13" i="23"/>
  <c r="AI12" i="23"/>
  <c r="AO12" i="23"/>
  <c r="H12" i="23"/>
  <c r="N12" i="23"/>
  <c r="AI11" i="23"/>
  <c r="AO11" i="23"/>
  <c r="H11" i="23"/>
  <c r="N11" i="23"/>
  <c r="AI10" i="23"/>
  <c r="AO10" i="23"/>
  <c r="H10" i="23"/>
  <c r="N10" i="23"/>
  <c r="AI9" i="23"/>
  <c r="AO9" i="23"/>
  <c r="H9" i="23"/>
  <c r="N9" i="23"/>
  <c r="AI8" i="23"/>
  <c r="AO8" i="23"/>
  <c r="H8" i="23"/>
  <c r="N8" i="23"/>
  <c r="AI7" i="23"/>
  <c r="AO7" i="23"/>
  <c r="H7" i="23"/>
  <c r="N7" i="23"/>
  <c r="AI6" i="23"/>
  <c r="AO6" i="23"/>
  <c r="H6" i="23"/>
  <c r="N6" i="23"/>
  <c r="AI5" i="23"/>
  <c r="AO5" i="23"/>
  <c r="H5" i="23"/>
  <c r="N5" i="23"/>
  <c r="AI4" i="23"/>
  <c r="AO4" i="23"/>
  <c r="H4" i="23"/>
  <c r="N4" i="23"/>
  <c r="AI3" i="23"/>
  <c r="AO3" i="23"/>
  <c r="H3" i="23"/>
  <c r="N3" i="23"/>
  <c r="AI2" i="23"/>
  <c r="AO2" i="23"/>
  <c r="H2" i="23"/>
  <c r="N2" i="23"/>
  <c r="H1346" i="6"/>
  <c r="H1347" i="6"/>
  <c r="H1348" i="6"/>
  <c r="H1349" i="6"/>
  <c r="H1350" i="6"/>
  <c r="H1351" i="6"/>
  <c r="H1352" i="6"/>
  <c r="H1353" i="6"/>
  <c r="H1354" i="6"/>
  <c r="H1355" i="6"/>
  <c r="H1356" i="6"/>
  <c r="H1357" i="6"/>
  <c r="H1358" i="6"/>
  <c r="H1359" i="6"/>
  <c r="H1360" i="6"/>
  <c r="H1361" i="6"/>
  <c r="H1362" i="6"/>
  <c r="H1363" i="6"/>
  <c r="H1364" i="6"/>
  <c r="H1365" i="6"/>
  <c r="H1366" i="6"/>
  <c r="H1367" i="6"/>
  <c r="H1368" i="6"/>
  <c r="H1369" i="6"/>
  <c r="H1370" i="6"/>
  <c r="H1371" i="6"/>
  <c r="H1372" i="6"/>
  <c r="H1373" i="6"/>
  <c r="H1374" i="6"/>
  <c r="H1375" i="6"/>
  <c r="H1376" i="6"/>
  <c r="H1377" i="6"/>
  <c r="H1378" i="6"/>
  <c r="H1379" i="6"/>
  <c r="V1349" i="6"/>
  <c r="V1350" i="6"/>
  <c r="V1351" i="6"/>
  <c r="V1352" i="6"/>
  <c r="V1353" i="6"/>
  <c r="V1354" i="6"/>
  <c r="V1355" i="6"/>
  <c r="V1356" i="6"/>
  <c r="V1357" i="6"/>
  <c r="V1358" i="6"/>
  <c r="V1359" i="6"/>
  <c r="V1360" i="6"/>
  <c r="V1361" i="6"/>
  <c r="V1362" i="6"/>
  <c r="V1363" i="6"/>
  <c r="V1364" i="6"/>
  <c r="V1365" i="6"/>
  <c r="V1366" i="6"/>
  <c r="V1367" i="6"/>
  <c r="V1368" i="6"/>
  <c r="V1369" i="6"/>
  <c r="V1370" i="6"/>
  <c r="V1371" i="6"/>
  <c r="V1372" i="6"/>
  <c r="V1373" i="6"/>
  <c r="V1374" i="6"/>
  <c r="V1375" i="6"/>
  <c r="V1376" i="6"/>
  <c r="V1377" i="6"/>
  <c r="V1378" i="6"/>
  <c r="V1379" i="6"/>
  <c r="V1380" i="6"/>
  <c r="AX60" i="7"/>
  <c r="AW60" i="7"/>
  <c r="AU60" i="7"/>
  <c r="AT60" i="7"/>
  <c r="AR60" i="7"/>
  <c r="AS60" i="7"/>
  <c r="AQ60" i="7"/>
  <c r="AX43" i="7"/>
  <c r="AW43" i="7"/>
  <c r="AU43" i="7"/>
  <c r="AT43" i="7"/>
  <c r="AR43" i="7"/>
  <c r="AS43" i="7"/>
  <c r="AQ43" i="7"/>
  <c r="R51" i="21"/>
  <c r="M108" i="22"/>
  <c r="N108" i="22"/>
  <c r="O108" i="22"/>
  <c r="P108" i="22"/>
  <c r="M109" i="22"/>
  <c r="N109" i="22"/>
  <c r="O109" i="22"/>
  <c r="P109" i="22"/>
  <c r="M110" i="22"/>
  <c r="N110" i="22"/>
  <c r="O110" i="22"/>
  <c r="P110" i="22"/>
  <c r="P107" i="22"/>
  <c r="O107" i="22"/>
  <c r="N107" i="22"/>
  <c r="M107" i="22"/>
  <c r="P46" i="22"/>
  <c r="P47" i="22"/>
  <c r="P48" i="22"/>
  <c r="P49" i="22"/>
  <c r="P50" i="22"/>
  <c r="P51" i="22"/>
  <c r="P52" i="22"/>
  <c r="P53" i="22"/>
  <c r="P56" i="22"/>
  <c r="P57" i="22"/>
  <c r="P58" i="22"/>
  <c r="P59" i="22"/>
  <c r="P60" i="22"/>
  <c r="P61" i="22"/>
  <c r="P62" i="22"/>
  <c r="P63" i="22"/>
  <c r="P64" i="22"/>
  <c r="P45" i="22"/>
  <c r="M46" i="22"/>
  <c r="N46" i="22"/>
  <c r="O46" i="22"/>
  <c r="M47" i="22"/>
  <c r="N47" i="22"/>
  <c r="O47" i="22"/>
  <c r="M48" i="22"/>
  <c r="N48" i="22"/>
  <c r="O48" i="22"/>
  <c r="M49" i="22"/>
  <c r="N49" i="22"/>
  <c r="O49" i="22"/>
  <c r="M50" i="22"/>
  <c r="N50" i="22"/>
  <c r="O50" i="22"/>
  <c r="M51" i="22"/>
  <c r="N51" i="22"/>
  <c r="O51" i="22"/>
  <c r="M52" i="22"/>
  <c r="N52" i="22"/>
  <c r="O52" i="22"/>
  <c r="M53" i="22"/>
  <c r="N53" i="22"/>
  <c r="O53" i="22"/>
  <c r="M56" i="22"/>
  <c r="N56" i="22"/>
  <c r="O56" i="22"/>
  <c r="M57" i="22"/>
  <c r="N57" i="22"/>
  <c r="O57" i="22"/>
  <c r="M58" i="22"/>
  <c r="N58" i="22"/>
  <c r="O58" i="22"/>
  <c r="M59" i="22"/>
  <c r="N59" i="22"/>
  <c r="O59" i="22"/>
  <c r="M60" i="22"/>
  <c r="N60" i="22"/>
  <c r="O60" i="22"/>
  <c r="M61" i="22"/>
  <c r="N61" i="22"/>
  <c r="O61" i="22"/>
  <c r="M62" i="22"/>
  <c r="N62" i="22"/>
  <c r="O62" i="22"/>
  <c r="M63" i="22"/>
  <c r="N63" i="22"/>
  <c r="O63" i="22"/>
  <c r="M64" i="22"/>
  <c r="N64" i="22"/>
  <c r="O64" i="22"/>
  <c r="O45" i="22"/>
  <c r="N45" i="22"/>
  <c r="M45" i="22"/>
  <c r="L24" i="21"/>
  <c r="M24" i="21"/>
  <c r="L25" i="21"/>
  <c r="M25" i="21"/>
  <c r="L26" i="21"/>
  <c r="M26" i="21"/>
  <c r="L22" i="21"/>
  <c r="N22" i="21"/>
  <c r="AM11" i="21"/>
  <c r="AN11" i="21"/>
  <c r="AM12" i="21"/>
  <c r="AN12" i="21"/>
  <c r="AM13" i="21"/>
  <c r="AN13" i="21"/>
  <c r="AM14" i="21"/>
  <c r="AP14" i="21"/>
  <c r="AM15" i="21"/>
  <c r="AN15" i="21"/>
  <c r="AM16" i="21"/>
  <c r="AP16" i="21"/>
  <c r="AM17" i="21"/>
  <c r="AN17" i="21"/>
  <c r="AM18" i="21"/>
  <c r="AN18" i="21"/>
  <c r="AM19" i="21"/>
  <c r="AN19" i="21"/>
  <c r="AM20" i="21"/>
  <c r="AN20" i="21"/>
  <c r="L21" i="21"/>
  <c r="M21" i="21"/>
  <c r="AM22" i="21"/>
  <c r="AN22" i="21"/>
  <c r="AM23" i="21"/>
  <c r="AN23" i="21"/>
  <c r="AM24" i="21"/>
  <c r="AN24" i="21"/>
  <c r="AM25" i="21"/>
  <c r="AN25" i="21"/>
  <c r="AM26" i="21"/>
  <c r="AN26" i="21"/>
  <c r="AM27" i="21"/>
  <c r="AN27" i="21"/>
  <c r="AM28" i="21"/>
  <c r="AN28" i="21"/>
  <c r="AM29" i="21"/>
  <c r="AN29" i="21"/>
  <c r="AM30" i="21"/>
  <c r="AN30" i="21"/>
  <c r="AM31" i="21"/>
  <c r="AN31" i="21"/>
  <c r="AM32" i="21"/>
  <c r="AN32" i="21"/>
  <c r="AM33" i="21"/>
  <c r="AO33" i="21"/>
  <c r="AM34" i="21"/>
  <c r="AN34" i="21"/>
  <c r="AM35" i="21"/>
  <c r="AN35" i="21"/>
  <c r="AM36" i="21"/>
  <c r="AN36" i="21"/>
  <c r="AM37" i="21"/>
  <c r="AP37" i="21"/>
  <c r="AM38" i="21"/>
  <c r="AN38" i="21"/>
  <c r="AM39" i="21"/>
  <c r="AP39" i="21"/>
  <c r="AM40" i="21"/>
  <c r="AN40" i="21"/>
  <c r="AM41" i="21"/>
  <c r="AN41" i="21"/>
  <c r="AM42" i="21"/>
  <c r="AN42" i="21"/>
  <c r="AM43" i="21"/>
  <c r="AN43" i="21"/>
  <c r="L30" i="21"/>
  <c r="M30" i="21"/>
  <c r="L31" i="21"/>
  <c r="M31" i="21"/>
  <c r="L32" i="21"/>
  <c r="M32" i="21"/>
  <c r="L33" i="21"/>
  <c r="M33" i="21"/>
  <c r="L29" i="21"/>
  <c r="M29" i="21"/>
  <c r="AM49" i="21"/>
  <c r="AO49" i="21"/>
  <c r="AM50" i="21"/>
  <c r="AN50" i="21"/>
  <c r="AM51" i="21"/>
  <c r="AO51" i="21"/>
  <c r="AM52" i="21"/>
  <c r="AN52" i="21"/>
  <c r="AM53" i="21"/>
  <c r="AP53" i="21"/>
  <c r="AM54" i="21"/>
  <c r="AN54" i="21"/>
  <c r="AM55" i="21"/>
  <c r="AP55" i="21"/>
  <c r="AM56" i="21"/>
  <c r="AN56" i="21"/>
  <c r="AM57" i="21"/>
  <c r="AN57" i="21"/>
  <c r="AM58" i="21"/>
  <c r="AN58" i="21"/>
  <c r="L28" i="21"/>
  <c r="M28" i="21"/>
  <c r="AM60" i="21"/>
  <c r="AN60" i="21"/>
  <c r="AM61" i="21"/>
  <c r="AN61" i="21"/>
  <c r="AM62" i="21"/>
  <c r="AN62" i="21"/>
  <c r="AM63" i="21"/>
  <c r="AN63" i="21"/>
  <c r="AM64" i="21"/>
  <c r="AN64" i="21"/>
  <c r="AM65" i="21"/>
  <c r="AO65" i="21"/>
  <c r="AM66" i="21"/>
  <c r="AN66" i="21"/>
  <c r="AM67" i="21"/>
  <c r="AN67" i="21"/>
  <c r="AM68" i="21"/>
  <c r="AN68" i="21"/>
  <c r="AM69" i="21"/>
  <c r="AP69" i="21"/>
  <c r="AM70" i="21"/>
  <c r="AN70" i="21"/>
  <c r="AM71" i="21"/>
  <c r="AP71" i="21"/>
  <c r="AM72" i="21"/>
  <c r="AN72" i="21"/>
  <c r="AM73" i="21"/>
  <c r="AN73" i="21"/>
  <c r="AM74" i="21"/>
  <c r="AN74" i="21"/>
  <c r="AM75" i="21"/>
  <c r="AN75" i="21"/>
  <c r="AM76" i="21"/>
  <c r="AN76" i="21"/>
  <c r="AM77" i="21"/>
  <c r="AN77" i="21"/>
  <c r="AM78" i="21"/>
  <c r="AN78" i="21"/>
  <c r="AM79" i="21"/>
  <c r="AN79" i="21"/>
  <c r="L23" i="21"/>
  <c r="M23" i="21"/>
  <c r="L89" i="21"/>
  <c r="M89" i="21"/>
  <c r="L90" i="21"/>
  <c r="N90" i="21"/>
  <c r="L91" i="21"/>
  <c r="M91" i="21"/>
  <c r="L92" i="21"/>
  <c r="N92" i="21"/>
  <c r="L93" i="21"/>
  <c r="M93" i="21"/>
  <c r="L94" i="21"/>
  <c r="N94" i="21"/>
  <c r="L95" i="21"/>
  <c r="M95" i="21"/>
  <c r="L5" i="21"/>
  <c r="N5" i="21"/>
  <c r="L97" i="21"/>
  <c r="M97" i="21"/>
  <c r="L98" i="21"/>
  <c r="N98" i="21"/>
  <c r="L99" i="21"/>
  <c r="N99" i="21"/>
  <c r="L100" i="21"/>
  <c r="M100" i="21"/>
  <c r="L101" i="21"/>
  <c r="N101" i="21"/>
  <c r="L102" i="21"/>
  <c r="M102" i="21"/>
  <c r="L103" i="21"/>
  <c r="N103" i="21"/>
  <c r="L104" i="21"/>
  <c r="M104" i="21"/>
  <c r="L105" i="21"/>
  <c r="N105" i="21"/>
  <c r="L106" i="21"/>
  <c r="M106" i="21"/>
  <c r="L107" i="21"/>
  <c r="N107" i="21"/>
  <c r="L108" i="21"/>
  <c r="M108" i="21"/>
  <c r="L109" i="21"/>
  <c r="N109" i="21"/>
  <c r="L110" i="21"/>
  <c r="M110" i="21"/>
  <c r="L111" i="21"/>
  <c r="N111" i="21"/>
  <c r="L112" i="21"/>
  <c r="M112" i="21"/>
  <c r="L113" i="21"/>
  <c r="N113" i="21"/>
  <c r="L114" i="21"/>
  <c r="M114" i="21"/>
  <c r="L115" i="21"/>
  <c r="N115" i="21"/>
  <c r="L116" i="21"/>
  <c r="M116" i="21"/>
  <c r="L118" i="21"/>
  <c r="M118" i="21"/>
  <c r="L15" i="21"/>
  <c r="N15" i="21"/>
  <c r="L16" i="21"/>
  <c r="M16" i="21"/>
  <c r="L17" i="21"/>
  <c r="N17" i="21"/>
  <c r="L18" i="21"/>
  <c r="M18" i="21"/>
  <c r="L14" i="21"/>
  <c r="N14" i="21"/>
  <c r="L124" i="21"/>
  <c r="M124" i="21"/>
  <c r="L125" i="21"/>
  <c r="N125" i="21"/>
  <c r="L126" i="21"/>
  <c r="M126" i="21"/>
  <c r="L127" i="21"/>
  <c r="N127" i="21"/>
  <c r="L128" i="21"/>
  <c r="M128" i="21"/>
  <c r="L129" i="21"/>
  <c r="N129" i="21"/>
  <c r="L130" i="21"/>
  <c r="M130" i="21"/>
  <c r="L131" i="21"/>
  <c r="N131" i="21"/>
  <c r="L132" i="21"/>
  <c r="M132" i="21"/>
  <c r="L133" i="21"/>
  <c r="N133" i="21"/>
  <c r="L13" i="21"/>
  <c r="M13" i="21"/>
  <c r="L135" i="21"/>
  <c r="N135" i="21"/>
  <c r="L136" i="21"/>
  <c r="M136" i="21"/>
  <c r="L137" i="21"/>
  <c r="N137" i="21"/>
  <c r="L138" i="21"/>
  <c r="M138" i="21"/>
  <c r="L139" i="21"/>
  <c r="N139" i="21"/>
  <c r="L140" i="21"/>
  <c r="M140" i="21"/>
  <c r="L141" i="21"/>
  <c r="N141" i="21"/>
  <c r="L142" i="21"/>
  <c r="M142" i="21"/>
  <c r="L143" i="21"/>
  <c r="N143" i="21"/>
  <c r="L144" i="21"/>
  <c r="M144" i="21"/>
  <c r="L145" i="21"/>
  <c r="N145" i="21"/>
  <c r="L146" i="21"/>
  <c r="M146" i="21"/>
  <c r="L147" i="21"/>
  <c r="N147" i="21"/>
  <c r="L148" i="21"/>
  <c r="M148" i="21"/>
  <c r="L149" i="21"/>
  <c r="N149" i="21"/>
  <c r="L150" i="21"/>
  <c r="M150" i="21"/>
  <c r="L151" i="21"/>
  <c r="N151" i="21"/>
  <c r="L152" i="21"/>
  <c r="M152" i="21"/>
  <c r="L153" i="21"/>
  <c r="N153" i="21"/>
  <c r="L154" i="21"/>
  <c r="M154" i="21"/>
  <c r="L8" i="21"/>
  <c r="O8" i="21"/>
  <c r="L9" i="21"/>
  <c r="M9" i="21"/>
  <c r="L10" i="21"/>
  <c r="O10" i="21"/>
  <c r="L6" i="21"/>
  <c r="M6" i="21"/>
  <c r="L86" i="21"/>
  <c r="M86" i="21"/>
  <c r="L87" i="21"/>
  <c r="O87" i="21"/>
  <c r="L88" i="21"/>
  <c r="M88" i="21"/>
  <c r="L7" i="21"/>
  <c r="M7" i="21"/>
  <c r="AT76" i="7"/>
  <c r="AT75" i="7"/>
  <c r="AU74" i="7"/>
  <c r="AT74" i="7"/>
  <c r="AU72" i="7"/>
  <c r="AT72" i="7"/>
  <c r="AU71" i="7"/>
  <c r="AT71" i="7"/>
  <c r="AU70" i="7"/>
  <c r="AT70" i="7"/>
  <c r="AU69" i="7"/>
  <c r="AT69" i="7"/>
  <c r="AU68" i="7"/>
  <c r="AT68" i="7"/>
  <c r="AU67" i="7"/>
  <c r="AT67" i="7"/>
  <c r="AU58" i="7"/>
  <c r="AT58" i="7"/>
  <c r="AU57" i="7"/>
  <c r="AT57" i="7"/>
  <c r="AU55" i="7"/>
  <c r="AT55" i="7"/>
  <c r="AU54" i="7"/>
  <c r="AT54" i="7"/>
  <c r="AU53" i="7"/>
  <c r="AT53" i="7"/>
  <c r="AU52" i="7"/>
  <c r="AT52" i="7"/>
  <c r="AU51" i="7"/>
  <c r="AT51" i="7"/>
  <c r="AU50" i="7"/>
  <c r="AT50" i="7"/>
  <c r="AU56" i="7"/>
  <c r="AT56" i="7"/>
  <c r="AU39" i="7"/>
  <c r="AT39" i="7"/>
  <c r="AU38" i="7"/>
  <c r="AT38" i="7"/>
  <c r="AU37" i="7"/>
  <c r="AT37" i="7"/>
  <c r="AU34" i="7"/>
  <c r="AT34" i="7"/>
  <c r="AU33" i="7"/>
  <c r="AT33" i="7"/>
  <c r="AU32" i="7"/>
  <c r="AT32" i="7"/>
  <c r="AU35" i="7"/>
  <c r="AT35" i="7"/>
  <c r="AU31" i="7"/>
  <c r="AT31" i="7"/>
  <c r="AU30" i="7"/>
  <c r="AT30" i="7"/>
  <c r="AU19" i="7"/>
  <c r="AT19" i="7"/>
  <c r="AU20" i="7"/>
  <c r="AT20" i="7"/>
  <c r="AU18" i="7"/>
  <c r="AT18" i="7"/>
  <c r="AU17" i="7"/>
  <c r="AT17" i="7"/>
  <c r="AU16" i="7"/>
  <c r="AT16" i="7"/>
  <c r="AU15" i="7"/>
  <c r="AT15" i="7"/>
  <c r="AU14" i="7"/>
  <c r="AT14" i="7"/>
  <c r="AU13" i="7"/>
  <c r="AT13" i="7"/>
  <c r="AU12" i="7"/>
  <c r="AT12" i="7"/>
  <c r="AU63" i="7"/>
  <c r="AT63" i="7"/>
  <c r="AU46" i="7"/>
  <c r="AT46" i="7"/>
  <c r="AT62" i="7"/>
  <c r="AU62" i="7"/>
  <c r="AT64" i="7"/>
  <c r="AU64" i="7"/>
  <c r="AT65" i="7"/>
  <c r="AU65" i="7"/>
  <c r="AT66" i="7"/>
  <c r="AU66" i="7"/>
  <c r="U76" i="7"/>
  <c r="T76" i="7"/>
  <c r="U75" i="7"/>
  <c r="T75" i="7"/>
  <c r="U74" i="7"/>
  <c r="T74" i="7"/>
  <c r="T71" i="7"/>
  <c r="U70" i="7"/>
  <c r="T70" i="7"/>
  <c r="U69" i="7"/>
  <c r="T69" i="7"/>
  <c r="U68" i="7"/>
  <c r="T68" i="7"/>
  <c r="U66" i="7"/>
  <c r="T66" i="7"/>
  <c r="U72" i="7"/>
  <c r="T72" i="7"/>
  <c r="U67" i="7"/>
  <c r="T67" i="7"/>
  <c r="U63" i="7"/>
  <c r="T63" i="7"/>
  <c r="T59" i="7"/>
  <c r="U58" i="7"/>
  <c r="T58" i="7"/>
  <c r="U57" i="7"/>
  <c r="T57" i="7"/>
  <c r="U54" i="7"/>
  <c r="T54" i="7"/>
  <c r="U53" i="7"/>
  <c r="T53" i="7"/>
  <c r="U52" i="7"/>
  <c r="T52" i="7"/>
  <c r="U51" i="7"/>
  <c r="T51" i="7"/>
  <c r="U50" i="7"/>
  <c r="T50" i="7"/>
  <c r="U56" i="7"/>
  <c r="T56" i="7"/>
  <c r="U55" i="7"/>
  <c r="T55" i="7"/>
  <c r="U47" i="7"/>
  <c r="T47" i="7"/>
  <c r="U46" i="7"/>
  <c r="T46" i="7"/>
  <c r="U39" i="7"/>
  <c r="T39" i="7"/>
  <c r="U38" i="7"/>
  <c r="T38" i="7"/>
  <c r="U37" i="7"/>
  <c r="T37" i="7"/>
  <c r="U35" i="7"/>
  <c r="T35" i="7"/>
  <c r="U34" i="7"/>
  <c r="T34" i="7"/>
  <c r="U33" i="7"/>
  <c r="T33" i="7"/>
  <c r="U32" i="7"/>
  <c r="T32" i="7"/>
  <c r="U31" i="7"/>
  <c r="T31" i="7"/>
  <c r="U30" i="7"/>
  <c r="T30" i="7"/>
  <c r="U20" i="7"/>
  <c r="T20" i="7"/>
  <c r="U19" i="7"/>
  <c r="T19" i="7"/>
  <c r="U16" i="7"/>
  <c r="T16" i="7"/>
  <c r="U15" i="7"/>
  <c r="T15" i="7"/>
  <c r="U14" i="7"/>
  <c r="T14" i="7"/>
  <c r="U13" i="7"/>
  <c r="T13" i="7"/>
  <c r="U12" i="7"/>
  <c r="T12" i="7"/>
  <c r="U18" i="7"/>
  <c r="T18" i="7"/>
  <c r="U17" i="7"/>
  <c r="T17" i="7"/>
  <c r="U8" i="7"/>
  <c r="T8" i="7"/>
  <c r="H855" i="7"/>
  <c r="N855" i="7"/>
  <c r="H856" i="7"/>
  <c r="M856" i="7"/>
  <c r="H857" i="7"/>
  <c r="N857" i="7"/>
  <c r="H858" i="7"/>
  <c r="M858" i="7"/>
  <c r="H859" i="7"/>
  <c r="H860" i="7"/>
  <c r="M860" i="7"/>
  <c r="H861" i="7"/>
  <c r="N861" i="7"/>
  <c r="H862" i="7"/>
  <c r="M862" i="7"/>
  <c r="H863" i="7"/>
  <c r="H864" i="7"/>
  <c r="M864" i="7"/>
  <c r="H865" i="7"/>
  <c r="L865" i="7"/>
  <c r="H866" i="7"/>
  <c r="M866" i="7"/>
  <c r="H867" i="7"/>
  <c r="N867" i="7"/>
  <c r="L867" i="7"/>
  <c r="H868" i="7"/>
  <c r="N868" i="7"/>
  <c r="H869" i="7"/>
  <c r="H870" i="7"/>
  <c r="L870" i="7"/>
  <c r="H871" i="7"/>
  <c r="H872" i="7"/>
  <c r="N872" i="7"/>
  <c r="H873" i="7"/>
  <c r="M873" i="7"/>
  <c r="L873" i="7"/>
  <c r="H874" i="7"/>
  <c r="N874" i="7"/>
  <c r="H875" i="7"/>
  <c r="H876" i="7"/>
  <c r="N876" i="7"/>
  <c r="L876" i="7"/>
  <c r="H877" i="7"/>
  <c r="M877" i="7"/>
  <c r="H878" i="7"/>
  <c r="H879" i="7"/>
  <c r="M879" i="7"/>
  <c r="L879" i="7"/>
  <c r="H880" i="7"/>
  <c r="H881" i="7"/>
  <c r="M881" i="7"/>
  <c r="H882" i="7"/>
  <c r="H737" i="7"/>
  <c r="M737" i="7"/>
  <c r="H738" i="7"/>
  <c r="N738" i="7"/>
  <c r="H739" i="7"/>
  <c r="H740" i="7"/>
  <c r="L740" i="7"/>
  <c r="H741" i="7"/>
  <c r="M741" i="7"/>
  <c r="H742" i="7"/>
  <c r="N742" i="7"/>
  <c r="H743" i="7"/>
  <c r="H744" i="7"/>
  <c r="N744" i="7"/>
  <c r="H745" i="7"/>
  <c r="M745" i="7"/>
  <c r="H746" i="7"/>
  <c r="N746" i="7"/>
  <c r="M746" i="7"/>
  <c r="H747" i="7"/>
  <c r="M747" i="7"/>
  <c r="H748" i="7"/>
  <c r="H749" i="7"/>
  <c r="M749" i="7"/>
  <c r="H750" i="7"/>
  <c r="H751" i="7"/>
  <c r="H958" i="7"/>
  <c r="N958" i="7"/>
  <c r="H959" i="7"/>
  <c r="M959" i="7"/>
  <c r="H960" i="7"/>
  <c r="H961" i="7"/>
  <c r="H962" i="7"/>
  <c r="L962" i="7"/>
  <c r="H963" i="7"/>
  <c r="M963" i="7"/>
  <c r="H964" i="7"/>
  <c r="N964" i="7"/>
  <c r="H965" i="7"/>
  <c r="M965" i="7"/>
  <c r="H966" i="7"/>
  <c r="H967" i="7"/>
  <c r="M967" i="7"/>
  <c r="H752" i="7"/>
  <c r="H753" i="7"/>
  <c r="M753" i="7"/>
  <c r="H754" i="7"/>
  <c r="N754" i="7"/>
  <c r="H755" i="7"/>
  <c r="H756" i="7"/>
  <c r="H757" i="7"/>
  <c r="M757" i="7"/>
  <c r="H758" i="7"/>
  <c r="N758" i="7"/>
  <c r="H759" i="7"/>
  <c r="H760" i="7"/>
  <c r="N760" i="7"/>
  <c r="H761" i="7"/>
  <c r="H762" i="7"/>
  <c r="L762" i="7"/>
  <c r="H763" i="7"/>
  <c r="M763" i="7"/>
  <c r="L763" i="7"/>
  <c r="H764" i="7"/>
  <c r="N764" i="7"/>
  <c r="H765" i="7"/>
  <c r="M765" i="7"/>
  <c r="H766" i="7"/>
  <c r="N766" i="7"/>
  <c r="H767" i="7"/>
  <c r="H968" i="7"/>
  <c r="H969" i="7"/>
  <c r="M969" i="7"/>
  <c r="H970" i="7"/>
  <c r="N970" i="7"/>
  <c r="H971" i="7"/>
  <c r="H972" i="7"/>
  <c r="H973" i="7"/>
  <c r="M973" i="7"/>
  <c r="H974" i="7"/>
  <c r="N974" i="7"/>
  <c r="M974" i="7"/>
  <c r="H975" i="7"/>
  <c r="M975" i="7"/>
  <c r="H976" i="7"/>
  <c r="N976" i="7"/>
  <c r="M976" i="7"/>
  <c r="H977" i="7"/>
  <c r="H978" i="7"/>
  <c r="H979" i="7"/>
  <c r="L979" i="7"/>
  <c r="H768" i="7"/>
  <c r="H769" i="7"/>
  <c r="L769" i="7"/>
  <c r="H770" i="7"/>
  <c r="N770" i="7"/>
  <c r="M770" i="7"/>
  <c r="H771" i="7"/>
  <c r="L771" i="7"/>
  <c r="H772" i="7"/>
  <c r="N772" i="7"/>
  <c r="H773" i="7"/>
  <c r="L773" i="7"/>
  <c r="H774" i="7"/>
  <c r="H775" i="7"/>
  <c r="L775" i="7"/>
  <c r="H776" i="7"/>
  <c r="H777" i="7"/>
  <c r="L777" i="7"/>
  <c r="H778" i="7"/>
  <c r="N778" i="7"/>
  <c r="H779" i="7"/>
  <c r="H780" i="7"/>
  <c r="H781" i="7"/>
  <c r="L781" i="7"/>
  <c r="H980" i="7"/>
  <c r="H981" i="7"/>
  <c r="L981" i="7"/>
  <c r="H982" i="7"/>
  <c r="N982" i="7"/>
  <c r="H983" i="7"/>
  <c r="L983" i="7"/>
  <c r="H984" i="7"/>
  <c r="N984" i="7"/>
  <c r="H985" i="7"/>
  <c r="L985" i="7"/>
  <c r="H986" i="7"/>
  <c r="N986" i="7"/>
  <c r="H987" i="7"/>
  <c r="L987" i="7"/>
  <c r="H988" i="7"/>
  <c r="N988" i="7"/>
  <c r="H989" i="7"/>
  <c r="L989" i="7"/>
  <c r="H990" i="7"/>
  <c r="H991" i="7"/>
  <c r="L991" i="7"/>
  <c r="H992" i="7"/>
  <c r="N992" i="7"/>
  <c r="H782" i="7"/>
  <c r="H783" i="7"/>
  <c r="H784" i="7"/>
  <c r="L784" i="7"/>
  <c r="H785" i="7"/>
  <c r="L785" i="7"/>
  <c r="H786" i="7"/>
  <c r="L786" i="7"/>
  <c r="H787" i="7"/>
  <c r="H788" i="7"/>
  <c r="L788" i="7"/>
  <c r="H789" i="7"/>
  <c r="N789" i="7"/>
  <c r="H790" i="7"/>
  <c r="L790" i="7"/>
  <c r="H791" i="7"/>
  <c r="N791" i="7"/>
  <c r="H792" i="7"/>
  <c r="L792" i="7"/>
  <c r="H793" i="7"/>
  <c r="N793" i="7"/>
  <c r="H794" i="7"/>
  <c r="L794" i="7"/>
  <c r="H993" i="7"/>
  <c r="H994" i="7"/>
  <c r="L994" i="7"/>
  <c r="H995" i="7"/>
  <c r="N995" i="7"/>
  <c r="H996" i="7"/>
  <c r="H997" i="7"/>
  <c r="H998" i="7"/>
  <c r="L998" i="7"/>
  <c r="H999" i="7"/>
  <c r="L999" i="7"/>
  <c r="H1000" i="7"/>
  <c r="L1000" i="7"/>
  <c r="H1001" i="7"/>
  <c r="N1001" i="7"/>
  <c r="H1002" i="7"/>
  <c r="L1002" i="7"/>
  <c r="H1003" i="7"/>
  <c r="H1004" i="7"/>
  <c r="L1004" i="7"/>
  <c r="H1005" i="7"/>
  <c r="N1005" i="7"/>
  <c r="H1006" i="7"/>
  <c r="L1006" i="7"/>
  <c r="H618" i="7"/>
  <c r="H619" i="7"/>
  <c r="L619" i="7"/>
  <c r="H620" i="7"/>
  <c r="H621" i="7"/>
  <c r="M621" i="7"/>
  <c r="H622" i="7"/>
  <c r="H623" i="7"/>
  <c r="H624" i="7"/>
  <c r="H625" i="7"/>
  <c r="M625" i="7"/>
  <c r="L625" i="7"/>
  <c r="H626" i="7"/>
  <c r="H627" i="7"/>
  <c r="M627" i="7"/>
  <c r="H628" i="7"/>
  <c r="H629" i="7"/>
  <c r="M629" i="7"/>
  <c r="N629" i="7"/>
  <c r="H630" i="7"/>
  <c r="H631" i="7"/>
  <c r="M631" i="7"/>
  <c r="H828" i="7"/>
  <c r="H829" i="7"/>
  <c r="M829" i="7"/>
  <c r="H830" i="7"/>
  <c r="H831" i="7"/>
  <c r="M831" i="7"/>
  <c r="H832" i="7"/>
  <c r="H833" i="7"/>
  <c r="H834" i="7"/>
  <c r="H835" i="7"/>
  <c r="M835" i="7"/>
  <c r="H836" i="7"/>
  <c r="H837" i="7"/>
  <c r="M837" i="7"/>
  <c r="N837" i="7"/>
  <c r="H838" i="7"/>
  <c r="H839" i="7"/>
  <c r="M839" i="7"/>
  <c r="H840" i="7"/>
  <c r="H841" i="7"/>
  <c r="H842" i="7"/>
  <c r="H632" i="7"/>
  <c r="H633" i="7"/>
  <c r="H634" i="7"/>
  <c r="M634" i="7"/>
  <c r="H635" i="7"/>
  <c r="H636" i="7"/>
  <c r="M636" i="7"/>
  <c r="H637" i="7"/>
  <c r="H638" i="7"/>
  <c r="M638" i="7"/>
  <c r="H639" i="7"/>
  <c r="H640" i="7"/>
  <c r="H641" i="7"/>
  <c r="H642" i="7"/>
  <c r="H643" i="7"/>
  <c r="H644" i="7"/>
  <c r="M644" i="7"/>
  <c r="L644" i="7"/>
  <c r="H645" i="7"/>
  <c r="H646" i="7"/>
  <c r="M646" i="7"/>
  <c r="N646" i="7"/>
  <c r="H647" i="7"/>
  <c r="H843" i="7"/>
  <c r="L843" i="7"/>
  <c r="H844" i="7"/>
  <c r="H845" i="7"/>
  <c r="M845" i="7"/>
  <c r="H846" i="7"/>
  <c r="H847" i="7"/>
  <c r="M847" i="7"/>
  <c r="L847" i="7"/>
  <c r="H848" i="7"/>
  <c r="H849" i="7"/>
  <c r="H850" i="7"/>
  <c r="H851" i="7"/>
  <c r="M851" i="7"/>
  <c r="H852" i="7"/>
  <c r="H853" i="7"/>
  <c r="M853" i="7"/>
  <c r="N853" i="7"/>
  <c r="H854" i="7"/>
  <c r="H648" i="7"/>
  <c r="L648" i="7"/>
  <c r="H649" i="7"/>
  <c r="H650" i="7"/>
  <c r="M650" i="7"/>
  <c r="N650" i="7"/>
  <c r="H651" i="7"/>
  <c r="H652" i="7"/>
  <c r="M652" i="7"/>
  <c r="H653" i="7"/>
  <c r="H654" i="7"/>
  <c r="H655" i="7"/>
  <c r="H656" i="7"/>
  <c r="M656" i="7"/>
  <c r="H657" i="7"/>
  <c r="H658" i="7"/>
  <c r="M658" i="7"/>
  <c r="H659" i="7"/>
  <c r="H660" i="7"/>
  <c r="H661" i="7"/>
  <c r="H883" i="7"/>
  <c r="L883" i="7"/>
  <c r="H884" i="7"/>
  <c r="H885" i="7"/>
  <c r="M885" i="7"/>
  <c r="H886" i="7"/>
  <c r="H887" i="7"/>
  <c r="H888" i="7"/>
  <c r="H889" i="7"/>
  <c r="H890" i="7"/>
  <c r="H891" i="7"/>
  <c r="M891" i="7"/>
  <c r="H892" i="7"/>
  <c r="H893" i="7"/>
  <c r="M893" i="7"/>
  <c r="H662" i="7"/>
  <c r="H663" i="7"/>
  <c r="H664" i="7"/>
  <c r="H665" i="7"/>
  <c r="M665" i="7"/>
  <c r="H666" i="7"/>
  <c r="H667" i="7"/>
  <c r="H668" i="7"/>
  <c r="H669" i="7"/>
  <c r="H670" i="7"/>
  <c r="H671" i="7"/>
  <c r="L671" i="7"/>
  <c r="H672" i="7"/>
  <c r="H673" i="7"/>
  <c r="H674" i="7"/>
  <c r="H894" i="7"/>
  <c r="H895" i="7"/>
  <c r="H896" i="7"/>
  <c r="M896" i="7"/>
  <c r="H897" i="7"/>
  <c r="H898" i="7"/>
  <c r="M898" i="7"/>
  <c r="H899" i="7"/>
  <c r="H900" i="7"/>
  <c r="H901" i="7"/>
  <c r="H902" i="7"/>
  <c r="M902" i="7"/>
  <c r="H903" i="7"/>
  <c r="H904" i="7"/>
  <c r="M904" i="7"/>
  <c r="H905" i="7"/>
  <c r="H906" i="7"/>
  <c r="H907" i="7"/>
  <c r="H908" i="7"/>
  <c r="H590" i="7"/>
  <c r="H591" i="7"/>
  <c r="H592" i="7"/>
  <c r="H593" i="7"/>
  <c r="M593" i="7"/>
  <c r="H594" i="7"/>
  <c r="H595" i="7"/>
  <c r="H596" i="7"/>
  <c r="H597" i="7"/>
  <c r="M597" i="7"/>
  <c r="H598" i="7"/>
  <c r="H599" i="7"/>
  <c r="H600" i="7"/>
  <c r="H601" i="7"/>
  <c r="M601" i="7"/>
  <c r="H602" i="7"/>
  <c r="H811" i="7"/>
  <c r="H812" i="7"/>
  <c r="H813" i="7"/>
  <c r="M813" i="7"/>
  <c r="H814" i="7"/>
  <c r="H815" i="7"/>
  <c r="H816" i="7"/>
  <c r="H817" i="7"/>
  <c r="M817" i="7"/>
  <c r="H818" i="7"/>
  <c r="H819" i="7"/>
  <c r="N819" i="7"/>
  <c r="H603" i="7"/>
  <c r="H604" i="7"/>
  <c r="M604" i="7"/>
  <c r="H605" i="7"/>
  <c r="H606" i="7"/>
  <c r="M606" i="7"/>
  <c r="H607" i="7"/>
  <c r="H608" i="7"/>
  <c r="M608" i="7"/>
  <c r="H609" i="7"/>
  <c r="H610" i="7"/>
  <c r="M610" i="7"/>
  <c r="H611" i="7"/>
  <c r="H612" i="7"/>
  <c r="M612" i="7"/>
  <c r="H613" i="7"/>
  <c r="H614" i="7"/>
  <c r="H615" i="7"/>
  <c r="H616" i="7"/>
  <c r="M616" i="7"/>
  <c r="H617" i="7"/>
  <c r="H820" i="7"/>
  <c r="N820" i="7"/>
  <c r="H821" i="7"/>
  <c r="H822" i="7"/>
  <c r="M822" i="7"/>
  <c r="H823" i="7"/>
  <c r="H824" i="7"/>
  <c r="M824" i="7"/>
  <c r="H825" i="7"/>
  <c r="H826" i="7"/>
  <c r="H827" i="7"/>
  <c r="H557" i="7"/>
  <c r="M557" i="7"/>
  <c r="H558" i="7"/>
  <c r="H559" i="7"/>
  <c r="H560" i="7"/>
  <c r="H561" i="7"/>
  <c r="M561" i="7"/>
  <c r="H562" i="7"/>
  <c r="H563" i="7"/>
  <c r="H564" i="7"/>
  <c r="H565" i="7"/>
  <c r="M565" i="7"/>
  <c r="H566" i="7"/>
  <c r="H567" i="7"/>
  <c r="H568" i="7"/>
  <c r="H569" i="7"/>
  <c r="M569" i="7"/>
  <c r="H570" i="7"/>
  <c r="H571" i="7"/>
  <c r="H572" i="7"/>
  <c r="H573" i="7"/>
  <c r="M573" i="7"/>
  <c r="H574" i="7"/>
  <c r="H795" i="7"/>
  <c r="H796" i="7"/>
  <c r="H797" i="7"/>
  <c r="M797" i="7"/>
  <c r="H798" i="7"/>
  <c r="H799" i="7"/>
  <c r="H800" i="7"/>
  <c r="H801" i="7"/>
  <c r="M801" i="7"/>
  <c r="H802" i="7"/>
  <c r="H803" i="7"/>
  <c r="H575" i="7"/>
  <c r="H576" i="7"/>
  <c r="M576" i="7"/>
  <c r="H577" i="7"/>
  <c r="H578" i="7"/>
  <c r="H579" i="7"/>
  <c r="H580" i="7"/>
  <c r="M580" i="7"/>
  <c r="H581" i="7"/>
  <c r="H582" i="7"/>
  <c r="H583" i="7"/>
  <c r="H584" i="7"/>
  <c r="M584" i="7"/>
  <c r="H585" i="7"/>
  <c r="N585" i="7"/>
  <c r="H586" i="7"/>
  <c r="L586" i="7"/>
  <c r="H587" i="7"/>
  <c r="N587" i="7"/>
  <c r="H588" i="7"/>
  <c r="M588" i="7"/>
  <c r="L588" i="7"/>
  <c r="H589" i="7"/>
  <c r="N589" i="7"/>
  <c r="H804" i="7"/>
  <c r="L804" i="7"/>
  <c r="H805" i="7"/>
  <c r="N805" i="7"/>
  <c r="H806" i="7"/>
  <c r="H807" i="7"/>
  <c r="N807" i="7"/>
  <c r="H808" i="7"/>
  <c r="N808" i="7"/>
  <c r="H809" i="7"/>
  <c r="H810" i="7"/>
  <c r="H700" i="7"/>
  <c r="N700" i="7"/>
  <c r="H701" i="7"/>
  <c r="H702" i="7"/>
  <c r="N702" i="7"/>
  <c r="H703" i="7"/>
  <c r="M703" i="7"/>
  <c r="H704" i="7"/>
  <c r="N704" i="7"/>
  <c r="H705" i="7"/>
  <c r="H706" i="7"/>
  <c r="N706" i="7"/>
  <c r="H928" i="7"/>
  <c r="L928" i="7"/>
  <c r="H691" i="7"/>
  <c r="H692" i="7"/>
  <c r="M692" i="7"/>
  <c r="H693" i="7"/>
  <c r="N693" i="7"/>
  <c r="H694" i="7"/>
  <c r="H695" i="7"/>
  <c r="L695" i="7"/>
  <c r="H696" i="7"/>
  <c r="H697" i="7"/>
  <c r="H698" i="7"/>
  <c r="M698" i="7"/>
  <c r="H699" i="7"/>
  <c r="M699" i="7"/>
  <c r="H707" i="7"/>
  <c r="H708" i="7"/>
  <c r="M708" i="7"/>
  <c r="H709" i="7"/>
  <c r="H710" i="7"/>
  <c r="H711" i="7"/>
  <c r="H712" i="7"/>
  <c r="H713" i="7"/>
  <c r="M713" i="7"/>
  <c r="H714" i="7"/>
  <c r="L714" i="7"/>
  <c r="H715" i="7"/>
  <c r="M715" i="7"/>
  <c r="H716" i="7"/>
  <c r="H717" i="7"/>
  <c r="M717" i="7"/>
  <c r="H718" i="7"/>
  <c r="N718" i="7"/>
  <c r="H719" i="7"/>
  <c r="L719" i="7"/>
  <c r="N719" i="7"/>
  <c r="H720" i="7"/>
  <c r="H721" i="7"/>
  <c r="L721" i="7"/>
  <c r="H929" i="7"/>
  <c r="H930" i="7"/>
  <c r="H931" i="7"/>
  <c r="H932" i="7"/>
  <c r="L932" i="7"/>
  <c r="H933" i="7"/>
  <c r="H934" i="7"/>
  <c r="H935" i="7"/>
  <c r="N935" i="7"/>
  <c r="H936" i="7"/>
  <c r="H937" i="7"/>
  <c r="N937" i="7"/>
  <c r="H938" i="7"/>
  <c r="L938" i="7"/>
  <c r="H939" i="7"/>
  <c r="N939" i="7"/>
  <c r="L939" i="7"/>
  <c r="H940" i="7"/>
  <c r="N940" i="7"/>
  <c r="H941" i="7"/>
  <c r="N941" i="7"/>
  <c r="H942" i="7"/>
  <c r="H943" i="7"/>
  <c r="N943" i="7"/>
  <c r="L943" i="7"/>
  <c r="H722" i="7"/>
  <c r="H723" i="7"/>
  <c r="H724" i="7"/>
  <c r="M724" i="7"/>
  <c r="L724" i="7"/>
  <c r="H725" i="7"/>
  <c r="H726" i="7"/>
  <c r="L726" i="7"/>
  <c r="H727" i="7"/>
  <c r="H728" i="7"/>
  <c r="H729" i="7"/>
  <c r="N729" i="7"/>
  <c r="H730" i="7"/>
  <c r="H731" i="7"/>
  <c r="N731" i="7"/>
  <c r="H732" i="7"/>
  <c r="H733" i="7"/>
  <c r="L733" i="7"/>
  <c r="H734" i="7"/>
  <c r="N734" i="7"/>
  <c r="L734" i="7"/>
  <c r="M734" i="7"/>
  <c r="H735" i="7"/>
  <c r="H736" i="7"/>
  <c r="L736" i="7"/>
  <c r="H944" i="7"/>
  <c r="H945" i="7"/>
  <c r="L945" i="7"/>
  <c r="H946" i="7"/>
  <c r="H947" i="7"/>
  <c r="H948" i="7"/>
  <c r="L948" i="7"/>
  <c r="H949" i="7"/>
  <c r="L949" i="7"/>
  <c r="H950" i="7"/>
  <c r="L950" i="7"/>
  <c r="M950" i="7"/>
  <c r="N950" i="7"/>
  <c r="H951" i="7"/>
  <c r="L951" i="7"/>
  <c r="H952" i="7"/>
  <c r="L952" i="7"/>
  <c r="H953" i="7"/>
  <c r="L953" i="7"/>
  <c r="H954" i="7"/>
  <c r="H955" i="7"/>
  <c r="L955" i="7"/>
  <c r="H956" i="7"/>
  <c r="H957" i="7"/>
  <c r="L957" i="7"/>
  <c r="H675" i="7"/>
  <c r="L675" i="7"/>
  <c r="H676" i="7"/>
  <c r="L676" i="7"/>
  <c r="H677" i="7"/>
  <c r="H678" i="7"/>
  <c r="L678" i="7"/>
  <c r="H679" i="7"/>
  <c r="L679" i="7"/>
  <c r="N679" i="7"/>
  <c r="H680" i="7"/>
  <c r="L680" i="7"/>
  <c r="H681" i="7"/>
  <c r="L681" i="7"/>
  <c r="H682" i="7"/>
  <c r="L682" i="7"/>
  <c r="H683" i="7"/>
  <c r="H909" i="7"/>
  <c r="H910" i="7"/>
  <c r="L910" i="7"/>
  <c r="H911" i="7"/>
  <c r="L911" i="7"/>
  <c r="H912" i="7"/>
  <c r="M912" i="7"/>
  <c r="L912" i="7"/>
  <c r="H913" i="7"/>
  <c r="L913" i="7"/>
  <c r="H914" i="7"/>
  <c r="N914" i="7"/>
  <c r="H915" i="7"/>
  <c r="L915" i="7"/>
  <c r="H916" i="7"/>
  <c r="H917" i="7"/>
  <c r="L917" i="7"/>
  <c r="H684" i="7"/>
  <c r="H685" i="7"/>
  <c r="L685" i="7"/>
  <c r="H686" i="7"/>
  <c r="H687" i="7"/>
  <c r="L687" i="7"/>
  <c r="H688" i="7"/>
  <c r="L688" i="7"/>
  <c r="H689" i="7"/>
  <c r="L689" i="7"/>
  <c r="H690" i="7"/>
  <c r="M690" i="7"/>
  <c r="L690" i="7"/>
  <c r="N690" i="7"/>
  <c r="H918" i="7"/>
  <c r="H919" i="7"/>
  <c r="L919" i="7"/>
  <c r="H920" i="7"/>
  <c r="L920" i="7"/>
  <c r="H921" i="7"/>
  <c r="H922" i="7"/>
  <c r="L922" i="7"/>
  <c r="H923" i="7"/>
  <c r="H924" i="7"/>
  <c r="L924" i="7"/>
  <c r="H925" i="7"/>
  <c r="M925" i="7"/>
  <c r="H926" i="7"/>
  <c r="L926" i="7"/>
  <c r="H927" i="7"/>
  <c r="AH927" i="7"/>
  <c r="AH926" i="7"/>
  <c r="AH925" i="7"/>
  <c r="AH924" i="7"/>
  <c r="AH923" i="7"/>
  <c r="AH922" i="7"/>
  <c r="AN922" i="7"/>
  <c r="AH921" i="7"/>
  <c r="AH920" i="7"/>
  <c r="AH919" i="7"/>
  <c r="AH918" i="7"/>
  <c r="AH690" i="7"/>
  <c r="AH689" i="7"/>
  <c r="AH688" i="7"/>
  <c r="AH687" i="7"/>
  <c r="AH686" i="7"/>
  <c r="AH685" i="7"/>
  <c r="AH684" i="7"/>
  <c r="AH917" i="7"/>
  <c r="AH916" i="7"/>
  <c r="AM916" i="7"/>
  <c r="AH915" i="7"/>
  <c r="AH914" i="7"/>
  <c r="AH913" i="7"/>
  <c r="AH912" i="7"/>
  <c r="AH911" i="7"/>
  <c r="AH910" i="7"/>
  <c r="AH909" i="7"/>
  <c r="AH683" i="7"/>
  <c r="AH682" i="7"/>
  <c r="AH681" i="7"/>
  <c r="AH680" i="7"/>
  <c r="AH679" i="7"/>
  <c r="AH678" i="7"/>
  <c r="AH677" i="7"/>
  <c r="AH676" i="7"/>
  <c r="AH675" i="7"/>
  <c r="AH957" i="7"/>
  <c r="AL957" i="7"/>
  <c r="AH956" i="7"/>
  <c r="AH955" i="7"/>
  <c r="AH954" i="7"/>
  <c r="AH953" i="7"/>
  <c r="AH952" i="7"/>
  <c r="AH951" i="7"/>
  <c r="AN951" i="7"/>
  <c r="AH950" i="7"/>
  <c r="AH949" i="7"/>
  <c r="AH948" i="7"/>
  <c r="AH947" i="7"/>
  <c r="AH946" i="7"/>
  <c r="AH945" i="7"/>
  <c r="AH944" i="7"/>
  <c r="AH736" i="7"/>
  <c r="AH735" i="7"/>
  <c r="AH734" i="7"/>
  <c r="AH733" i="7"/>
  <c r="AH732" i="7"/>
  <c r="AH731" i="7"/>
  <c r="AH730" i="7"/>
  <c r="AH729" i="7"/>
  <c r="AH728" i="7"/>
  <c r="AH727" i="7"/>
  <c r="AH726" i="7"/>
  <c r="AH725" i="7"/>
  <c r="AH724" i="7"/>
  <c r="AH723" i="7"/>
  <c r="AH722" i="7"/>
  <c r="AH943" i="7"/>
  <c r="AL943" i="7"/>
  <c r="AH942" i="7"/>
  <c r="AH941" i="7"/>
  <c r="AH940" i="7"/>
  <c r="AH939" i="7"/>
  <c r="AH938" i="7"/>
  <c r="AH937" i="7"/>
  <c r="AH936" i="7"/>
  <c r="AH935" i="7"/>
  <c r="AH934" i="7"/>
  <c r="AH933" i="7"/>
  <c r="AH932" i="7"/>
  <c r="AH931" i="7"/>
  <c r="AH930" i="7"/>
  <c r="AL930" i="7"/>
  <c r="AH929" i="7"/>
  <c r="AH721" i="7"/>
  <c r="AH720" i="7"/>
  <c r="AH719" i="7"/>
  <c r="AH718" i="7"/>
  <c r="AH717" i="7"/>
  <c r="AH716" i="7"/>
  <c r="AH715" i="7"/>
  <c r="AH714" i="7"/>
  <c r="AH713" i="7"/>
  <c r="AH712" i="7"/>
  <c r="AH711" i="7"/>
  <c r="AH710" i="7"/>
  <c r="AH709" i="7"/>
  <c r="AH708" i="7"/>
  <c r="AH707" i="7"/>
  <c r="AH699" i="7"/>
  <c r="AH698" i="7"/>
  <c r="AH697" i="7"/>
  <c r="AH696" i="7"/>
  <c r="AH695" i="7"/>
  <c r="AH694" i="7"/>
  <c r="AH693" i="7"/>
  <c r="AH692" i="7"/>
  <c r="AH691" i="7"/>
  <c r="AH928" i="7"/>
  <c r="AH706" i="7"/>
  <c r="AH705" i="7"/>
  <c r="AH704" i="7"/>
  <c r="AH703" i="7"/>
  <c r="AH702" i="7"/>
  <c r="AN702" i="7"/>
  <c r="AH701" i="7"/>
  <c r="AH700" i="7"/>
  <c r="AH810" i="7"/>
  <c r="AH809" i="7"/>
  <c r="AM809" i="7"/>
  <c r="AH808" i="7"/>
  <c r="AH807" i="7"/>
  <c r="AH806" i="7"/>
  <c r="AH805" i="7"/>
  <c r="AH804" i="7"/>
  <c r="AH589" i="7"/>
  <c r="AH588" i="7"/>
  <c r="AH587" i="7"/>
  <c r="AH586" i="7"/>
  <c r="AH585" i="7"/>
  <c r="AH584" i="7"/>
  <c r="AH583" i="7"/>
  <c r="AH582" i="7"/>
  <c r="AH581" i="7"/>
  <c r="AH580" i="7"/>
  <c r="AH579" i="7"/>
  <c r="AH578" i="7"/>
  <c r="AH577" i="7"/>
  <c r="AH576" i="7"/>
  <c r="AH575" i="7"/>
  <c r="AH803" i="7"/>
  <c r="AH802" i="7"/>
  <c r="AH801" i="7"/>
  <c r="AH800" i="7"/>
  <c r="AH799" i="7"/>
  <c r="AH798" i="7"/>
  <c r="AM798" i="7"/>
  <c r="AH797" i="7"/>
  <c r="AH796" i="7"/>
  <c r="AH795" i="7"/>
  <c r="AH574" i="7"/>
  <c r="AH573" i="7"/>
  <c r="AH572" i="7"/>
  <c r="AH571" i="7"/>
  <c r="AH570" i="7"/>
  <c r="AH569" i="7"/>
  <c r="AH568" i="7"/>
  <c r="AH567" i="7"/>
  <c r="AH566" i="7"/>
  <c r="AH565" i="7"/>
  <c r="AH564" i="7"/>
  <c r="AH563" i="7"/>
  <c r="AH562" i="7"/>
  <c r="AH561" i="7"/>
  <c r="AH560" i="7"/>
  <c r="AH559" i="7"/>
  <c r="AH558" i="7"/>
  <c r="AH557" i="7"/>
  <c r="AH827" i="7"/>
  <c r="AH826" i="7"/>
  <c r="AH825" i="7"/>
  <c r="AH824" i="7"/>
  <c r="AH823" i="7"/>
  <c r="AH822" i="7"/>
  <c r="AH821" i="7"/>
  <c r="AH820" i="7"/>
  <c r="AH617" i="7"/>
  <c r="AH616" i="7"/>
  <c r="AH615" i="7"/>
  <c r="AH614" i="7"/>
  <c r="AH613" i="7"/>
  <c r="AH612" i="7"/>
  <c r="AH611" i="7"/>
  <c r="AH610" i="7"/>
  <c r="AH609" i="7"/>
  <c r="AH608" i="7"/>
  <c r="AH607" i="7"/>
  <c r="AH606" i="7"/>
  <c r="AH605" i="7"/>
  <c r="AH604" i="7"/>
  <c r="AH603" i="7"/>
  <c r="AH819" i="7"/>
  <c r="AH818" i="7"/>
  <c r="AH817" i="7"/>
  <c r="AH816" i="7"/>
  <c r="AH815" i="7"/>
  <c r="AH814" i="7"/>
  <c r="AH813" i="7"/>
  <c r="AH812" i="7"/>
  <c r="AH811" i="7"/>
  <c r="AH602" i="7"/>
  <c r="AH601" i="7"/>
  <c r="AH600" i="7"/>
  <c r="AH599" i="7"/>
  <c r="AH598" i="7"/>
  <c r="AH597" i="7"/>
  <c r="AH596" i="7"/>
  <c r="AH595" i="7"/>
  <c r="AH594" i="7"/>
  <c r="AH593" i="7"/>
  <c r="AH592" i="7"/>
  <c r="AH591" i="7"/>
  <c r="AH590" i="7"/>
  <c r="AH908" i="7"/>
  <c r="AL908" i="7"/>
  <c r="AH907" i="7"/>
  <c r="AH906" i="7"/>
  <c r="AH905" i="7"/>
  <c r="AH904" i="7"/>
  <c r="AH903" i="7"/>
  <c r="AH902" i="7"/>
  <c r="AH901" i="7"/>
  <c r="AL901" i="7"/>
  <c r="AH900" i="7"/>
  <c r="AN900" i="7"/>
  <c r="AH899" i="7"/>
  <c r="AH898" i="7"/>
  <c r="AH897" i="7"/>
  <c r="AH896" i="7"/>
  <c r="AH895" i="7"/>
  <c r="AL895" i="7"/>
  <c r="AH894" i="7"/>
  <c r="AH674" i="7"/>
  <c r="AH673" i="7"/>
  <c r="AH672" i="7"/>
  <c r="AH671" i="7"/>
  <c r="AH670" i="7"/>
  <c r="AH669" i="7"/>
  <c r="AH668" i="7"/>
  <c r="AH667" i="7"/>
  <c r="AH666" i="7"/>
  <c r="AH665" i="7"/>
  <c r="AH664" i="7"/>
  <c r="AH663" i="7"/>
  <c r="AH662" i="7"/>
  <c r="AH893" i="7"/>
  <c r="AL893" i="7"/>
  <c r="AH892" i="7"/>
  <c r="AH891" i="7"/>
  <c r="AH890" i="7"/>
  <c r="AH889" i="7"/>
  <c r="AH888" i="7"/>
  <c r="AH887" i="7"/>
  <c r="AH886" i="7"/>
  <c r="AH885" i="7"/>
  <c r="AH884" i="7"/>
  <c r="AH883" i="7"/>
  <c r="AH661" i="7"/>
  <c r="AH660" i="7"/>
  <c r="AH659" i="7"/>
  <c r="AH658" i="7"/>
  <c r="AH657" i="7"/>
  <c r="AH656" i="7"/>
  <c r="AH655" i="7"/>
  <c r="AH654" i="7"/>
  <c r="AH653" i="7"/>
  <c r="AH652" i="7"/>
  <c r="AH651" i="7"/>
  <c r="AH650" i="7"/>
  <c r="AH649" i="7"/>
  <c r="AH648" i="7"/>
  <c r="AH854" i="7"/>
  <c r="AH853" i="7"/>
  <c r="AH852" i="7"/>
  <c r="AH851" i="7"/>
  <c r="AH850" i="7"/>
  <c r="AH849" i="7"/>
  <c r="AH848" i="7"/>
  <c r="AH847" i="7"/>
  <c r="AH846" i="7"/>
  <c r="AH845" i="7"/>
  <c r="AH844" i="7"/>
  <c r="AH843" i="7"/>
  <c r="AH647" i="7"/>
  <c r="AH646" i="7"/>
  <c r="AH645" i="7"/>
  <c r="AH644" i="7"/>
  <c r="AH643" i="7"/>
  <c r="AH642" i="7"/>
  <c r="AH641" i="7"/>
  <c r="AH640" i="7"/>
  <c r="AH639" i="7"/>
  <c r="AH638" i="7"/>
  <c r="AH637" i="7"/>
  <c r="AH636" i="7"/>
  <c r="AH635" i="7"/>
  <c r="AH634" i="7"/>
  <c r="AH633" i="7"/>
  <c r="AH632" i="7"/>
  <c r="AH842" i="7"/>
  <c r="AH841" i="7"/>
  <c r="AH840" i="7"/>
  <c r="AH839" i="7"/>
  <c r="AH838" i="7"/>
  <c r="AH837" i="7"/>
  <c r="AH836" i="7"/>
  <c r="AH835" i="7"/>
  <c r="AH834" i="7"/>
  <c r="AH833" i="7"/>
  <c r="AH832" i="7"/>
  <c r="AH831" i="7"/>
  <c r="AH830" i="7"/>
  <c r="AH829" i="7"/>
  <c r="AH828" i="7"/>
  <c r="AH631" i="7"/>
  <c r="AH630" i="7"/>
  <c r="AH629" i="7"/>
  <c r="AH628" i="7"/>
  <c r="AH627" i="7"/>
  <c r="AH626" i="7"/>
  <c r="AH625" i="7"/>
  <c r="AH624" i="7"/>
  <c r="AH623" i="7"/>
  <c r="AH622" i="7"/>
  <c r="AH621" i="7"/>
  <c r="AH620" i="7"/>
  <c r="AH619" i="7"/>
  <c r="AH618" i="7"/>
  <c r="AX14" i="7"/>
  <c r="AH1006" i="7"/>
  <c r="AH1005" i="7"/>
  <c r="AH1004" i="7"/>
  <c r="AH1003" i="7"/>
  <c r="AH1002" i="7"/>
  <c r="AH1001" i="7"/>
  <c r="AN1001" i="7"/>
  <c r="AH1000" i="7"/>
  <c r="AN1000" i="7"/>
  <c r="AH999" i="7"/>
  <c r="AH998" i="7"/>
  <c r="AH997" i="7"/>
  <c r="AH996" i="7"/>
  <c r="AH995" i="7"/>
  <c r="AH994" i="7"/>
  <c r="AH993" i="7"/>
  <c r="AH794" i="7"/>
  <c r="AM794" i="7"/>
  <c r="AH793" i="7"/>
  <c r="AH792" i="7"/>
  <c r="AH791" i="7"/>
  <c r="AH790" i="7"/>
  <c r="AH789" i="7"/>
  <c r="AH788" i="7"/>
  <c r="AH787" i="7"/>
  <c r="AH786" i="7"/>
  <c r="AH785" i="7"/>
  <c r="AH784" i="7"/>
  <c r="AH783" i="7"/>
  <c r="AH782" i="7"/>
  <c r="AH992" i="7"/>
  <c r="AH991" i="7"/>
  <c r="AH990" i="7"/>
  <c r="AL990" i="7"/>
  <c r="AH989" i="7"/>
  <c r="AH988" i="7"/>
  <c r="AH987" i="7"/>
  <c r="AH986" i="7"/>
  <c r="AH985" i="7"/>
  <c r="AH984" i="7"/>
  <c r="AH983" i="7"/>
  <c r="AH982" i="7"/>
  <c r="AH981" i="7"/>
  <c r="AH980" i="7"/>
  <c r="AH781" i="7"/>
  <c r="AH780" i="7"/>
  <c r="AH779" i="7"/>
  <c r="AH778" i="7"/>
  <c r="AH777" i="7"/>
  <c r="AH776" i="7"/>
  <c r="AH775" i="7"/>
  <c r="AH774" i="7"/>
  <c r="AH773" i="7"/>
  <c r="AH772" i="7"/>
  <c r="AH771" i="7"/>
  <c r="AH770" i="7"/>
  <c r="AH769" i="7"/>
  <c r="AH768" i="7"/>
  <c r="AH979" i="7"/>
  <c r="AM979" i="7"/>
  <c r="AH978" i="7"/>
  <c r="AH977" i="7"/>
  <c r="AH976" i="7"/>
  <c r="AH975" i="7"/>
  <c r="AH974" i="7"/>
  <c r="AH973" i="7"/>
  <c r="AH972" i="7"/>
  <c r="AH971" i="7"/>
  <c r="AH970" i="7"/>
  <c r="AH969" i="7"/>
  <c r="AH968" i="7"/>
  <c r="AH767" i="7"/>
  <c r="AH766" i="7"/>
  <c r="AH765" i="7"/>
  <c r="AH764" i="7"/>
  <c r="AH763" i="7"/>
  <c r="AH762" i="7"/>
  <c r="AH761" i="7"/>
  <c r="AH760" i="7"/>
  <c r="AH759" i="7"/>
  <c r="AH758" i="7"/>
  <c r="AH757" i="7"/>
  <c r="AH756" i="7"/>
  <c r="AH755" i="7"/>
  <c r="AH754" i="7"/>
  <c r="AH753" i="7"/>
  <c r="AH752" i="7"/>
  <c r="AH967" i="7"/>
  <c r="AH966" i="7"/>
  <c r="AH965" i="7"/>
  <c r="AH964" i="7"/>
  <c r="AM964" i="7"/>
  <c r="AH963" i="7"/>
  <c r="AH962" i="7"/>
  <c r="AH961" i="7"/>
  <c r="AH960" i="7"/>
  <c r="AH959" i="7"/>
  <c r="AL959" i="7"/>
  <c r="AH958" i="7"/>
  <c r="AH751" i="7"/>
  <c r="AH750" i="7"/>
  <c r="AH749" i="7"/>
  <c r="AN749" i="7"/>
  <c r="AH748" i="7"/>
  <c r="AL748" i="7"/>
  <c r="AH747" i="7"/>
  <c r="AH746" i="7"/>
  <c r="AH745" i="7"/>
  <c r="AH744" i="7"/>
  <c r="AH743" i="7"/>
  <c r="AH742" i="7"/>
  <c r="AH741" i="7"/>
  <c r="AH740" i="7"/>
  <c r="AH739" i="7"/>
  <c r="AH738" i="7"/>
  <c r="AH737" i="7"/>
  <c r="AH882" i="7"/>
  <c r="AH881" i="7"/>
  <c r="AH880" i="7"/>
  <c r="AH879" i="7"/>
  <c r="AL879" i="7"/>
  <c r="AH878" i="7"/>
  <c r="AH877" i="7"/>
  <c r="AH876" i="7"/>
  <c r="AH875" i="7"/>
  <c r="AH874" i="7"/>
  <c r="AH873" i="7"/>
  <c r="AH872" i="7"/>
  <c r="AH871" i="7"/>
  <c r="AN871" i="7"/>
  <c r="AH870" i="7"/>
  <c r="AH869" i="7"/>
  <c r="AH868" i="7"/>
  <c r="AH867" i="7"/>
  <c r="AH866" i="7"/>
  <c r="AL866" i="7"/>
  <c r="AH865" i="7"/>
  <c r="AN865" i="7"/>
  <c r="AH864" i="7"/>
  <c r="AH863" i="7"/>
  <c r="AH862" i="7"/>
  <c r="AH861" i="7"/>
  <c r="AH860" i="7"/>
  <c r="AH859" i="7"/>
  <c r="AH858" i="7"/>
  <c r="AH857" i="7"/>
  <c r="AH856" i="7"/>
  <c r="AH855" i="7"/>
  <c r="V1348" i="6"/>
  <c r="V1347" i="6"/>
  <c r="V1346" i="6"/>
  <c r="V1345" i="6"/>
  <c r="H1345" i="6"/>
  <c r="V1344" i="6"/>
  <c r="H1344" i="6"/>
  <c r="V1343" i="6"/>
  <c r="H1343" i="6"/>
  <c r="V1342" i="6"/>
  <c r="H1342" i="6"/>
  <c r="V1341" i="6"/>
  <c r="H1341" i="6"/>
  <c r="V1340" i="6"/>
  <c r="H1340" i="6"/>
  <c r="V1339" i="6"/>
  <c r="H1339" i="6"/>
  <c r="V1338" i="6"/>
  <c r="H1338" i="6"/>
  <c r="V1337" i="6"/>
  <c r="H1337" i="6"/>
  <c r="V1336" i="6"/>
  <c r="H1336" i="6"/>
  <c r="V1335" i="6"/>
  <c r="H1335" i="6"/>
  <c r="V1334" i="6"/>
  <c r="H1334" i="6"/>
  <c r="V1333" i="6"/>
  <c r="H1333" i="6"/>
  <c r="V1332" i="6"/>
  <c r="H1332" i="6"/>
  <c r="V1331" i="6"/>
  <c r="H1331" i="6"/>
  <c r="V1330" i="6"/>
  <c r="H1330" i="6"/>
  <c r="V1329" i="6"/>
  <c r="H1329" i="6"/>
  <c r="V1328" i="6"/>
  <c r="H1328" i="6"/>
  <c r="V1327" i="6"/>
  <c r="H1327" i="6"/>
  <c r="V1326" i="6"/>
  <c r="H1326" i="6"/>
  <c r="V1325" i="6"/>
  <c r="H1325" i="6"/>
  <c r="V1324" i="6"/>
  <c r="H1324" i="6"/>
  <c r="V1323" i="6"/>
  <c r="H1323" i="6"/>
  <c r="V1322" i="6"/>
  <c r="H1322" i="6"/>
  <c r="V1321" i="6"/>
  <c r="H1321" i="6"/>
  <c r="V1320" i="6"/>
  <c r="H1320" i="6"/>
  <c r="V1319" i="6"/>
  <c r="H1319" i="6"/>
  <c r="V1318" i="6"/>
  <c r="H1318" i="6"/>
  <c r="V1317" i="6"/>
  <c r="H1317" i="6"/>
  <c r="V1316" i="6"/>
  <c r="H1316" i="6"/>
  <c r="V1315" i="6"/>
  <c r="H1315" i="6"/>
  <c r="V1314" i="6"/>
  <c r="H1314" i="6"/>
  <c r="V1313" i="6"/>
  <c r="H1313" i="6"/>
  <c r="V1312" i="6"/>
  <c r="H1312" i="6"/>
  <c r="V1311" i="6"/>
  <c r="H1311" i="6"/>
  <c r="V1310" i="6"/>
  <c r="H1310" i="6"/>
  <c r="V1309" i="6"/>
  <c r="H1309" i="6"/>
  <c r="V1308" i="6"/>
  <c r="H1308" i="6"/>
  <c r="V1307" i="6"/>
  <c r="H1307" i="6"/>
  <c r="V1306" i="6"/>
  <c r="H1306" i="6"/>
  <c r="V1305" i="6"/>
  <c r="H1305" i="6"/>
  <c r="V1304" i="6"/>
  <c r="H1304" i="6"/>
  <c r="V1303" i="6"/>
  <c r="H1303" i="6"/>
  <c r="V1302" i="6"/>
  <c r="H1302" i="6"/>
  <c r="V1301" i="6"/>
  <c r="H1301" i="6"/>
  <c r="V1300" i="6"/>
  <c r="H1300" i="6"/>
  <c r="V1299" i="6"/>
  <c r="H1299" i="6"/>
  <c r="V1298" i="6"/>
  <c r="H1298" i="6"/>
  <c r="V1297" i="6"/>
  <c r="H1297" i="6"/>
  <c r="V1296" i="6"/>
  <c r="H1296" i="6"/>
  <c r="V1295" i="6"/>
  <c r="H1295" i="6"/>
  <c r="V1294" i="6"/>
  <c r="H1294" i="6"/>
  <c r="V1293" i="6"/>
  <c r="H1293" i="6"/>
  <c r="V1292" i="6"/>
  <c r="H1292" i="6"/>
  <c r="V1291" i="6"/>
  <c r="H1291" i="6"/>
  <c r="V1290" i="6"/>
  <c r="H1290" i="6"/>
  <c r="V1289" i="6"/>
  <c r="H1289" i="6"/>
  <c r="V1288" i="6"/>
  <c r="H1288" i="6"/>
  <c r="V1287" i="6"/>
  <c r="H1287" i="6"/>
  <c r="V1286" i="6"/>
  <c r="H1286" i="6"/>
  <c r="V1285" i="6"/>
  <c r="H1285" i="6"/>
  <c r="V1284" i="6"/>
  <c r="H1284" i="6"/>
  <c r="V1283" i="6"/>
  <c r="H1283" i="6"/>
  <c r="V1282" i="6"/>
  <c r="H1282" i="6"/>
  <c r="V1281" i="6"/>
  <c r="H1281" i="6"/>
  <c r="V1280" i="6"/>
  <c r="H1280" i="6"/>
  <c r="V1279" i="6"/>
  <c r="H1279" i="6"/>
  <c r="V1278" i="6"/>
  <c r="H1278" i="6"/>
  <c r="V1277" i="6"/>
  <c r="H1277" i="6"/>
  <c r="V1276" i="6"/>
  <c r="H1276" i="6"/>
  <c r="V1275" i="6"/>
  <c r="H1275" i="6"/>
  <c r="V1274" i="6"/>
  <c r="H1274" i="6"/>
  <c r="V1273" i="6"/>
  <c r="H1273" i="6"/>
  <c r="V1272" i="6"/>
  <c r="H1272" i="6"/>
  <c r="V1271" i="6"/>
  <c r="H1271" i="6"/>
  <c r="V1270" i="6"/>
  <c r="H1270" i="6"/>
  <c r="V1269" i="6"/>
  <c r="H1269" i="6"/>
  <c r="V1268" i="6"/>
  <c r="H1268" i="6"/>
  <c r="V1267" i="6"/>
  <c r="H1267" i="6"/>
  <c r="V1266" i="6"/>
  <c r="H1266" i="6"/>
  <c r="V1265" i="6"/>
  <c r="H1265" i="6"/>
  <c r="V1264" i="6"/>
  <c r="H1264" i="6"/>
  <c r="V1263" i="6"/>
  <c r="H1263" i="6"/>
  <c r="V1262" i="6"/>
  <c r="H1262" i="6"/>
  <c r="V1261" i="6"/>
  <c r="H1261" i="6"/>
  <c r="V1260" i="6"/>
  <c r="H1260" i="6"/>
  <c r="V1259" i="6"/>
  <c r="H1259" i="6"/>
  <c r="V1258" i="6"/>
  <c r="H1258" i="6"/>
  <c r="V1257" i="6"/>
  <c r="H1257" i="6"/>
  <c r="V1256" i="6"/>
  <c r="H1256" i="6"/>
  <c r="V1255" i="6"/>
  <c r="H1255" i="6"/>
  <c r="V1254" i="6"/>
  <c r="H1254" i="6"/>
  <c r="V1253" i="6"/>
  <c r="H1253" i="6"/>
  <c r="V1252" i="6"/>
  <c r="H1252" i="6"/>
  <c r="V1251" i="6"/>
  <c r="H1251" i="6"/>
  <c r="V1250" i="6"/>
  <c r="H1250" i="6"/>
  <c r="V1249" i="6"/>
  <c r="H1249" i="6"/>
  <c r="V1248" i="6"/>
  <c r="H1248" i="6"/>
  <c r="V1247" i="6"/>
  <c r="H1247" i="6"/>
  <c r="V1246" i="6"/>
  <c r="H1246" i="6"/>
  <c r="V1245" i="6"/>
  <c r="H1245" i="6"/>
  <c r="V1244" i="6"/>
  <c r="H1244" i="6"/>
  <c r="V1243" i="6"/>
  <c r="H1243" i="6"/>
  <c r="V1242" i="6"/>
  <c r="H1242" i="6"/>
  <c r="V1241" i="6"/>
  <c r="H1241" i="6"/>
  <c r="V1240" i="6"/>
  <c r="H1240" i="6"/>
  <c r="V1239" i="6"/>
  <c r="H1239" i="6"/>
  <c r="V1238" i="6"/>
  <c r="H1238" i="6"/>
  <c r="V1237" i="6"/>
  <c r="H1237" i="6"/>
  <c r="V1236" i="6"/>
  <c r="H1236" i="6"/>
  <c r="V1235" i="6"/>
  <c r="H1235" i="6"/>
  <c r="V1234" i="6"/>
  <c r="H1234" i="6"/>
  <c r="V1233" i="6"/>
  <c r="H1233" i="6"/>
  <c r="V1232" i="6"/>
  <c r="H1232" i="6"/>
  <c r="V1231" i="6"/>
  <c r="H1231" i="6"/>
  <c r="V1230" i="6"/>
  <c r="H1230" i="6"/>
  <c r="V1229" i="6"/>
  <c r="H1229" i="6"/>
  <c r="V1228" i="6"/>
  <c r="H1228" i="6"/>
  <c r="V1227" i="6"/>
  <c r="H1227" i="6"/>
  <c r="V1226" i="6"/>
  <c r="H1226" i="6"/>
  <c r="V1225" i="6"/>
  <c r="H1225" i="6"/>
  <c r="V1224" i="6"/>
  <c r="H1224" i="6"/>
  <c r="V1223" i="6"/>
  <c r="H1223" i="6"/>
  <c r="V1222" i="6"/>
  <c r="H1222" i="6"/>
  <c r="V1221" i="6"/>
  <c r="H1221" i="6"/>
  <c r="V1220" i="6"/>
  <c r="H1220" i="6"/>
  <c r="V1219" i="6"/>
  <c r="H1219" i="6"/>
  <c r="V1218" i="6"/>
  <c r="H1218" i="6"/>
  <c r="V1217" i="6"/>
  <c r="H1217" i="6"/>
  <c r="V1216" i="6"/>
  <c r="H1216" i="6"/>
  <c r="V1215" i="6"/>
  <c r="H1215" i="6"/>
  <c r="V1214" i="6"/>
  <c r="H1214" i="6"/>
  <c r="V1213" i="6"/>
  <c r="H1213" i="6"/>
  <c r="V1212" i="6"/>
  <c r="H1212" i="6"/>
  <c r="V1211" i="6"/>
  <c r="H1211" i="6"/>
  <c r="V1210" i="6"/>
  <c r="H1210" i="6"/>
  <c r="V1209" i="6"/>
  <c r="H1209" i="6"/>
  <c r="V1208" i="6"/>
  <c r="H1208" i="6"/>
  <c r="V1207" i="6"/>
  <c r="H1207" i="6"/>
  <c r="V1206" i="6"/>
  <c r="H1206" i="6"/>
  <c r="V1205" i="6"/>
  <c r="H1205" i="6"/>
  <c r="V1204" i="6"/>
  <c r="H1204" i="6"/>
  <c r="V1203" i="6"/>
  <c r="H1203" i="6"/>
  <c r="V1202" i="6"/>
  <c r="H1202" i="6"/>
  <c r="V1201" i="6"/>
  <c r="H1201" i="6"/>
  <c r="V1200" i="6"/>
  <c r="H1200" i="6"/>
  <c r="V1199" i="6"/>
  <c r="H1199" i="6"/>
  <c r="V1198" i="6"/>
  <c r="H1198" i="6"/>
  <c r="V1197" i="6"/>
  <c r="H1197" i="6"/>
  <c r="V1196" i="6"/>
  <c r="H1196" i="6"/>
  <c r="V1195" i="6"/>
  <c r="H1195" i="6"/>
  <c r="V1194" i="6"/>
  <c r="H1194" i="6"/>
  <c r="V1193" i="6"/>
  <c r="H1193" i="6"/>
  <c r="V1192" i="6"/>
  <c r="H1192" i="6"/>
  <c r="V1191" i="6"/>
  <c r="H1191" i="6"/>
  <c r="V1190" i="6"/>
  <c r="H1190" i="6"/>
  <c r="V1189" i="6"/>
  <c r="H1189" i="6"/>
  <c r="V1188" i="6"/>
  <c r="H1188" i="6"/>
  <c r="V1187" i="6"/>
  <c r="H1187" i="6"/>
  <c r="V1186" i="6"/>
  <c r="H1186" i="6"/>
  <c r="V1185" i="6"/>
  <c r="H1185" i="6"/>
  <c r="V1184" i="6"/>
  <c r="H1184" i="6"/>
  <c r="V1183" i="6"/>
  <c r="H1183" i="6"/>
  <c r="V1182" i="6"/>
  <c r="H1182" i="6"/>
  <c r="V1181" i="6"/>
  <c r="H1181" i="6"/>
  <c r="V1180" i="6"/>
  <c r="H1180" i="6"/>
  <c r="V1179" i="6"/>
  <c r="H1179" i="6"/>
  <c r="V1178" i="6"/>
  <c r="H1178" i="6"/>
  <c r="V1177" i="6"/>
  <c r="H1177" i="6"/>
  <c r="V1176" i="6"/>
  <c r="H1176" i="6"/>
  <c r="V1175" i="6"/>
  <c r="H1175" i="6"/>
  <c r="V1174" i="6"/>
  <c r="H1174" i="6"/>
  <c r="V1173" i="6"/>
  <c r="H1173" i="6"/>
  <c r="V1172" i="6"/>
  <c r="H1172" i="6"/>
  <c r="V1171" i="6"/>
  <c r="H1171" i="6"/>
  <c r="V1170" i="6"/>
  <c r="H1170" i="6"/>
  <c r="V1169" i="6"/>
  <c r="H1169" i="6"/>
  <c r="V1168" i="6"/>
  <c r="H1168" i="6"/>
  <c r="V1167" i="6"/>
  <c r="H1167" i="6"/>
  <c r="V1166" i="6"/>
  <c r="H1166" i="6"/>
  <c r="V1165" i="6"/>
  <c r="H1165" i="6"/>
  <c r="V1164" i="6"/>
  <c r="H1164" i="6"/>
  <c r="V1163" i="6"/>
  <c r="H1163" i="6"/>
  <c r="V1162" i="6"/>
  <c r="H1162" i="6"/>
  <c r="V1161" i="6"/>
  <c r="H1161" i="6"/>
  <c r="V1160" i="6"/>
  <c r="H1160" i="6"/>
  <c r="V1159" i="6"/>
  <c r="H1159" i="6"/>
  <c r="V1158" i="6"/>
  <c r="H1158" i="6"/>
  <c r="V1157" i="6"/>
  <c r="H1157" i="6"/>
  <c r="V1156" i="6"/>
  <c r="H1156" i="6"/>
  <c r="V1155" i="6"/>
  <c r="H1155" i="6"/>
  <c r="V1154" i="6"/>
  <c r="H1154" i="6"/>
  <c r="V1153" i="6"/>
  <c r="H1153" i="6"/>
  <c r="V1152" i="6"/>
  <c r="H1152" i="6"/>
  <c r="V1151" i="6"/>
  <c r="H1151" i="6"/>
  <c r="V1150" i="6"/>
  <c r="H1150" i="6"/>
  <c r="V1149" i="6"/>
  <c r="H1149" i="6"/>
  <c r="V1148" i="6"/>
  <c r="H1148" i="6"/>
  <c r="V1147" i="6"/>
  <c r="H1147" i="6"/>
  <c r="V1146" i="6"/>
  <c r="H1146" i="6"/>
  <c r="V1145" i="6"/>
  <c r="H1145" i="6"/>
  <c r="V1144" i="6"/>
  <c r="H1144" i="6"/>
  <c r="V1143" i="6"/>
  <c r="H1143" i="6"/>
  <c r="V1142" i="6"/>
  <c r="H1142" i="6"/>
  <c r="V1141" i="6"/>
  <c r="H1141" i="6"/>
  <c r="V1140" i="6"/>
  <c r="H1140" i="6"/>
  <c r="V1139" i="6"/>
  <c r="H1139" i="6"/>
  <c r="V1138" i="6"/>
  <c r="H1138" i="6"/>
  <c r="V1137" i="6"/>
  <c r="H1137" i="6"/>
  <c r="V1136" i="6"/>
  <c r="H1136" i="6"/>
  <c r="V1135" i="6"/>
  <c r="H1135" i="6"/>
  <c r="V1134" i="6"/>
  <c r="H1134" i="6"/>
  <c r="V1133" i="6"/>
  <c r="H1133" i="6"/>
  <c r="V1132" i="6"/>
  <c r="H1132" i="6"/>
  <c r="V1131" i="6"/>
  <c r="H1131" i="6"/>
  <c r="V1130" i="6"/>
  <c r="H1130" i="6"/>
  <c r="V1129" i="6"/>
  <c r="H1129" i="6"/>
  <c r="V1128" i="6"/>
  <c r="H1128" i="6"/>
  <c r="V1127" i="6"/>
  <c r="H1127" i="6"/>
  <c r="V1126" i="6"/>
  <c r="H1126" i="6"/>
  <c r="V1125" i="6"/>
  <c r="H1125" i="6"/>
  <c r="V1124" i="6"/>
  <c r="H1124" i="6"/>
  <c r="V1123" i="6"/>
  <c r="H1123" i="6"/>
  <c r="V1122" i="6"/>
  <c r="H1122" i="6"/>
  <c r="V1121" i="6"/>
  <c r="H1121" i="6"/>
  <c r="V1120" i="6"/>
  <c r="H1120" i="6"/>
  <c r="V1119" i="6"/>
  <c r="H1119" i="6"/>
  <c r="V1118" i="6"/>
  <c r="H1118" i="6"/>
  <c r="V1117" i="6"/>
  <c r="H1117" i="6"/>
  <c r="V1116" i="6"/>
  <c r="H1116" i="6"/>
  <c r="V1115" i="6"/>
  <c r="H1115" i="6"/>
  <c r="V1114" i="6"/>
  <c r="H1114" i="6"/>
  <c r="V1113" i="6"/>
  <c r="H1113" i="6"/>
  <c r="V1112" i="6"/>
  <c r="H1112" i="6"/>
  <c r="V1111" i="6"/>
  <c r="H1111" i="6"/>
  <c r="V1110" i="6"/>
  <c r="H1110" i="6"/>
  <c r="V1109" i="6"/>
  <c r="H1109" i="6"/>
  <c r="V1108" i="6"/>
  <c r="H1108" i="6"/>
  <c r="V1107" i="6"/>
  <c r="H1107" i="6"/>
  <c r="V1106" i="6"/>
  <c r="H1106" i="6"/>
  <c r="V1105" i="6"/>
  <c r="H1105" i="6"/>
  <c r="V1104" i="6"/>
  <c r="H1104" i="6"/>
  <c r="V1103" i="6"/>
  <c r="H1103" i="6"/>
  <c r="V1102" i="6"/>
  <c r="H1102" i="6"/>
  <c r="V1101" i="6"/>
  <c r="H1101" i="6"/>
  <c r="V1100" i="6"/>
  <c r="H1100" i="6"/>
  <c r="V1099" i="6"/>
  <c r="H1099" i="6"/>
  <c r="V1098" i="6"/>
  <c r="H1098" i="6"/>
  <c r="V1097" i="6"/>
  <c r="H1097" i="6"/>
  <c r="V1096" i="6"/>
  <c r="H1096" i="6"/>
  <c r="V1095" i="6"/>
  <c r="H1095" i="6"/>
  <c r="V1094" i="6"/>
  <c r="H1094" i="6"/>
  <c r="V1093" i="6"/>
  <c r="H1093" i="6"/>
  <c r="V1092" i="6"/>
  <c r="H1092" i="6"/>
  <c r="V1091" i="6"/>
  <c r="H1091" i="6"/>
  <c r="V1090" i="6"/>
  <c r="H1090" i="6"/>
  <c r="V1089" i="6"/>
  <c r="H1089" i="6"/>
  <c r="V1088" i="6"/>
  <c r="H1088" i="6"/>
  <c r="V1087" i="6"/>
  <c r="H1087" i="6"/>
  <c r="V1086" i="6"/>
  <c r="H1086" i="6"/>
  <c r="V1085" i="6"/>
  <c r="H1085" i="6"/>
  <c r="V1084" i="6"/>
  <c r="H1084" i="6"/>
  <c r="V1083" i="6"/>
  <c r="H1083" i="6"/>
  <c r="V1082" i="6"/>
  <c r="H1082" i="6"/>
  <c r="V1081" i="6"/>
  <c r="H1081" i="6"/>
  <c r="V1080" i="6"/>
  <c r="H1080" i="6"/>
  <c r="V1079" i="6"/>
  <c r="H1079" i="6"/>
  <c r="V1078" i="6"/>
  <c r="H1078" i="6"/>
  <c r="V1077" i="6"/>
  <c r="H1077" i="6"/>
  <c r="V1076" i="6"/>
  <c r="H1076" i="6"/>
  <c r="V1075" i="6"/>
  <c r="H1075" i="6"/>
  <c r="V1074" i="6"/>
  <c r="H1074" i="6"/>
  <c r="V1073" i="6"/>
  <c r="H1073" i="6"/>
  <c r="V1072" i="6"/>
  <c r="H1072" i="6"/>
  <c r="V1071" i="6"/>
  <c r="H1071" i="6"/>
  <c r="V1070" i="6"/>
  <c r="H1070" i="6"/>
  <c r="V1069" i="6"/>
  <c r="H1069" i="6"/>
  <c r="V1068" i="6"/>
  <c r="H1068" i="6"/>
  <c r="V1067" i="6"/>
  <c r="H1067" i="6"/>
  <c r="V1066" i="6"/>
  <c r="H1066" i="6"/>
  <c r="V1065" i="6"/>
  <c r="H1065" i="6"/>
  <c r="V1064" i="6"/>
  <c r="H1064" i="6"/>
  <c r="V1063" i="6"/>
  <c r="H1063" i="6"/>
  <c r="V1062" i="6"/>
  <c r="H1062" i="6"/>
  <c r="V1061" i="6"/>
  <c r="H1061" i="6"/>
  <c r="V1060" i="6"/>
  <c r="H1060" i="6"/>
  <c r="V1059" i="6"/>
  <c r="H1059" i="6"/>
  <c r="V1058" i="6"/>
  <c r="H1058" i="6"/>
  <c r="V1057" i="6"/>
  <c r="H1057" i="6"/>
  <c r="V1056" i="6"/>
  <c r="H1056" i="6"/>
  <c r="V1055" i="6"/>
  <c r="H1055" i="6"/>
  <c r="V1054" i="6"/>
  <c r="H1054" i="6"/>
  <c r="V1053" i="6"/>
  <c r="H1053" i="6"/>
  <c r="V1052" i="6"/>
  <c r="H1052" i="6"/>
  <c r="V1051" i="6"/>
  <c r="H1051" i="6"/>
  <c r="V1050" i="6"/>
  <c r="H1050" i="6"/>
  <c r="V1049" i="6"/>
  <c r="H1049" i="6"/>
  <c r="V1048" i="6"/>
  <c r="H1048" i="6"/>
  <c r="V1047" i="6"/>
  <c r="H1047" i="6"/>
  <c r="V1046" i="6"/>
  <c r="H1046" i="6"/>
  <c r="V1045" i="6"/>
  <c r="H1045" i="6"/>
  <c r="V1044" i="6"/>
  <c r="H1044" i="6"/>
  <c r="V1043" i="6"/>
  <c r="H1043" i="6"/>
  <c r="V1042" i="6"/>
  <c r="H1042" i="6"/>
  <c r="V1041" i="6"/>
  <c r="H1041" i="6"/>
  <c r="V1040" i="6"/>
  <c r="H1040" i="6"/>
  <c r="V1039" i="6"/>
  <c r="H1039" i="6"/>
  <c r="V1038" i="6"/>
  <c r="H1038" i="6"/>
  <c r="V1037" i="6"/>
  <c r="H1037" i="6"/>
  <c r="V1036" i="6"/>
  <c r="H1036" i="6"/>
  <c r="V1035" i="6"/>
  <c r="H1035" i="6"/>
  <c r="V1034" i="6"/>
  <c r="H1034" i="6"/>
  <c r="V1033" i="6"/>
  <c r="H1033" i="6"/>
  <c r="V1032" i="6"/>
  <c r="H1032" i="6"/>
  <c r="V1031" i="6"/>
  <c r="H1031" i="6"/>
  <c r="V1030" i="6"/>
  <c r="H1030" i="6"/>
  <c r="V1029" i="6"/>
  <c r="H1029" i="6"/>
  <c r="V1028" i="6"/>
  <c r="H1028" i="6"/>
  <c r="V1027" i="6"/>
  <c r="H1027" i="6"/>
  <c r="V1026" i="6"/>
  <c r="H1026" i="6"/>
  <c r="V1025" i="6"/>
  <c r="H1025" i="6"/>
  <c r="V1024" i="6"/>
  <c r="H1024" i="6"/>
  <c r="V1023" i="6"/>
  <c r="H1023" i="6"/>
  <c r="V1022" i="6"/>
  <c r="H1022" i="6"/>
  <c r="V1021" i="6"/>
  <c r="H1021" i="6"/>
  <c r="V1020" i="6"/>
  <c r="H1020" i="6"/>
  <c r="V1019" i="6"/>
  <c r="H1019" i="6"/>
  <c r="V1018" i="6"/>
  <c r="H1018" i="6"/>
  <c r="V1017" i="6"/>
  <c r="H1017" i="6"/>
  <c r="V1016" i="6"/>
  <c r="H1016" i="6"/>
  <c r="V1015" i="6"/>
  <c r="H1015" i="6"/>
  <c r="V1014" i="6"/>
  <c r="H1014" i="6"/>
  <c r="V1013" i="6"/>
  <c r="H1013" i="6"/>
  <c r="V1012" i="6"/>
  <c r="H1012" i="6"/>
  <c r="V1011" i="6"/>
  <c r="H1011" i="6"/>
  <c r="V1010" i="6"/>
  <c r="H1010" i="6"/>
  <c r="V1009" i="6"/>
  <c r="H1009" i="6"/>
  <c r="V1008" i="6"/>
  <c r="H1008" i="6"/>
  <c r="V1007" i="6"/>
  <c r="H1007" i="6"/>
  <c r="V1006" i="6"/>
  <c r="H1006" i="6"/>
  <c r="V1005" i="6"/>
  <c r="H1005" i="6"/>
  <c r="V1004" i="6"/>
  <c r="H1004" i="6"/>
  <c r="V1003" i="6"/>
  <c r="H1003" i="6"/>
  <c r="V1002" i="6"/>
  <c r="H1002" i="6"/>
  <c r="V1001" i="6"/>
  <c r="H1001" i="6"/>
  <c r="V1000" i="6"/>
  <c r="H1000" i="6"/>
  <c r="V999" i="6"/>
  <c r="H999" i="6"/>
  <c r="V998" i="6"/>
  <c r="H998" i="6"/>
  <c r="V997" i="6"/>
  <c r="H997" i="6"/>
  <c r="V996" i="6"/>
  <c r="H996" i="6"/>
  <c r="V995" i="6"/>
  <c r="H995" i="6"/>
  <c r="V994" i="6"/>
  <c r="H994" i="6"/>
  <c r="V993" i="6"/>
  <c r="H993" i="6"/>
  <c r="V992" i="6"/>
  <c r="H992" i="6"/>
  <c r="V991" i="6"/>
  <c r="H991" i="6"/>
  <c r="V990" i="6"/>
  <c r="H990" i="6"/>
  <c r="V989" i="6"/>
  <c r="H989" i="6"/>
  <c r="V988" i="6"/>
  <c r="H988" i="6"/>
  <c r="V987" i="6"/>
  <c r="H987" i="6"/>
  <c r="V986" i="6"/>
  <c r="H986" i="6"/>
  <c r="V985" i="6"/>
  <c r="H985" i="6"/>
  <c r="V984" i="6"/>
  <c r="H984" i="6"/>
  <c r="V983" i="6"/>
  <c r="H983" i="6"/>
  <c r="V982" i="6"/>
  <c r="H982" i="6"/>
  <c r="V981" i="6"/>
  <c r="H981" i="6"/>
  <c r="V980" i="6"/>
  <c r="H980" i="6"/>
  <c r="V979" i="6"/>
  <c r="H979" i="6"/>
  <c r="V978" i="6"/>
  <c r="H978" i="6"/>
  <c r="V977" i="6"/>
  <c r="H977" i="6"/>
  <c r="V976" i="6"/>
  <c r="H976" i="6"/>
  <c r="V975" i="6"/>
  <c r="H975" i="6"/>
  <c r="V974" i="6"/>
  <c r="H974" i="6"/>
  <c r="V973" i="6"/>
  <c r="H973" i="6"/>
  <c r="V972" i="6"/>
  <c r="H972" i="6"/>
  <c r="V971" i="6"/>
  <c r="H971" i="6"/>
  <c r="V970" i="6"/>
  <c r="H970" i="6"/>
  <c r="V969" i="6"/>
  <c r="H969" i="6"/>
  <c r="V968" i="6"/>
  <c r="H968" i="6"/>
  <c r="V967" i="6"/>
  <c r="H967" i="6"/>
  <c r="V966" i="6"/>
  <c r="H966" i="6"/>
  <c r="V965" i="6"/>
  <c r="H965" i="6"/>
  <c r="V964" i="6"/>
  <c r="H964" i="6"/>
  <c r="V963" i="6"/>
  <c r="H963" i="6"/>
  <c r="V962" i="6"/>
  <c r="H962" i="6"/>
  <c r="V961" i="6"/>
  <c r="H961" i="6"/>
  <c r="V960" i="6"/>
  <c r="H960" i="6"/>
  <c r="V959" i="6"/>
  <c r="H959" i="6"/>
  <c r="V958" i="6"/>
  <c r="H958" i="6"/>
  <c r="V957" i="6"/>
  <c r="H957" i="6"/>
  <c r="V956" i="6"/>
  <c r="H956" i="6"/>
  <c r="V955" i="6"/>
  <c r="H955" i="6"/>
  <c r="V954" i="6"/>
  <c r="H954" i="6"/>
  <c r="V953" i="6"/>
  <c r="H953" i="6"/>
  <c r="V952" i="6"/>
  <c r="H952" i="6"/>
  <c r="V951" i="6"/>
  <c r="H951" i="6"/>
  <c r="V950" i="6"/>
  <c r="H950" i="6"/>
  <c r="V949" i="6"/>
  <c r="H949" i="6"/>
  <c r="V948" i="6"/>
  <c r="H948" i="6"/>
  <c r="V947" i="6"/>
  <c r="H947" i="6"/>
  <c r="V946" i="6"/>
  <c r="H946" i="6"/>
  <c r="V945" i="6"/>
  <c r="H945" i="6"/>
  <c r="V944" i="6"/>
  <c r="H944" i="6"/>
  <c r="V943" i="6"/>
  <c r="H943" i="6"/>
  <c r="V942" i="6"/>
  <c r="H942" i="6"/>
  <c r="V941" i="6"/>
  <c r="H941" i="6"/>
  <c r="V940" i="6"/>
  <c r="H940" i="6"/>
  <c r="V939" i="6"/>
  <c r="H939" i="6"/>
  <c r="V938" i="6"/>
  <c r="H938" i="6"/>
  <c r="V937" i="6"/>
  <c r="H937" i="6"/>
  <c r="V936" i="6"/>
  <c r="H936" i="6"/>
  <c r="V935" i="6"/>
  <c r="H935" i="6"/>
  <c r="V934" i="6"/>
  <c r="H934" i="6"/>
  <c r="V933" i="6"/>
  <c r="H933" i="6"/>
  <c r="V932" i="6"/>
  <c r="H932" i="6"/>
  <c r="V931" i="6"/>
  <c r="H931" i="6"/>
  <c r="V930" i="6"/>
  <c r="H930" i="6"/>
  <c r="V929" i="6"/>
  <c r="H929" i="6"/>
  <c r="V928" i="6"/>
  <c r="H928" i="6"/>
  <c r="V927" i="6"/>
  <c r="H927" i="6"/>
  <c r="V926" i="6"/>
  <c r="H926" i="6"/>
  <c r="V925" i="6"/>
  <c r="H925" i="6"/>
  <c r="V924" i="6"/>
  <c r="H924" i="6"/>
  <c r="V923" i="6"/>
  <c r="H923" i="6"/>
  <c r="V922" i="6"/>
  <c r="H922" i="6"/>
  <c r="V921" i="6"/>
  <c r="H921" i="6"/>
  <c r="V920" i="6"/>
  <c r="H920" i="6"/>
  <c r="V919" i="6"/>
  <c r="H919" i="6"/>
  <c r="V918" i="6"/>
  <c r="H918" i="6"/>
  <c r="V917" i="6"/>
  <c r="H917" i="6"/>
  <c r="V916" i="6"/>
  <c r="H916" i="6"/>
  <c r="V915" i="6"/>
  <c r="H915" i="6"/>
  <c r="V914" i="6"/>
  <c r="H914" i="6"/>
  <c r="V913" i="6"/>
  <c r="H913" i="6"/>
  <c r="V912" i="6"/>
  <c r="H912" i="6"/>
  <c r="V911" i="6"/>
  <c r="H911" i="6"/>
  <c r="V910" i="6"/>
  <c r="H910" i="6"/>
  <c r="V909" i="6"/>
  <c r="H909" i="6"/>
  <c r="V908" i="6"/>
  <c r="H908" i="6"/>
  <c r="V907" i="6"/>
  <c r="H907" i="6"/>
  <c r="V906" i="6"/>
  <c r="H906" i="6"/>
  <c r="V905" i="6"/>
  <c r="H905" i="6"/>
  <c r="V904" i="6"/>
  <c r="H904" i="6"/>
  <c r="V903" i="6"/>
  <c r="H903" i="6"/>
  <c r="V902" i="6"/>
  <c r="H902" i="6"/>
  <c r="V901" i="6"/>
  <c r="H901" i="6"/>
  <c r="V900" i="6"/>
  <c r="H900" i="6"/>
  <c r="V899" i="6"/>
  <c r="H899" i="6"/>
  <c r="V898" i="6"/>
  <c r="H898" i="6"/>
  <c r="V897" i="6"/>
  <c r="H897" i="6"/>
  <c r="V896" i="6"/>
  <c r="H896" i="6"/>
  <c r="V895" i="6"/>
  <c r="H895" i="6"/>
  <c r="V894" i="6"/>
  <c r="H894" i="6"/>
  <c r="V893" i="6"/>
  <c r="H893" i="6"/>
  <c r="V892" i="6"/>
  <c r="H892" i="6"/>
  <c r="V891" i="6"/>
  <c r="H891" i="6"/>
  <c r="V890" i="6"/>
  <c r="H890" i="6"/>
  <c r="V889" i="6"/>
  <c r="H889" i="6"/>
  <c r="V888" i="6"/>
  <c r="H888" i="6"/>
  <c r="V887" i="6"/>
  <c r="H887" i="6"/>
  <c r="V886" i="6"/>
  <c r="H886" i="6"/>
  <c r="V885" i="6"/>
  <c r="H885" i="6"/>
  <c r="V884" i="6"/>
  <c r="H884" i="6"/>
  <c r="V883" i="6"/>
  <c r="H883" i="6"/>
  <c r="V882" i="6"/>
  <c r="H882" i="6"/>
  <c r="V881" i="6"/>
  <c r="H881" i="6"/>
  <c r="V880" i="6"/>
  <c r="H880" i="6"/>
  <c r="V879" i="6"/>
  <c r="H879" i="6"/>
  <c r="V878" i="6"/>
  <c r="H878" i="6"/>
  <c r="V877" i="6"/>
  <c r="H877" i="6"/>
  <c r="V876" i="6"/>
  <c r="H876" i="6"/>
  <c r="V875" i="6"/>
  <c r="H875" i="6"/>
  <c r="V874" i="6"/>
  <c r="H874" i="6"/>
  <c r="V873" i="6"/>
  <c r="H873" i="6"/>
  <c r="V872" i="6"/>
  <c r="H872" i="6"/>
  <c r="V871" i="6"/>
  <c r="H871" i="6"/>
  <c r="V870" i="6"/>
  <c r="H870" i="6"/>
  <c r="V869" i="6"/>
  <c r="H869" i="6"/>
  <c r="V868" i="6"/>
  <c r="H868" i="6"/>
  <c r="V867" i="6"/>
  <c r="H867" i="6"/>
  <c r="V866" i="6"/>
  <c r="H866" i="6"/>
  <c r="V865" i="6"/>
  <c r="H865" i="6"/>
  <c r="V864" i="6"/>
  <c r="H864" i="6"/>
  <c r="V863" i="6"/>
  <c r="H863" i="6"/>
  <c r="V862" i="6"/>
  <c r="H862" i="6"/>
  <c r="V861" i="6"/>
  <c r="H861" i="6"/>
  <c r="V860" i="6"/>
  <c r="H860" i="6"/>
  <c r="V859" i="6"/>
  <c r="H859" i="6"/>
  <c r="V858" i="6"/>
  <c r="H858" i="6"/>
  <c r="V857" i="6"/>
  <c r="H857" i="6"/>
  <c r="V856" i="6"/>
  <c r="H856" i="6"/>
  <c r="V855" i="6"/>
  <c r="H855" i="6"/>
  <c r="V854" i="6"/>
  <c r="H854" i="6"/>
  <c r="V853" i="6"/>
  <c r="H853" i="6"/>
  <c r="V852" i="6"/>
  <c r="H852" i="6"/>
  <c r="V851" i="6"/>
  <c r="H851" i="6"/>
  <c r="V850" i="6"/>
  <c r="H850" i="6"/>
  <c r="V849" i="6"/>
  <c r="H849" i="6"/>
  <c r="V848" i="6"/>
  <c r="H848" i="6"/>
  <c r="V847" i="6"/>
  <c r="H847" i="6"/>
  <c r="V846" i="6"/>
  <c r="H846" i="6"/>
  <c r="V845" i="6"/>
  <c r="H845" i="6"/>
  <c r="V844" i="6"/>
  <c r="H844" i="6"/>
  <c r="V843" i="6"/>
  <c r="H843" i="6"/>
  <c r="V842" i="6"/>
  <c r="H842" i="6"/>
  <c r="V841" i="6"/>
  <c r="H841" i="6"/>
  <c r="V840" i="6"/>
  <c r="H840" i="6"/>
  <c r="V839" i="6"/>
  <c r="H839" i="6"/>
  <c r="V838" i="6"/>
  <c r="H838" i="6"/>
  <c r="V837" i="6"/>
  <c r="H837" i="6"/>
  <c r="V836" i="6"/>
  <c r="H836" i="6"/>
  <c r="V835" i="6"/>
  <c r="H835" i="6"/>
  <c r="V834" i="6"/>
  <c r="H834" i="6"/>
  <c r="V833" i="6"/>
  <c r="H833" i="6"/>
  <c r="V832" i="6"/>
  <c r="H832" i="6"/>
  <c r="V831" i="6"/>
  <c r="H831" i="6"/>
  <c r="V830" i="6"/>
  <c r="H830" i="6"/>
  <c r="V829" i="6"/>
  <c r="H829" i="6"/>
  <c r="V828" i="6"/>
  <c r="H828" i="6"/>
  <c r="V827" i="6"/>
  <c r="H827" i="6"/>
  <c r="V826" i="6"/>
  <c r="H826" i="6"/>
  <c r="V825" i="6"/>
  <c r="H825" i="6"/>
  <c r="V824" i="6"/>
  <c r="H824" i="6"/>
  <c r="V823" i="6"/>
  <c r="H823" i="6"/>
  <c r="V822" i="6"/>
  <c r="H822" i="6"/>
  <c r="V821" i="6"/>
  <c r="H821" i="6"/>
  <c r="V820" i="6"/>
  <c r="H820" i="6"/>
  <c r="V819" i="6"/>
  <c r="H819" i="6"/>
  <c r="V818" i="6"/>
  <c r="H818" i="6"/>
  <c r="V817" i="6"/>
  <c r="H817" i="6"/>
  <c r="V816" i="6"/>
  <c r="H816" i="6"/>
  <c r="V815" i="6"/>
  <c r="H815" i="6"/>
  <c r="V814" i="6"/>
  <c r="H814" i="6"/>
  <c r="V813" i="6"/>
  <c r="H813" i="6"/>
  <c r="V812" i="6"/>
  <c r="H812" i="6"/>
  <c r="V811" i="6"/>
  <c r="H811" i="6"/>
  <c r="V810" i="6"/>
  <c r="H810" i="6"/>
  <c r="V809" i="6"/>
  <c r="H809" i="6"/>
  <c r="V808" i="6"/>
  <c r="H808" i="6"/>
  <c r="V807" i="6"/>
  <c r="H807" i="6"/>
  <c r="V806" i="6"/>
  <c r="H806" i="6"/>
  <c r="V805" i="6"/>
  <c r="H805" i="6"/>
  <c r="V804" i="6"/>
  <c r="H804" i="6"/>
  <c r="V803" i="6"/>
  <c r="H803" i="6"/>
  <c r="V802" i="6"/>
  <c r="H802" i="6"/>
  <c r="V801" i="6"/>
  <c r="H801" i="6"/>
  <c r="V800" i="6"/>
  <c r="H800" i="6"/>
  <c r="V799" i="6"/>
  <c r="H799" i="6"/>
  <c r="V798" i="6"/>
  <c r="H798" i="6"/>
  <c r="V797" i="6"/>
  <c r="H797" i="6"/>
  <c r="V796" i="6"/>
  <c r="H796" i="6"/>
  <c r="V795" i="6"/>
  <c r="H795" i="6"/>
  <c r="V794" i="6"/>
  <c r="H794" i="6"/>
  <c r="V793" i="6"/>
  <c r="H793" i="6"/>
  <c r="V792" i="6"/>
  <c r="H792" i="6"/>
  <c r="V791" i="6"/>
  <c r="H791" i="6"/>
  <c r="V790" i="6"/>
  <c r="H790" i="6"/>
  <c r="V789" i="6"/>
  <c r="H789" i="6"/>
  <c r="V788" i="6"/>
  <c r="H788" i="6"/>
  <c r="V787" i="6"/>
  <c r="H787" i="6"/>
  <c r="V786" i="6"/>
  <c r="H786" i="6"/>
  <c r="V785" i="6"/>
  <c r="H785" i="6"/>
  <c r="V784" i="6"/>
  <c r="H784" i="6"/>
  <c r="V783" i="6"/>
  <c r="H783" i="6"/>
  <c r="V782" i="6"/>
  <c r="H782" i="6"/>
  <c r="V781" i="6"/>
  <c r="H781" i="6"/>
  <c r="V780" i="6"/>
  <c r="H780" i="6"/>
  <c r="AR18" i="20"/>
  <c r="AS18" i="20"/>
  <c r="AS16" i="20"/>
  <c r="AR16" i="20"/>
  <c r="AS14" i="20"/>
  <c r="AR14" i="20"/>
  <c r="AS13" i="20"/>
  <c r="AR13" i="20"/>
  <c r="AS10" i="20"/>
  <c r="AR10" i="20"/>
  <c r="AS9" i="20"/>
  <c r="AR9" i="20"/>
  <c r="AS8" i="20"/>
  <c r="AR8" i="20"/>
  <c r="AS7" i="20"/>
  <c r="AR7" i="20"/>
  <c r="AS5" i="20"/>
  <c r="AR5" i="20"/>
  <c r="AR6" i="20"/>
  <c r="AS6" i="20"/>
  <c r="AS4" i="20"/>
  <c r="AR4" i="20"/>
  <c r="AS3" i="20"/>
  <c r="AR3" i="20"/>
  <c r="U16" i="20"/>
  <c r="T16" i="20"/>
  <c r="U14" i="20"/>
  <c r="T14" i="20"/>
  <c r="U13" i="20"/>
  <c r="T13" i="20"/>
  <c r="U10" i="20"/>
  <c r="T10" i="20"/>
  <c r="U8" i="20"/>
  <c r="T8" i="20"/>
  <c r="U6" i="20"/>
  <c r="T6" i="20"/>
  <c r="U4" i="20"/>
  <c r="T4" i="20"/>
  <c r="U3" i="20"/>
  <c r="T3" i="20"/>
  <c r="AF16" i="20"/>
  <c r="AJ16" i="20"/>
  <c r="AF19" i="20"/>
  <c r="AJ19" i="20"/>
  <c r="AF45" i="20"/>
  <c r="AL45" i="20"/>
  <c r="AF48" i="20"/>
  <c r="AJ48" i="20"/>
  <c r="AF80" i="20"/>
  <c r="AJ80" i="20"/>
  <c r="AF85" i="20"/>
  <c r="AK85" i="20"/>
  <c r="AF88" i="20"/>
  <c r="AK88" i="20"/>
  <c r="AF112" i="20"/>
  <c r="AJ112" i="20"/>
  <c r="AF115" i="20"/>
  <c r="AJ115" i="20"/>
  <c r="AF117" i="20"/>
  <c r="AK117" i="20"/>
  <c r="AF149" i="20"/>
  <c r="AK149" i="20"/>
  <c r="AF154" i="20"/>
  <c r="AL154" i="20"/>
  <c r="AF179" i="20"/>
  <c r="AJ179" i="20"/>
  <c r="AF186" i="20"/>
  <c r="AL186" i="20"/>
  <c r="AF211" i="20"/>
  <c r="AJ211" i="20"/>
  <c r="H7" i="20"/>
  <c r="L7" i="20"/>
  <c r="H33" i="20"/>
  <c r="N33" i="20"/>
  <c r="H44" i="20"/>
  <c r="M44" i="20"/>
  <c r="H52" i="20"/>
  <c r="N52" i="20"/>
  <c r="H76" i="20"/>
  <c r="M76" i="20"/>
  <c r="N76" i="20"/>
  <c r="H78" i="20"/>
  <c r="L78" i="20"/>
  <c r="H90" i="20"/>
  <c r="N90" i="20"/>
  <c r="H92" i="20"/>
  <c r="M92" i="20"/>
  <c r="N92" i="20"/>
  <c r="H103" i="20"/>
  <c r="M103" i="20"/>
  <c r="H105" i="20"/>
  <c r="L105" i="20"/>
  <c r="H107" i="20"/>
  <c r="L107" i="20"/>
  <c r="H109" i="20"/>
  <c r="M109" i="20"/>
  <c r="H117" i="20"/>
  <c r="N117" i="20"/>
  <c r="H119" i="20"/>
  <c r="L119" i="20"/>
  <c r="H121" i="20"/>
  <c r="M121" i="20"/>
  <c r="H129" i="20"/>
  <c r="N129" i="20"/>
  <c r="H131" i="20"/>
  <c r="L131" i="20"/>
  <c r="H133" i="20"/>
  <c r="M133" i="20"/>
  <c r="H141" i="20"/>
  <c r="N141" i="20"/>
  <c r="H143" i="20"/>
  <c r="L143" i="20"/>
  <c r="H145" i="20"/>
  <c r="N145" i="20"/>
  <c r="H153" i="20"/>
  <c r="M153" i="20"/>
  <c r="H156" i="20"/>
  <c r="L156" i="20"/>
  <c r="M156" i="20"/>
  <c r="H166" i="20"/>
  <c r="N166" i="20"/>
  <c r="H167" i="20"/>
  <c r="L167" i="20"/>
  <c r="H168" i="20"/>
  <c r="L168" i="20"/>
  <c r="M168" i="20"/>
  <c r="H176" i="20"/>
  <c r="L176" i="20"/>
  <c r="M176" i="20"/>
  <c r="H178" i="20"/>
  <c r="N178" i="20"/>
  <c r="H181" i="20"/>
  <c r="N181" i="20"/>
  <c r="H184" i="20"/>
  <c r="L184" i="20"/>
  <c r="M184" i="20"/>
  <c r="H186" i="20"/>
  <c r="N186" i="20"/>
  <c r="H194" i="20"/>
  <c r="N194" i="20"/>
  <c r="H196" i="20"/>
  <c r="L196" i="20"/>
  <c r="M196" i="20"/>
  <c r="H204" i="20"/>
  <c r="M204" i="20"/>
  <c r="H205" i="20"/>
  <c r="M205" i="20"/>
  <c r="N205" i="20"/>
  <c r="H210" i="20"/>
  <c r="N210" i="20"/>
  <c r="H213" i="20"/>
  <c r="N213" i="20"/>
  <c r="H215" i="20"/>
  <c r="L215" i="20"/>
  <c r="H217" i="20"/>
  <c r="N217" i="20"/>
  <c r="AF169" i="20"/>
  <c r="H169" i="20"/>
  <c r="N169" i="20"/>
  <c r="AF168" i="20"/>
  <c r="AL168" i="20"/>
  <c r="N168" i="20"/>
  <c r="AF167" i="20"/>
  <c r="AF166" i="20"/>
  <c r="L166" i="20"/>
  <c r="AF165" i="20"/>
  <c r="AJ165" i="20"/>
  <c r="H165" i="20"/>
  <c r="AF164" i="20"/>
  <c r="H164" i="20"/>
  <c r="AF163" i="20"/>
  <c r="H163" i="20"/>
  <c r="AF162" i="20"/>
  <c r="AL162" i="20"/>
  <c r="H162" i="20"/>
  <c r="L162" i="20"/>
  <c r="AF161" i="20"/>
  <c r="H161" i="20"/>
  <c r="N161" i="20"/>
  <c r="AF160" i="20"/>
  <c r="H160" i="20"/>
  <c r="N160" i="20"/>
  <c r="AF159" i="20"/>
  <c r="H159" i="20"/>
  <c r="AF158" i="20"/>
  <c r="H158" i="20"/>
  <c r="L158" i="20"/>
  <c r="AF157" i="20"/>
  <c r="AJ157" i="20"/>
  <c r="H157" i="20"/>
  <c r="N157" i="20"/>
  <c r="AF156" i="20"/>
  <c r="N156" i="20"/>
  <c r="AF155" i="20"/>
  <c r="H155" i="20"/>
  <c r="AF58" i="20"/>
  <c r="AL58" i="20"/>
  <c r="H58" i="20"/>
  <c r="L58" i="20"/>
  <c r="AF57" i="20"/>
  <c r="H57" i="20"/>
  <c r="AF56" i="20"/>
  <c r="AL56" i="20"/>
  <c r="H56" i="20"/>
  <c r="AF55" i="20"/>
  <c r="H55" i="20"/>
  <c r="AF54" i="20"/>
  <c r="H54" i="20"/>
  <c r="AF53" i="20"/>
  <c r="AJ53" i="20"/>
  <c r="H53" i="20"/>
  <c r="AF52" i="20"/>
  <c r="L52" i="20"/>
  <c r="AF51" i="20"/>
  <c r="AJ51" i="20"/>
  <c r="H51" i="20"/>
  <c r="AF50" i="20"/>
  <c r="AL50" i="20"/>
  <c r="H50" i="20"/>
  <c r="AF49" i="20"/>
  <c r="H49" i="20"/>
  <c r="AL48" i="20"/>
  <c r="H48" i="20"/>
  <c r="AF47" i="20"/>
  <c r="H47" i="20"/>
  <c r="AF46" i="20"/>
  <c r="H46" i="20"/>
  <c r="H154" i="20"/>
  <c r="AF153" i="20"/>
  <c r="AF152" i="20"/>
  <c r="H152" i="20"/>
  <c r="AF151" i="20"/>
  <c r="H151" i="20"/>
  <c r="M151" i="20"/>
  <c r="AF150" i="20"/>
  <c r="H150" i="20"/>
  <c r="AJ149" i="20"/>
  <c r="H149" i="20"/>
  <c r="L149" i="20"/>
  <c r="AF148" i="20"/>
  <c r="H148" i="20"/>
  <c r="AF147" i="20"/>
  <c r="AJ147" i="20"/>
  <c r="H147" i="20"/>
  <c r="M147" i="20"/>
  <c r="AF146" i="20"/>
  <c r="AL146" i="20"/>
  <c r="H146" i="20"/>
  <c r="N146" i="20"/>
  <c r="AF145" i="20"/>
  <c r="AF144" i="20"/>
  <c r="H144" i="20"/>
  <c r="AJ45" i="20"/>
  <c r="H45" i="20"/>
  <c r="AF44" i="20"/>
  <c r="AF43" i="20"/>
  <c r="H43" i="20"/>
  <c r="AF42" i="20"/>
  <c r="H42" i="20"/>
  <c r="AF41" i="20"/>
  <c r="H41" i="20"/>
  <c r="AF40" i="20"/>
  <c r="H40" i="20"/>
  <c r="AF39" i="20"/>
  <c r="H39" i="20"/>
  <c r="AF38" i="20"/>
  <c r="H38" i="20"/>
  <c r="AF37" i="20"/>
  <c r="H37" i="20"/>
  <c r="AF36" i="20"/>
  <c r="H36" i="20"/>
  <c r="AF35" i="20"/>
  <c r="AJ35" i="20"/>
  <c r="H35" i="20"/>
  <c r="AF34" i="20"/>
  <c r="H34" i="20"/>
  <c r="AF33" i="20"/>
  <c r="AF32" i="20"/>
  <c r="AJ32" i="20"/>
  <c r="H32" i="20"/>
  <c r="AF143" i="20"/>
  <c r="M143" i="20"/>
  <c r="AF142" i="20"/>
  <c r="H142" i="20"/>
  <c r="AF141" i="20"/>
  <c r="L141" i="20"/>
  <c r="AF140" i="20"/>
  <c r="H140" i="20"/>
  <c r="AF139" i="20"/>
  <c r="H139" i="20"/>
  <c r="M139" i="20"/>
  <c r="AF138" i="20"/>
  <c r="H138" i="20"/>
  <c r="AF137" i="20"/>
  <c r="H137" i="20"/>
  <c r="L137" i="20"/>
  <c r="AF136" i="20"/>
  <c r="AL136" i="20"/>
  <c r="H136" i="20"/>
  <c r="AF135" i="20"/>
  <c r="H135" i="20"/>
  <c r="M135" i="20"/>
  <c r="AF134" i="20"/>
  <c r="AF132" i="20"/>
  <c r="AF133" i="20"/>
  <c r="AU17" i="20"/>
  <c r="H134" i="20"/>
  <c r="H132" i="20"/>
  <c r="AF31" i="20"/>
  <c r="H31" i="20"/>
  <c r="N31" i="20"/>
  <c r="AF30" i="20"/>
  <c r="H30" i="20"/>
  <c r="AF29" i="20"/>
  <c r="H29" i="20"/>
  <c r="AF28" i="20"/>
  <c r="H28" i="20"/>
  <c r="AF27" i="20"/>
  <c r="H27" i="20"/>
  <c r="AF26" i="20"/>
  <c r="H26" i="20"/>
  <c r="AF25" i="20"/>
  <c r="H25" i="20"/>
  <c r="N25" i="20"/>
  <c r="AF24" i="20"/>
  <c r="AL24" i="20"/>
  <c r="H24" i="20"/>
  <c r="AF23" i="20"/>
  <c r="H23" i="20"/>
  <c r="N23" i="20"/>
  <c r="AF22" i="20"/>
  <c r="H22" i="20"/>
  <c r="AF21" i="20"/>
  <c r="H21" i="20"/>
  <c r="AF20" i="20"/>
  <c r="H20" i="20"/>
  <c r="H19" i="20"/>
  <c r="AF18" i="20"/>
  <c r="H18" i="20"/>
  <c r="AF17" i="20"/>
  <c r="H17" i="20"/>
  <c r="N17" i="20"/>
  <c r="AK16" i="20"/>
  <c r="H16" i="20"/>
  <c r="AF131" i="20"/>
  <c r="AJ131" i="20"/>
  <c r="M131" i="20"/>
  <c r="AF130" i="20"/>
  <c r="H130" i="20"/>
  <c r="AF129" i="20"/>
  <c r="L129" i="20"/>
  <c r="AF128" i="20"/>
  <c r="AL128" i="20"/>
  <c r="H128" i="20"/>
  <c r="L128" i="20"/>
  <c r="AF127" i="20"/>
  <c r="H127" i="20"/>
  <c r="M127" i="20"/>
  <c r="AF126" i="20"/>
  <c r="H126" i="20"/>
  <c r="AF125" i="20"/>
  <c r="H125" i="20"/>
  <c r="L125" i="20"/>
  <c r="AF124" i="20"/>
  <c r="H124" i="20"/>
  <c r="M124" i="20"/>
  <c r="AF123" i="20"/>
  <c r="H123" i="20"/>
  <c r="AF122" i="20"/>
  <c r="H122" i="20"/>
  <c r="AF121" i="20"/>
  <c r="L121" i="20"/>
  <c r="AF120" i="20"/>
  <c r="AL120" i="20"/>
  <c r="H120" i="20"/>
  <c r="M120" i="20"/>
  <c r="AF119" i="20"/>
  <c r="M119" i="20"/>
  <c r="AF118" i="20"/>
  <c r="H118" i="20"/>
  <c r="AJ117" i="20"/>
  <c r="M117" i="20"/>
  <c r="AF15" i="20"/>
  <c r="H15" i="20"/>
  <c r="M15" i="20"/>
  <c r="AF14" i="20"/>
  <c r="H14" i="20"/>
  <c r="AF13" i="20"/>
  <c r="H13" i="20"/>
  <c r="AF12" i="20"/>
  <c r="H12" i="20"/>
  <c r="L12" i="20"/>
  <c r="AF11" i="20"/>
  <c r="H11" i="20"/>
  <c r="AF10" i="20"/>
  <c r="AL10" i="20"/>
  <c r="H10" i="20"/>
  <c r="L10" i="20"/>
  <c r="AF9" i="20"/>
  <c r="H9" i="20"/>
  <c r="AF8" i="20"/>
  <c r="AL8" i="20"/>
  <c r="H8" i="20"/>
  <c r="AF7" i="20"/>
  <c r="AF6" i="20"/>
  <c r="H6" i="20"/>
  <c r="AF5" i="20"/>
  <c r="H5" i="20"/>
  <c r="AF4" i="20"/>
  <c r="H4" i="20"/>
  <c r="AF3" i="20"/>
  <c r="H3" i="20"/>
  <c r="AF2" i="20"/>
  <c r="H2" i="20"/>
  <c r="N2" i="20"/>
  <c r="AF218" i="20"/>
  <c r="H218" i="20"/>
  <c r="AF217" i="20"/>
  <c r="AF216" i="20"/>
  <c r="AL216" i="20"/>
  <c r="H216" i="20"/>
  <c r="AF215" i="20"/>
  <c r="M215" i="20"/>
  <c r="AF214" i="20"/>
  <c r="H214" i="20"/>
  <c r="AF213" i="20"/>
  <c r="L213" i="20"/>
  <c r="AF212" i="20"/>
  <c r="H212" i="20"/>
  <c r="H211" i="20"/>
  <c r="M211" i="20"/>
  <c r="AF210" i="20"/>
  <c r="AF209" i="20"/>
  <c r="H209" i="20"/>
  <c r="L209" i="20"/>
  <c r="AF208" i="20"/>
  <c r="AL208" i="20"/>
  <c r="H208" i="20"/>
  <c r="M208" i="20"/>
  <c r="AF207" i="20"/>
  <c r="H207" i="20"/>
  <c r="AF206" i="20"/>
  <c r="H206" i="20"/>
  <c r="AF205" i="20"/>
  <c r="L205" i="20"/>
  <c r="AF116" i="20"/>
  <c r="H116" i="20"/>
  <c r="H115" i="20"/>
  <c r="M115" i="20"/>
  <c r="AF114" i="20"/>
  <c r="H114" i="20"/>
  <c r="AF113" i="20"/>
  <c r="H113" i="20"/>
  <c r="N113" i="20"/>
  <c r="AL112" i="20"/>
  <c r="H112" i="20"/>
  <c r="L112" i="20"/>
  <c r="AF111" i="20"/>
  <c r="H111" i="20"/>
  <c r="M111" i="20"/>
  <c r="AF110" i="20"/>
  <c r="H110" i="20"/>
  <c r="AF109" i="20"/>
  <c r="L109" i="20"/>
  <c r="AF108" i="20"/>
  <c r="H108" i="20"/>
  <c r="M108" i="20"/>
  <c r="AF107" i="20"/>
  <c r="M107" i="20"/>
  <c r="AF106" i="20"/>
  <c r="H106" i="20"/>
  <c r="AF105" i="20"/>
  <c r="M105" i="20"/>
  <c r="AF104" i="20"/>
  <c r="AJ104" i="20"/>
  <c r="H104" i="20"/>
  <c r="AF204" i="20"/>
  <c r="N204" i="20"/>
  <c r="AF203" i="20"/>
  <c r="H203" i="20"/>
  <c r="AF202" i="20"/>
  <c r="AL202" i="20"/>
  <c r="H202" i="20"/>
  <c r="L202" i="20"/>
  <c r="AF201" i="20"/>
  <c r="H201" i="20"/>
  <c r="AF200" i="20"/>
  <c r="AL200" i="20"/>
  <c r="H200" i="20"/>
  <c r="N200" i="20"/>
  <c r="AF199" i="20"/>
  <c r="H199" i="20"/>
  <c r="L199" i="20"/>
  <c r="AF198" i="20"/>
  <c r="H198" i="20"/>
  <c r="L198" i="20"/>
  <c r="AF197" i="20"/>
  <c r="AJ197" i="20"/>
  <c r="H197" i="20"/>
  <c r="AF196" i="20"/>
  <c r="N196" i="20"/>
  <c r="AF195" i="20"/>
  <c r="H195" i="20"/>
  <c r="AF194" i="20"/>
  <c r="AL194" i="20"/>
  <c r="L194" i="20"/>
  <c r="AF193" i="20"/>
  <c r="H193" i="20"/>
  <c r="N193" i="20"/>
  <c r="AF192" i="20"/>
  <c r="AJ192" i="20"/>
  <c r="H192" i="20"/>
  <c r="L192" i="20"/>
  <c r="AF103" i="20"/>
  <c r="AF102" i="20"/>
  <c r="H102" i="20"/>
  <c r="N102" i="20"/>
  <c r="AF101" i="20"/>
  <c r="H101" i="20"/>
  <c r="AF100" i="20"/>
  <c r="H100" i="20"/>
  <c r="L100" i="20"/>
  <c r="AF99" i="20"/>
  <c r="H99" i="20"/>
  <c r="M99" i="20"/>
  <c r="AF98" i="20"/>
  <c r="AL98" i="20"/>
  <c r="H98" i="20"/>
  <c r="M98" i="20"/>
  <c r="AF97" i="20"/>
  <c r="H97" i="20"/>
  <c r="AF96" i="20"/>
  <c r="AL96" i="20"/>
  <c r="H96" i="20"/>
  <c r="AF95" i="20"/>
  <c r="H95" i="20"/>
  <c r="AF94" i="20"/>
  <c r="H94" i="20"/>
  <c r="N94" i="20"/>
  <c r="AF93" i="20"/>
  <c r="AJ93" i="20"/>
  <c r="H93" i="20"/>
  <c r="AF92" i="20"/>
  <c r="L92" i="20"/>
  <c r="AF91" i="20"/>
  <c r="H91" i="20"/>
  <c r="L91" i="20"/>
  <c r="AF90" i="20"/>
  <c r="AL90" i="20"/>
  <c r="AF191" i="20"/>
  <c r="H191" i="20"/>
  <c r="AF190" i="20"/>
  <c r="H190" i="20"/>
  <c r="AF189" i="20"/>
  <c r="H189" i="20"/>
  <c r="AF188" i="20"/>
  <c r="H188" i="20"/>
  <c r="N188" i="20"/>
  <c r="AF187" i="20"/>
  <c r="AJ187" i="20"/>
  <c r="H187" i="20"/>
  <c r="L186" i="20"/>
  <c r="AF185" i="20"/>
  <c r="H185" i="20"/>
  <c r="AF184" i="20"/>
  <c r="N184" i="20"/>
  <c r="AF183" i="20"/>
  <c r="H183" i="20"/>
  <c r="AF182" i="20"/>
  <c r="H182" i="20"/>
  <c r="L182" i="20"/>
  <c r="AF181" i="20"/>
  <c r="L181" i="20"/>
  <c r="AF180" i="20"/>
  <c r="H180" i="20"/>
  <c r="N180" i="20"/>
  <c r="AF89" i="20"/>
  <c r="H89" i="20"/>
  <c r="AL88" i="20"/>
  <c r="H88" i="20"/>
  <c r="L88" i="20"/>
  <c r="AF87" i="20"/>
  <c r="H87" i="20"/>
  <c r="M87" i="20"/>
  <c r="AF86" i="20"/>
  <c r="H86" i="20"/>
  <c r="N86" i="20"/>
  <c r="AJ85" i="20"/>
  <c r="H85" i="20"/>
  <c r="AF84" i="20"/>
  <c r="H84" i="20"/>
  <c r="L84" i="20"/>
  <c r="AF83" i="20"/>
  <c r="H83" i="20"/>
  <c r="AF82" i="20"/>
  <c r="AL82" i="20"/>
  <c r="H82" i="20"/>
  <c r="M82" i="20"/>
  <c r="AF81" i="20"/>
  <c r="H81" i="20"/>
  <c r="AL80" i="20"/>
  <c r="H80" i="20"/>
  <c r="N80" i="20"/>
  <c r="AF79" i="20"/>
  <c r="H79" i="20"/>
  <c r="AF78" i="20"/>
  <c r="N78" i="20"/>
  <c r="AF77" i="20"/>
  <c r="AJ77" i="20"/>
  <c r="H77" i="20"/>
  <c r="AF76" i="20"/>
  <c r="L76" i="20"/>
  <c r="AF75" i="20"/>
  <c r="H75" i="20"/>
  <c r="AF74" i="20"/>
  <c r="AL74" i="20"/>
  <c r="H74" i="20"/>
  <c r="H179" i="20"/>
  <c r="L179" i="20"/>
  <c r="AF178" i="20"/>
  <c r="AL178" i="20"/>
  <c r="L178" i="20"/>
  <c r="AF177" i="20"/>
  <c r="H177" i="20"/>
  <c r="AF176" i="20"/>
  <c r="N176" i="20"/>
  <c r="AF175" i="20"/>
  <c r="H175" i="20"/>
  <c r="L175" i="20"/>
  <c r="AF174" i="20"/>
  <c r="H174" i="20"/>
  <c r="AF173" i="20"/>
  <c r="H173" i="20"/>
  <c r="AF172" i="20"/>
  <c r="H172" i="20"/>
  <c r="N172" i="20"/>
  <c r="AF171" i="20"/>
  <c r="H171" i="20"/>
  <c r="AF170" i="20"/>
  <c r="AL170" i="20"/>
  <c r="H170" i="20"/>
  <c r="N170" i="20"/>
  <c r="AF73" i="20"/>
  <c r="H73" i="20"/>
  <c r="AF72" i="20"/>
  <c r="H72" i="20"/>
  <c r="L72" i="20"/>
  <c r="AF71" i="20"/>
  <c r="H71" i="20"/>
  <c r="M71" i="20"/>
  <c r="AF70" i="20"/>
  <c r="H70" i="20"/>
  <c r="N70" i="20"/>
  <c r="AF69" i="20"/>
  <c r="H69" i="20"/>
  <c r="AF68" i="20"/>
  <c r="H68" i="20"/>
  <c r="L68" i="20"/>
  <c r="AF67" i="20"/>
  <c r="H67" i="20"/>
  <c r="L67" i="20"/>
  <c r="AF66" i="20"/>
  <c r="H66" i="20"/>
  <c r="AF65" i="20"/>
  <c r="H65" i="20"/>
  <c r="AF64" i="20"/>
  <c r="H64" i="20"/>
  <c r="M64" i="20"/>
  <c r="AF63" i="20"/>
  <c r="H63" i="20"/>
  <c r="AF62" i="20"/>
  <c r="H62" i="20"/>
  <c r="AF61" i="20"/>
  <c r="H61" i="20"/>
  <c r="AF60" i="20"/>
  <c r="H60" i="20"/>
  <c r="L60" i="20"/>
  <c r="AF59" i="20"/>
  <c r="AJ59" i="20"/>
  <c r="H59" i="20"/>
  <c r="AU49" i="7"/>
  <c r="AT49" i="7"/>
  <c r="AU48" i="7"/>
  <c r="AT48" i="7"/>
  <c r="AU47" i="7"/>
  <c r="AT47" i="7"/>
  <c r="AU29" i="7"/>
  <c r="AT29" i="7"/>
  <c r="AU28" i="7"/>
  <c r="AT28" i="7"/>
  <c r="AU27" i="7"/>
  <c r="AT27" i="7"/>
  <c r="AU26" i="7"/>
  <c r="AT26" i="7"/>
  <c r="AU11" i="7"/>
  <c r="AT11" i="7"/>
  <c r="AU10" i="7"/>
  <c r="AT10" i="7"/>
  <c r="AU9" i="7"/>
  <c r="AT9" i="7"/>
  <c r="AU8" i="7"/>
  <c r="AT8" i="7"/>
  <c r="U65" i="7"/>
  <c r="T65" i="7"/>
  <c r="U64" i="7"/>
  <c r="T64" i="7"/>
  <c r="U49" i="7"/>
  <c r="T49" i="7"/>
  <c r="U48" i="7"/>
  <c r="T48" i="7"/>
  <c r="U29" i="7"/>
  <c r="T29" i="7"/>
  <c r="U28" i="7"/>
  <c r="T28" i="7"/>
  <c r="U27" i="7"/>
  <c r="T27" i="7"/>
  <c r="U26" i="7"/>
  <c r="T26" i="7"/>
  <c r="U11" i="7"/>
  <c r="T11" i="7"/>
  <c r="U10" i="7"/>
  <c r="T10" i="7"/>
  <c r="U9" i="7"/>
  <c r="T9" i="7"/>
  <c r="U22" i="7"/>
  <c r="T22" i="7"/>
  <c r="AH543" i="7"/>
  <c r="AH544" i="7"/>
  <c r="AM544" i="7"/>
  <c r="AH545" i="7"/>
  <c r="AL545" i="7"/>
  <c r="AH546" i="7"/>
  <c r="AN546" i="7"/>
  <c r="AH547" i="7"/>
  <c r="AH548" i="7"/>
  <c r="AN548" i="7"/>
  <c r="AH549" i="7"/>
  <c r="AH550" i="7"/>
  <c r="AH551" i="7"/>
  <c r="AH552" i="7"/>
  <c r="AH553" i="7"/>
  <c r="AH554" i="7"/>
  <c r="AM554" i="7"/>
  <c r="AH555" i="7"/>
  <c r="AM555" i="7"/>
  <c r="AH556" i="7"/>
  <c r="AN556" i="7"/>
  <c r="AH491" i="7"/>
  <c r="AL491" i="7"/>
  <c r="AH492" i="7"/>
  <c r="AH493" i="7"/>
  <c r="AH494" i="7"/>
  <c r="AH495" i="7"/>
  <c r="AH496" i="7"/>
  <c r="AH497" i="7"/>
  <c r="AH498" i="7"/>
  <c r="AH499" i="7"/>
  <c r="AN499" i="7"/>
  <c r="AH500" i="7"/>
  <c r="AN500" i="7"/>
  <c r="AH501" i="7"/>
  <c r="AH502" i="7"/>
  <c r="AH503" i="7"/>
  <c r="AN503" i="7"/>
  <c r="AH504" i="7"/>
  <c r="AN504" i="7"/>
  <c r="AH505" i="7"/>
  <c r="AH450" i="7"/>
  <c r="AH451" i="7"/>
  <c r="AL451" i="7"/>
  <c r="AH452" i="7"/>
  <c r="AN452" i="7"/>
  <c r="AH453" i="7"/>
  <c r="AM453" i="7"/>
  <c r="AH454" i="7"/>
  <c r="AH455" i="7"/>
  <c r="AH456" i="7"/>
  <c r="AH457" i="7"/>
  <c r="AH458" i="7"/>
  <c r="AH459" i="7"/>
  <c r="AL459" i="7"/>
  <c r="AH460" i="7"/>
  <c r="AN460" i="7"/>
  <c r="AH461" i="7"/>
  <c r="AM461" i="7"/>
  <c r="AH462" i="7"/>
  <c r="AN462" i="7"/>
  <c r="AH463" i="7"/>
  <c r="AH464" i="7"/>
  <c r="AH465" i="7"/>
  <c r="AH466" i="7"/>
  <c r="AH467" i="7"/>
  <c r="AL467" i="7"/>
  <c r="AH468" i="7"/>
  <c r="AN468" i="7"/>
  <c r="AH469" i="7"/>
  <c r="AN469" i="7"/>
  <c r="AH470" i="7"/>
  <c r="AM470" i="7"/>
  <c r="AH471" i="7"/>
  <c r="AH472" i="7"/>
  <c r="AH473" i="7"/>
  <c r="AM473" i="7"/>
  <c r="AH474" i="7"/>
  <c r="AL474" i="7"/>
  <c r="AH475" i="7"/>
  <c r="AL475" i="7"/>
  <c r="AH476" i="7"/>
  <c r="AN476" i="7"/>
  <c r="AH477" i="7"/>
  <c r="AL477" i="7"/>
  <c r="AH520" i="7"/>
  <c r="AH521" i="7"/>
  <c r="AN521" i="7"/>
  <c r="AH522" i="7"/>
  <c r="AN522" i="7"/>
  <c r="AH523" i="7"/>
  <c r="AH524" i="7"/>
  <c r="AH525" i="7"/>
  <c r="AM525" i="7"/>
  <c r="AH526" i="7"/>
  <c r="AM526" i="7"/>
  <c r="AH414" i="7"/>
  <c r="AN414" i="7"/>
  <c r="AH415" i="7"/>
  <c r="AM415" i="7"/>
  <c r="AH416" i="7"/>
  <c r="AH417" i="7"/>
  <c r="AH418" i="7"/>
  <c r="AH419" i="7"/>
  <c r="AN419" i="7"/>
  <c r="AH420" i="7"/>
  <c r="AH421" i="7"/>
  <c r="AL421" i="7"/>
  <c r="AH422" i="7"/>
  <c r="AH423" i="7"/>
  <c r="AH424" i="7"/>
  <c r="AH425" i="7"/>
  <c r="AN425" i="7"/>
  <c r="AH426" i="7"/>
  <c r="AH427" i="7"/>
  <c r="AH367" i="7"/>
  <c r="AL367" i="7"/>
  <c r="AH368" i="7"/>
  <c r="AN368" i="7"/>
  <c r="AH369" i="7"/>
  <c r="AH370" i="7"/>
  <c r="AH371" i="7"/>
  <c r="AH372" i="7"/>
  <c r="AM372" i="7"/>
  <c r="AH373" i="7"/>
  <c r="AH374" i="7"/>
  <c r="AH375" i="7"/>
  <c r="AL375" i="7"/>
  <c r="AH376" i="7"/>
  <c r="AH377" i="7"/>
  <c r="AM377" i="7"/>
  <c r="AH327" i="7"/>
  <c r="AH328" i="7"/>
  <c r="AH329" i="7"/>
  <c r="AH330" i="7"/>
  <c r="AH331" i="7"/>
  <c r="AL331" i="7"/>
  <c r="AH332" i="7"/>
  <c r="AM332" i="7"/>
  <c r="AH333" i="7"/>
  <c r="AN333" i="7"/>
  <c r="AH334" i="7"/>
  <c r="AN334" i="7"/>
  <c r="AH335" i="7"/>
  <c r="AH336" i="7"/>
  <c r="AH337" i="7"/>
  <c r="AH338" i="7"/>
  <c r="AH339" i="7"/>
  <c r="AH340" i="7"/>
  <c r="AM340" i="7"/>
  <c r="AH341" i="7"/>
  <c r="AN341" i="7"/>
  <c r="AH342" i="7"/>
  <c r="AH343" i="7"/>
  <c r="AH344" i="7"/>
  <c r="AH345" i="7"/>
  <c r="AN345" i="7"/>
  <c r="AH346" i="7"/>
  <c r="AH347" i="7"/>
  <c r="AH348" i="7"/>
  <c r="AM348" i="7"/>
  <c r="AH349" i="7"/>
  <c r="AN349" i="7"/>
  <c r="AH350" i="7"/>
  <c r="AH351" i="7"/>
  <c r="AL351" i="7"/>
  <c r="AH352" i="7"/>
  <c r="AH386" i="7"/>
  <c r="AH387" i="7"/>
  <c r="AH388" i="7"/>
  <c r="AH389" i="7"/>
  <c r="AM389" i="7"/>
  <c r="AH390" i="7"/>
  <c r="AN390" i="7"/>
  <c r="AH391" i="7"/>
  <c r="AH392" i="7"/>
  <c r="AH393" i="7"/>
  <c r="AH394" i="7"/>
  <c r="AL394" i="7"/>
  <c r="AH395" i="7"/>
  <c r="AH396" i="7"/>
  <c r="AH397" i="7"/>
  <c r="AH398" i="7"/>
  <c r="AH527" i="7"/>
  <c r="AN527" i="7"/>
  <c r="AH528" i="7"/>
  <c r="AM528" i="7"/>
  <c r="AH529" i="7"/>
  <c r="AH530" i="7"/>
  <c r="AH531" i="7"/>
  <c r="AM531" i="7"/>
  <c r="AH532" i="7"/>
  <c r="AH533" i="7"/>
  <c r="AM533" i="7"/>
  <c r="AH534" i="7"/>
  <c r="AH535" i="7"/>
  <c r="AH536" i="7"/>
  <c r="AH537" i="7"/>
  <c r="AH538" i="7"/>
  <c r="AH539" i="7"/>
  <c r="AH540" i="7"/>
  <c r="AH541" i="7"/>
  <c r="AH542" i="7"/>
  <c r="AN542" i="7"/>
  <c r="AH478" i="7"/>
  <c r="AH479" i="7"/>
  <c r="AH480" i="7"/>
  <c r="AN480" i="7"/>
  <c r="AH481" i="7"/>
  <c r="AH482" i="7"/>
  <c r="AH483" i="7"/>
  <c r="AH484" i="7"/>
  <c r="AH485" i="7"/>
  <c r="AH486" i="7"/>
  <c r="AL486" i="7"/>
  <c r="AH487" i="7"/>
  <c r="AH488" i="7"/>
  <c r="AH489" i="7"/>
  <c r="AM489" i="7"/>
  <c r="AH490" i="7"/>
  <c r="AH428" i="7"/>
  <c r="AH429" i="7"/>
  <c r="AN429" i="7"/>
  <c r="AH430" i="7"/>
  <c r="AN430" i="7"/>
  <c r="AH431" i="7"/>
  <c r="AM431" i="7"/>
  <c r="AH432" i="7"/>
  <c r="AH433" i="7"/>
  <c r="AH434" i="7"/>
  <c r="AH435" i="7"/>
  <c r="AL435" i="7"/>
  <c r="AH436" i="7"/>
  <c r="AM436" i="7"/>
  <c r="AH437" i="7"/>
  <c r="AL437" i="7"/>
  <c r="AH438" i="7"/>
  <c r="AN438" i="7"/>
  <c r="AH439" i="7"/>
  <c r="AH440" i="7"/>
  <c r="AH441" i="7"/>
  <c r="AH442" i="7"/>
  <c r="AH443" i="7"/>
  <c r="AH444" i="7"/>
  <c r="AH445" i="7"/>
  <c r="AL445" i="7"/>
  <c r="AH446" i="7"/>
  <c r="AN446" i="7"/>
  <c r="AH447" i="7"/>
  <c r="AM447" i="7"/>
  <c r="AH448" i="7"/>
  <c r="AL448" i="7"/>
  <c r="AH449" i="7"/>
  <c r="AH506" i="7"/>
  <c r="AH507" i="7"/>
  <c r="AH508" i="7"/>
  <c r="AL508" i="7"/>
  <c r="AH509" i="7"/>
  <c r="AM509" i="7"/>
  <c r="AH510" i="7"/>
  <c r="AH511" i="7"/>
  <c r="AH512" i="7"/>
  <c r="AH513" i="7"/>
  <c r="AH514" i="7"/>
  <c r="AL514" i="7"/>
  <c r="AH515" i="7"/>
  <c r="AH516" i="7"/>
  <c r="AH517" i="7"/>
  <c r="AL517" i="7"/>
  <c r="AH518" i="7"/>
  <c r="AM518" i="7"/>
  <c r="AH519" i="7"/>
  <c r="AN519" i="7"/>
  <c r="AH399" i="7"/>
  <c r="AH400" i="7"/>
  <c r="AL400" i="7"/>
  <c r="AH401" i="7"/>
  <c r="AH402" i="7"/>
  <c r="AH403" i="7"/>
  <c r="AH404" i="7"/>
  <c r="AH405" i="7"/>
  <c r="AH406" i="7"/>
  <c r="AH407" i="7"/>
  <c r="AL407" i="7"/>
  <c r="AH408" i="7"/>
  <c r="AH409" i="7"/>
  <c r="AL409" i="7"/>
  <c r="AH410" i="7"/>
  <c r="AH411" i="7"/>
  <c r="AM411" i="7"/>
  <c r="AH412" i="7"/>
  <c r="AN412" i="7"/>
  <c r="AH413" i="7"/>
  <c r="AL413" i="7"/>
  <c r="AH353" i="7"/>
  <c r="AH354" i="7"/>
  <c r="AH355" i="7"/>
  <c r="AH356" i="7"/>
  <c r="AN356" i="7"/>
  <c r="AH357" i="7"/>
  <c r="AH358" i="7"/>
  <c r="AN358" i="7"/>
  <c r="AH359" i="7"/>
  <c r="AL359" i="7"/>
  <c r="AH360" i="7"/>
  <c r="AH361" i="7"/>
  <c r="AH362" i="7"/>
  <c r="AH363" i="7"/>
  <c r="AH364" i="7"/>
  <c r="AN364" i="7"/>
  <c r="AH365" i="7"/>
  <c r="AM365" i="7"/>
  <c r="AH366" i="7"/>
  <c r="AH305" i="7"/>
  <c r="AL305" i="7"/>
  <c r="AH306" i="7"/>
  <c r="AN306" i="7"/>
  <c r="AH307" i="7"/>
  <c r="AH308" i="7"/>
  <c r="AH309" i="7"/>
  <c r="AL309" i="7"/>
  <c r="AH310" i="7"/>
  <c r="AM310" i="7"/>
  <c r="AH311" i="7"/>
  <c r="AL311" i="7"/>
  <c r="AH312" i="7"/>
  <c r="AH313" i="7"/>
  <c r="AN313" i="7"/>
  <c r="AH314" i="7"/>
  <c r="AL314" i="7"/>
  <c r="AH315" i="7"/>
  <c r="AN315" i="7"/>
  <c r="AH316" i="7"/>
  <c r="AH317" i="7"/>
  <c r="AL317" i="7"/>
  <c r="AH318" i="7"/>
  <c r="AM318" i="7"/>
  <c r="AH319" i="7"/>
  <c r="AH320" i="7"/>
  <c r="AH321" i="7"/>
  <c r="AH322" i="7"/>
  <c r="AH323" i="7"/>
  <c r="AH324" i="7"/>
  <c r="AH325" i="7"/>
  <c r="AL325" i="7"/>
  <c r="AH326" i="7"/>
  <c r="AM326" i="7"/>
  <c r="AH378" i="7"/>
  <c r="AH379" i="7"/>
  <c r="AN379" i="7"/>
  <c r="AH380" i="7"/>
  <c r="AH381" i="7"/>
  <c r="AM381" i="7"/>
  <c r="AH382" i="7"/>
  <c r="AH383" i="7"/>
  <c r="AH384" i="7"/>
  <c r="AN384" i="7"/>
  <c r="AH385" i="7"/>
  <c r="AL385" i="7"/>
  <c r="H543" i="7"/>
  <c r="N543" i="7"/>
  <c r="H544" i="7"/>
  <c r="N544" i="7"/>
  <c r="H545" i="7"/>
  <c r="H546" i="7"/>
  <c r="N546" i="7"/>
  <c r="H547" i="7"/>
  <c r="H548" i="7"/>
  <c r="N548" i="7"/>
  <c r="H549" i="7"/>
  <c r="L549" i="7"/>
  <c r="H550" i="7"/>
  <c r="H551" i="7"/>
  <c r="H552" i="7"/>
  <c r="N552" i="7"/>
  <c r="H553" i="7"/>
  <c r="H554" i="7"/>
  <c r="H555" i="7"/>
  <c r="H556" i="7"/>
  <c r="M556" i="7"/>
  <c r="H491" i="7"/>
  <c r="H492" i="7"/>
  <c r="L492" i="7"/>
  <c r="H493" i="7"/>
  <c r="L493" i="7"/>
  <c r="H494" i="7"/>
  <c r="H495" i="7"/>
  <c r="N495" i="7"/>
  <c r="H496" i="7"/>
  <c r="H497" i="7"/>
  <c r="H498" i="7"/>
  <c r="L498" i="7"/>
  <c r="H499" i="7"/>
  <c r="N499" i="7"/>
  <c r="H500" i="7"/>
  <c r="N500" i="7"/>
  <c r="H501" i="7"/>
  <c r="L501" i="7"/>
  <c r="H502" i="7"/>
  <c r="H503" i="7"/>
  <c r="H504" i="7"/>
  <c r="H505" i="7"/>
  <c r="H450" i="7"/>
  <c r="N450" i="7"/>
  <c r="H451" i="7"/>
  <c r="L451" i="7"/>
  <c r="H452" i="7"/>
  <c r="L452" i="7"/>
  <c r="H453" i="7"/>
  <c r="H454" i="7"/>
  <c r="N454" i="7"/>
  <c r="H455" i="7"/>
  <c r="H456" i="7"/>
  <c r="L456" i="7"/>
  <c r="H457" i="7"/>
  <c r="L457" i="7"/>
  <c r="H458" i="7"/>
  <c r="N458" i="7"/>
  <c r="H459" i="7"/>
  <c r="L459" i="7"/>
  <c r="H460" i="7"/>
  <c r="L460" i="7"/>
  <c r="H461" i="7"/>
  <c r="H462" i="7"/>
  <c r="H463" i="7"/>
  <c r="N463" i="7"/>
  <c r="H464" i="7"/>
  <c r="L464" i="7"/>
  <c r="H465" i="7"/>
  <c r="H466" i="7"/>
  <c r="H467" i="7"/>
  <c r="L467" i="7"/>
  <c r="H468" i="7"/>
  <c r="L468" i="7"/>
  <c r="H469" i="7"/>
  <c r="H470" i="7"/>
  <c r="N470" i="7"/>
  <c r="H471" i="7"/>
  <c r="N471" i="7"/>
  <c r="H472" i="7"/>
  <c r="L472" i="7"/>
  <c r="H473" i="7"/>
  <c r="H474" i="7"/>
  <c r="N474" i="7"/>
  <c r="H475" i="7"/>
  <c r="H476" i="7"/>
  <c r="L476" i="7"/>
  <c r="H477" i="7"/>
  <c r="H520" i="7"/>
  <c r="H521" i="7"/>
  <c r="N521" i="7"/>
  <c r="H522" i="7"/>
  <c r="H523" i="7"/>
  <c r="N523" i="7"/>
  <c r="H524" i="7"/>
  <c r="H525" i="7"/>
  <c r="H526" i="7"/>
  <c r="L526" i="7"/>
  <c r="H414" i="7"/>
  <c r="N414" i="7"/>
  <c r="H415" i="7"/>
  <c r="M415" i="7"/>
  <c r="H416" i="7"/>
  <c r="N416" i="7"/>
  <c r="H417" i="7"/>
  <c r="N417" i="7"/>
  <c r="H418" i="7"/>
  <c r="H419" i="7"/>
  <c r="N419" i="7"/>
  <c r="H420" i="7"/>
  <c r="H421" i="7"/>
  <c r="N421" i="7"/>
  <c r="H422" i="7"/>
  <c r="M422" i="7"/>
  <c r="H423" i="7"/>
  <c r="H424" i="7"/>
  <c r="N424" i="7"/>
  <c r="H425" i="7"/>
  <c r="N425" i="7"/>
  <c r="H426" i="7"/>
  <c r="M426" i="7"/>
  <c r="H427" i="7"/>
  <c r="H367" i="7"/>
  <c r="M367" i="7"/>
  <c r="H368" i="7"/>
  <c r="L368" i="7"/>
  <c r="H369" i="7"/>
  <c r="L369" i="7"/>
  <c r="H370" i="7"/>
  <c r="L370" i="7"/>
  <c r="H371" i="7"/>
  <c r="H372" i="7"/>
  <c r="N372" i="7"/>
  <c r="H373" i="7"/>
  <c r="H374" i="7"/>
  <c r="H375" i="7"/>
  <c r="H376" i="7"/>
  <c r="L376" i="7"/>
  <c r="H377" i="7"/>
  <c r="L377" i="7"/>
  <c r="H327" i="7"/>
  <c r="N327" i="7"/>
  <c r="H328" i="7"/>
  <c r="N328" i="7"/>
  <c r="H329" i="7"/>
  <c r="L329" i="7"/>
  <c r="H330" i="7"/>
  <c r="H331" i="7"/>
  <c r="H332" i="7"/>
  <c r="H333" i="7"/>
  <c r="N333" i="7"/>
  <c r="H334" i="7"/>
  <c r="H335" i="7"/>
  <c r="N335" i="7"/>
  <c r="H336" i="7"/>
  <c r="N336" i="7"/>
  <c r="H337" i="7"/>
  <c r="L337" i="7"/>
  <c r="H338" i="7"/>
  <c r="H339" i="7"/>
  <c r="H340" i="7"/>
  <c r="H341" i="7"/>
  <c r="H342" i="7"/>
  <c r="H343" i="7"/>
  <c r="H344" i="7"/>
  <c r="N344" i="7"/>
  <c r="H345" i="7"/>
  <c r="L345" i="7"/>
  <c r="H346" i="7"/>
  <c r="H347" i="7"/>
  <c r="N347" i="7"/>
  <c r="H348" i="7"/>
  <c r="H349" i="7"/>
  <c r="N349" i="7"/>
  <c r="H350" i="7"/>
  <c r="H351" i="7"/>
  <c r="N351" i="7"/>
  <c r="H352" i="7"/>
  <c r="N352" i="7"/>
  <c r="H386" i="7"/>
  <c r="H387" i="7"/>
  <c r="H388" i="7"/>
  <c r="H389" i="7"/>
  <c r="M389" i="7"/>
  <c r="H390" i="7"/>
  <c r="M390" i="7"/>
  <c r="H391" i="7"/>
  <c r="H392" i="7"/>
  <c r="H393" i="7"/>
  <c r="H394" i="7"/>
  <c r="N394" i="7"/>
  <c r="H395" i="7"/>
  <c r="M395" i="7"/>
  <c r="H396" i="7"/>
  <c r="H397" i="7"/>
  <c r="H398" i="7"/>
  <c r="H527" i="7"/>
  <c r="H528" i="7"/>
  <c r="L528" i="7"/>
  <c r="H529" i="7"/>
  <c r="H530" i="7"/>
  <c r="H531" i="7"/>
  <c r="N531" i="7"/>
  <c r="H532" i="7"/>
  <c r="H533" i="7"/>
  <c r="H534" i="7"/>
  <c r="H535" i="7"/>
  <c r="H536" i="7"/>
  <c r="N536" i="7"/>
  <c r="H537" i="7"/>
  <c r="H538" i="7"/>
  <c r="N538" i="7"/>
  <c r="H539" i="7"/>
  <c r="H540" i="7"/>
  <c r="H541" i="7"/>
  <c r="M541" i="7"/>
  <c r="H542" i="7"/>
  <c r="H478" i="7"/>
  <c r="H479" i="7"/>
  <c r="H480" i="7"/>
  <c r="H481" i="7"/>
  <c r="N481" i="7"/>
  <c r="H482" i="7"/>
  <c r="H483" i="7"/>
  <c r="N483" i="7"/>
  <c r="H484" i="7"/>
  <c r="H485" i="7"/>
  <c r="H486" i="7"/>
  <c r="H487" i="7"/>
  <c r="H488" i="7"/>
  <c r="N488" i="7"/>
  <c r="H489" i="7"/>
  <c r="L489" i="7"/>
  <c r="H490" i="7"/>
  <c r="H428" i="7"/>
  <c r="H429" i="7"/>
  <c r="H430" i="7"/>
  <c r="H431" i="7"/>
  <c r="H432" i="7"/>
  <c r="H433" i="7"/>
  <c r="N433" i="7"/>
  <c r="H434" i="7"/>
  <c r="H435" i="7"/>
  <c r="L435" i="7"/>
  <c r="H436" i="7"/>
  <c r="M436" i="7"/>
  <c r="H437" i="7"/>
  <c r="L437" i="7"/>
  <c r="H438" i="7"/>
  <c r="M438" i="7"/>
  <c r="H439" i="7"/>
  <c r="H440" i="7"/>
  <c r="N440" i="7"/>
  <c r="H441" i="7"/>
  <c r="N441" i="7"/>
  <c r="H442" i="7"/>
  <c r="H443" i="7"/>
  <c r="H444" i="7"/>
  <c r="N444" i="7"/>
  <c r="H445" i="7"/>
  <c r="L445" i="7"/>
  <c r="H446" i="7"/>
  <c r="H447" i="7"/>
  <c r="H448" i="7"/>
  <c r="H449" i="7"/>
  <c r="N449" i="7"/>
  <c r="H506" i="7"/>
  <c r="H507" i="7"/>
  <c r="M507" i="7"/>
  <c r="H508" i="7"/>
  <c r="H509" i="7"/>
  <c r="N509" i="7"/>
  <c r="H510" i="7"/>
  <c r="L510" i="7"/>
  <c r="H511" i="7"/>
  <c r="H512" i="7"/>
  <c r="H513" i="7"/>
  <c r="N513" i="7"/>
  <c r="H514" i="7"/>
  <c r="H515" i="7"/>
  <c r="H516" i="7"/>
  <c r="L516" i="7"/>
  <c r="H517" i="7"/>
  <c r="H518" i="7"/>
  <c r="H519" i="7"/>
  <c r="H399" i="7"/>
  <c r="H400" i="7"/>
  <c r="H401" i="7"/>
  <c r="M401" i="7"/>
  <c r="H402" i="7"/>
  <c r="L402" i="7"/>
  <c r="H403" i="7"/>
  <c r="N403" i="7"/>
  <c r="H404" i="7"/>
  <c r="H405" i="7"/>
  <c r="H406" i="7"/>
  <c r="N406" i="7"/>
  <c r="H407" i="7"/>
  <c r="H408" i="7"/>
  <c r="H409" i="7"/>
  <c r="N409" i="7"/>
  <c r="H410" i="7"/>
  <c r="L410" i="7"/>
  <c r="H411" i="7"/>
  <c r="N411" i="7"/>
  <c r="H412" i="7"/>
  <c r="N412" i="7"/>
  <c r="H413" i="7"/>
  <c r="H353" i="7"/>
  <c r="L353" i="7"/>
  <c r="H354" i="7"/>
  <c r="H355" i="7"/>
  <c r="H356" i="7"/>
  <c r="H357" i="7"/>
  <c r="H358" i="7"/>
  <c r="H359" i="7"/>
  <c r="H360" i="7"/>
  <c r="L360" i="7"/>
  <c r="H361" i="7"/>
  <c r="H362" i="7"/>
  <c r="N362" i="7"/>
  <c r="H363" i="7"/>
  <c r="H364" i="7"/>
  <c r="H365" i="7"/>
  <c r="M365" i="7"/>
  <c r="H366" i="7"/>
  <c r="H305" i="7"/>
  <c r="H306" i="7"/>
  <c r="M306" i="7"/>
  <c r="H307" i="7"/>
  <c r="H308" i="7"/>
  <c r="H309" i="7"/>
  <c r="H310" i="7"/>
  <c r="N310" i="7"/>
  <c r="H311" i="7"/>
  <c r="L311" i="7"/>
  <c r="H312" i="7"/>
  <c r="L312" i="7"/>
  <c r="H313" i="7"/>
  <c r="H314" i="7"/>
  <c r="H315" i="7"/>
  <c r="H316" i="7"/>
  <c r="N316" i="7"/>
  <c r="H317" i="7"/>
  <c r="H318" i="7"/>
  <c r="N318" i="7"/>
  <c r="H319" i="7"/>
  <c r="L319" i="7"/>
  <c r="H320" i="7"/>
  <c r="N320" i="7"/>
  <c r="H321" i="7"/>
  <c r="H322" i="7"/>
  <c r="M322" i="7"/>
  <c r="H323" i="7"/>
  <c r="H324" i="7"/>
  <c r="N324" i="7"/>
  <c r="H325" i="7"/>
  <c r="H326" i="7"/>
  <c r="H378" i="7"/>
  <c r="N378" i="7"/>
  <c r="H379" i="7"/>
  <c r="H380" i="7"/>
  <c r="H381" i="7"/>
  <c r="N381" i="7"/>
  <c r="H382" i="7"/>
  <c r="N382" i="7"/>
  <c r="H383" i="7"/>
  <c r="H384" i="7"/>
  <c r="H385" i="7"/>
  <c r="N556" i="7"/>
  <c r="N503" i="7"/>
  <c r="N462" i="7"/>
  <c r="N466" i="7"/>
  <c r="N526" i="7"/>
  <c r="N415" i="7"/>
  <c r="N423" i="7"/>
  <c r="N427" i="7"/>
  <c r="N331" i="7"/>
  <c r="N339" i="7"/>
  <c r="N390" i="7"/>
  <c r="N528" i="7"/>
  <c r="N532" i="7"/>
  <c r="N534" i="7"/>
  <c r="N540" i="7"/>
  <c r="N480" i="7"/>
  <c r="N428" i="7"/>
  <c r="N432" i="7"/>
  <c r="N436" i="7"/>
  <c r="N448" i="7"/>
  <c r="N407" i="7"/>
  <c r="N308" i="7"/>
  <c r="N312" i="7"/>
  <c r="AN544" i="7"/>
  <c r="AN552" i="7"/>
  <c r="AM552" i="7"/>
  <c r="AL544" i="7"/>
  <c r="AL552" i="7"/>
  <c r="AN491" i="7"/>
  <c r="AM491" i="7"/>
  <c r="AM500" i="7"/>
  <c r="AL496" i="7"/>
  <c r="AL500" i="7"/>
  <c r="AN450" i="7"/>
  <c r="AN451" i="7"/>
  <c r="AN454" i="7"/>
  <c r="AN458" i="7"/>
  <c r="AN459" i="7"/>
  <c r="AN470" i="7"/>
  <c r="AN474" i="7"/>
  <c r="AN475" i="7"/>
  <c r="AM454" i="7"/>
  <c r="AM458" i="7"/>
  <c r="AM459" i="7"/>
  <c r="AM462" i="7"/>
  <c r="AM474" i="7"/>
  <c r="AM475" i="7"/>
  <c r="AL454" i="7"/>
  <c r="AL458" i="7"/>
  <c r="AL462" i="7"/>
  <c r="AL466" i="7"/>
  <c r="AL470" i="7"/>
  <c r="AN525" i="7"/>
  <c r="AL522" i="7"/>
  <c r="AL525" i="7"/>
  <c r="AN415" i="7"/>
  <c r="AN420" i="7"/>
  <c r="AN423" i="7"/>
  <c r="AM419" i="7"/>
  <c r="AL415" i="7"/>
  <c r="AL419" i="7"/>
  <c r="AL427" i="7"/>
  <c r="AN367" i="7"/>
  <c r="AN375" i="7"/>
  <c r="AM367" i="7"/>
  <c r="AN327" i="7"/>
  <c r="AN329" i="7"/>
  <c r="AN331" i="7"/>
  <c r="AN332" i="7"/>
  <c r="AN335" i="7"/>
  <c r="AN339" i="7"/>
  <c r="AN340" i="7"/>
  <c r="AN347" i="7"/>
  <c r="AN348" i="7"/>
  <c r="AN351" i="7"/>
  <c r="AM327" i="7"/>
  <c r="AM331" i="7"/>
  <c r="AM335" i="7"/>
  <c r="AM339" i="7"/>
  <c r="AM347" i="7"/>
  <c r="AM351" i="7"/>
  <c r="AL327" i="7"/>
  <c r="AL335" i="7"/>
  <c r="AL339" i="7"/>
  <c r="AL343" i="7"/>
  <c r="AL347" i="7"/>
  <c r="AN397" i="7"/>
  <c r="AM397" i="7"/>
  <c r="AL389" i="7"/>
  <c r="AL397" i="7"/>
  <c r="AN528" i="7"/>
  <c r="AN536" i="7"/>
  <c r="AN540" i="7"/>
  <c r="AM536" i="7"/>
  <c r="AM540" i="7"/>
  <c r="AM541" i="7"/>
  <c r="AL528" i="7"/>
  <c r="AL536" i="7"/>
  <c r="AL540" i="7"/>
  <c r="AN484" i="7"/>
  <c r="AM479" i="7"/>
  <c r="AM484" i="7"/>
  <c r="AL484" i="7"/>
  <c r="AL489" i="7"/>
  <c r="AN432" i="7"/>
  <c r="AN434" i="7"/>
  <c r="AN440" i="7"/>
  <c r="AN444" i="7"/>
  <c r="AN445" i="7"/>
  <c r="AN448" i="7"/>
  <c r="AM432" i="7"/>
  <c r="AM440" i="7"/>
  <c r="AM444" i="7"/>
  <c r="AM448" i="7"/>
  <c r="AL428" i="7"/>
  <c r="AL432" i="7"/>
  <c r="AL440" i="7"/>
  <c r="AL444" i="7"/>
  <c r="AN509" i="7"/>
  <c r="AN517" i="7"/>
  <c r="AN518" i="7"/>
  <c r="AM517" i="7"/>
  <c r="AL506" i="7"/>
  <c r="AL509" i="7"/>
  <c r="AL516" i="7"/>
  <c r="AL518" i="7"/>
  <c r="AH51" i="7"/>
  <c r="AH52" i="7"/>
  <c r="AL52" i="7"/>
  <c r="AH53" i="7"/>
  <c r="AH54" i="7"/>
  <c r="AH55" i="7"/>
  <c r="AH56" i="7"/>
  <c r="AH57" i="7"/>
  <c r="AN57" i="7"/>
  <c r="AH58" i="7"/>
  <c r="AH59" i="7"/>
  <c r="AM59" i="7"/>
  <c r="AH60" i="7"/>
  <c r="AM60" i="7"/>
  <c r="AH61" i="7"/>
  <c r="AH130" i="7"/>
  <c r="AN130" i="7"/>
  <c r="AH131" i="7"/>
  <c r="AH132" i="7"/>
  <c r="AM132" i="7"/>
  <c r="AH133" i="7"/>
  <c r="AH134" i="7"/>
  <c r="AH135" i="7"/>
  <c r="AM51" i="7"/>
  <c r="AM52" i="7"/>
  <c r="AN52" i="7"/>
  <c r="AH136" i="7"/>
  <c r="AH137" i="7"/>
  <c r="AL137" i="7"/>
  <c r="AH138" i="7"/>
  <c r="AN138" i="7"/>
  <c r="AH139" i="7"/>
  <c r="AH140" i="7"/>
  <c r="AM140" i="7"/>
  <c r="AH141" i="7"/>
  <c r="AH142" i="7"/>
  <c r="AH143" i="7"/>
  <c r="AH144" i="7"/>
  <c r="AL144" i="7"/>
  <c r="AH145" i="7"/>
  <c r="AH146" i="7"/>
  <c r="AN146" i="7"/>
  <c r="AH147" i="7"/>
  <c r="AH148" i="7"/>
  <c r="AM137" i="7"/>
  <c r="AM146" i="7"/>
  <c r="AN136" i="7"/>
  <c r="AN140" i="7"/>
  <c r="AH2" i="7"/>
  <c r="AH3" i="7"/>
  <c r="AM3" i="7"/>
  <c r="AH4" i="7"/>
  <c r="AN4" i="7"/>
  <c r="AL4" i="7"/>
  <c r="AH5" i="7"/>
  <c r="AH6" i="7"/>
  <c r="AH7" i="7"/>
  <c r="AM7" i="7"/>
  <c r="AH8" i="7"/>
  <c r="AM8" i="7"/>
  <c r="AH9" i="7"/>
  <c r="AH10" i="7"/>
  <c r="AL10" i="7"/>
  <c r="AH11" i="7"/>
  <c r="AM11" i="7"/>
  <c r="AH12" i="7"/>
  <c r="AH13" i="7"/>
  <c r="AH14" i="7"/>
  <c r="AN14" i="7"/>
  <c r="AH15" i="7"/>
  <c r="AH16" i="7"/>
  <c r="AH17" i="7"/>
  <c r="AN17" i="7"/>
  <c r="AH18" i="7"/>
  <c r="AH19" i="7"/>
  <c r="AM19" i="7"/>
  <c r="AH20" i="7"/>
  <c r="AH21" i="7"/>
  <c r="AM4" i="7"/>
  <c r="AL380" i="7"/>
  <c r="AM379" i="7"/>
  <c r="AM380" i="7"/>
  <c r="AM385" i="7"/>
  <c r="AN380" i="7"/>
  <c r="AN383" i="7"/>
  <c r="AL308" i="7"/>
  <c r="AL312" i="7"/>
  <c r="AL313" i="7"/>
  <c r="AL316" i="7"/>
  <c r="AL319" i="7"/>
  <c r="AL320" i="7"/>
  <c r="AL324" i="7"/>
  <c r="AM305" i="7"/>
  <c r="AM308" i="7"/>
  <c r="AM312" i="7"/>
  <c r="AM313" i="7"/>
  <c r="AM316" i="7"/>
  <c r="AM320" i="7"/>
  <c r="AM324" i="7"/>
  <c r="AN308" i="7"/>
  <c r="AN312" i="7"/>
  <c r="AN316" i="7"/>
  <c r="AN320" i="7"/>
  <c r="AN324" i="7"/>
  <c r="AL356" i="7"/>
  <c r="AL364" i="7"/>
  <c r="AM356" i="7"/>
  <c r="AM359" i="7"/>
  <c r="AM364" i="7"/>
  <c r="AN354" i="7"/>
  <c r="AN359" i="7"/>
  <c r="AN362" i="7"/>
  <c r="AN366" i="7"/>
  <c r="AL399" i="7"/>
  <c r="AL403" i="7"/>
  <c r="AL404" i="7"/>
  <c r="AL411" i="7"/>
  <c r="AL412" i="7"/>
  <c r="AM399" i="7"/>
  <c r="AM403" i="7"/>
  <c r="AM404" i="7"/>
  <c r="AM407" i="7"/>
  <c r="AM409" i="7"/>
  <c r="AM412" i="7"/>
  <c r="AN399" i="7"/>
  <c r="AN403" i="7"/>
  <c r="AN404" i="7"/>
  <c r="AN407" i="7"/>
  <c r="AN409" i="7"/>
  <c r="AN411" i="7"/>
  <c r="AH214" i="7"/>
  <c r="AH215" i="7"/>
  <c r="AN215" i="7"/>
  <c r="AH216" i="7"/>
  <c r="AN216" i="7"/>
  <c r="AL216" i="7"/>
  <c r="AH217" i="7"/>
  <c r="AH218" i="7"/>
  <c r="AN218" i="7"/>
  <c r="AH219" i="7"/>
  <c r="AH220" i="7"/>
  <c r="AL220" i="7"/>
  <c r="AH221" i="7"/>
  <c r="AM221" i="7"/>
  <c r="AH222" i="7"/>
  <c r="AM216" i="7"/>
  <c r="AH292" i="7"/>
  <c r="AL292" i="7"/>
  <c r="AH293" i="7"/>
  <c r="AH294" i="7"/>
  <c r="AH295" i="7"/>
  <c r="AL295" i="7"/>
  <c r="AH296" i="7"/>
  <c r="AL296" i="7"/>
  <c r="AN296" i="7"/>
  <c r="AH166" i="7"/>
  <c r="AH167" i="7"/>
  <c r="AL167" i="7"/>
  <c r="AH168" i="7"/>
  <c r="AH169" i="7"/>
  <c r="AL169" i="7"/>
  <c r="AH170" i="7"/>
  <c r="AN170" i="7"/>
  <c r="AH171" i="7"/>
  <c r="AH172" i="7"/>
  <c r="AH173" i="7"/>
  <c r="AN173" i="7"/>
  <c r="AH174" i="7"/>
  <c r="AH175" i="7"/>
  <c r="AL175" i="7"/>
  <c r="AH176" i="7"/>
  <c r="AM176" i="7"/>
  <c r="AH177" i="7"/>
  <c r="AM177" i="7"/>
  <c r="AL177" i="7"/>
  <c r="AH178" i="7"/>
  <c r="AH179" i="7"/>
  <c r="AH180" i="7"/>
  <c r="AH181" i="7"/>
  <c r="AH182" i="7"/>
  <c r="AH183" i="7"/>
  <c r="AL183" i="7"/>
  <c r="AM183" i="7"/>
  <c r="AN169" i="7"/>
  <c r="AN183" i="7"/>
  <c r="M521" i="7"/>
  <c r="M526" i="7"/>
  <c r="M450" i="7"/>
  <c r="M454" i="7"/>
  <c r="M458" i="7"/>
  <c r="M462" i="7"/>
  <c r="M463" i="7"/>
  <c r="M466" i="7"/>
  <c r="M470" i="7"/>
  <c r="M471" i="7"/>
  <c r="M474" i="7"/>
  <c r="M495" i="7"/>
  <c r="M498" i="7"/>
  <c r="M500" i="7"/>
  <c r="M503" i="7"/>
  <c r="M544" i="7"/>
  <c r="M548" i="7"/>
  <c r="M552" i="7"/>
  <c r="L544" i="7"/>
  <c r="L548" i="7"/>
  <c r="L552" i="7"/>
  <c r="L556" i="7"/>
  <c r="L495" i="7"/>
  <c r="L503" i="7"/>
  <c r="L450" i="7"/>
  <c r="L454" i="7"/>
  <c r="L455" i="7"/>
  <c r="L458" i="7"/>
  <c r="L462" i="7"/>
  <c r="L463" i="7"/>
  <c r="L466" i="7"/>
  <c r="L469" i="7"/>
  <c r="L470" i="7"/>
  <c r="L471" i="7"/>
  <c r="L474" i="7"/>
  <c r="L521" i="7"/>
  <c r="M398" i="7"/>
  <c r="M327" i="7"/>
  <c r="M331" i="7"/>
  <c r="M333" i="7"/>
  <c r="M335" i="7"/>
  <c r="M339" i="7"/>
  <c r="M341" i="7"/>
  <c r="M343" i="7"/>
  <c r="M347" i="7"/>
  <c r="M351" i="7"/>
  <c r="M370" i="7"/>
  <c r="M371" i="7"/>
  <c r="M372" i="7"/>
  <c r="M419" i="7"/>
  <c r="M423" i="7"/>
  <c r="M427" i="7"/>
  <c r="L415" i="7"/>
  <c r="L419" i="7"/>
  <c r="L423" i="7"/>
  <c r="L427" i="7"/>
  <c r="L327" i="7"/>
  <c r="L328" i="7"/>
  <c r="L331" i="7"/>
  <c r="L333" i="7"/>
  <c r="L335" i="7"/>
  <c r="L336" i="7"/>
  <c r="L339" i="7"/>
  <c r="L344" i="7"/>
  <c r="L347" i="7"/>
  <c r="L351" i="7"/>
  <c r="L352" i="7"/>
  <c r="L388" i="7"/>
  <c r="L390" i="7"/>
  <c r="L393" i="7"/>
  <c r="M510" i="7"/>
  <c r="M513" i="7"/>
  <c r="M428" i="7"/>
  <c r="M432" i="7"/>
  <c r="M433" i="7"/>
  <c r="M440" i="7"/>
  <c r="M441" i="7"/>
  <c r="M442" i="7"/>
  <c r="M444" i="7"/>
  <c r="M448" i="7"/>
  <c r="M449" i="7"/>
  <c r="M480" i="7"/>
  <c r="M485" i="7"/>
  <c r="M488" i="7"/>
  <c r="M528" i="7"/>
  <c r="M532" i="7"/>
  <c r="M536" i="7"/>
  <c r="M540" i="7"/>
  <c r="L532" i="7"/>
  <c r="L536" i="7"/>
  <c r="L540" i="7"/>
  <c r="L480" i="7"/>
  <c r="L481" i="7"/>
  <c r="L488" i="7"/>
  <c r="L428" i="7"/>
  <c r="L432" i="7"/>
  <c r="L433" i="7"/>
  <c r="L436" i="7"/>
  <c r="L440" i="7"/>
  <c r="L441" i="7"/>
  <c r="L444" i="7"/>
  <c r="L448" i="7"/>
  <c r="L449" i="7"/>
  <c r="L507" i="7"/>
  <c r="L508" i="7"/>
  <c r="L512" i="7"/>
  <c r="L513" i="7"/>
  <c r="M399" i="7"/>
  <c r="M403" i="7"/>
  <c r="M407" i="7"/>
  <c r="M411" i="7"/>
  <c r="L403" i="7"/>
  <c r="L407" i="7"/>
  <c r="L411" i="7"/>
  <c r="M363" i="7"/>
  <c r="M308" i="7"/>
  <c r="M312" i="7"/>
  <c r="M316" i="7"/>
  <c r="M320" i="7"/>
  <c r="M324" i="7"/>
  <c r="L308" i="7"/>
  <c r="L309" i="7"/>
  <c r="L316" i="7"/>
  <c r="L320" i="7"/>
  <c r="L324" i="7"/>
  <c r="M381" i="7"/>
  <c r="L382" i="7"/>
  <c r="V779" i="6"/>
  <c r="H779" i="6"/>
  <c r="V778" i="6"/>
  <c r="H778" i="6"/>
  <c r="V777" i="6"/>
  <c r="H777" i="6"/>
  <c r="V776" i="6"/>
  <c r="H776" i="6"/>
  <c r="V775" i="6"/>
  <c r="H775" i="6"/>
  <c r="V774" i="6"/>
  <c r="H774" i="6"/>
  <c r="V773" i="6"/>
  <c r="H773" i="6"/>
  <c r="V772" i="6"/>
  <c r="H772" i="6"/>
  <c r="V771" i="6"/>
  <c r="H771" i="6"/>
  <c r="V770" i="6"/>
  <c r="H770" i="6"/>
  <c r="V769" i="6"/>
  <c r="H769" i="6"/>
  <c r="V768" i="6"/>
  <c r="H768" i="6"/>
  <c r="V767" i="6"/>
  <c r="H767" i="6"/>
  <c r="V766" i="6"/>
  <c r="H766" i="6"/>
  <c r="V765" i="6"/>
  <c r="H765" i="6"/>
  <c r="V764" i="6"/>
  <c r="H764" i="6"/>
  <c r="V763" i="6"/>
  <c r="H763" i="6"/>
  <c r="V762" i="6"/>
  <c r="H762" i="6"/>
  <c r="V761" i="6"/>
  <c r="H761" i="6"/>
  <c r="V760" i="6"/>
  <c r="H760" i="6"/>
  <c r="V759" i="6"/>
  <c r="H759" i="6"/>
  <c r="V758" i="6"/>
  <c r="H758" i="6"/>
  <c r="V757" i="6"/>
  <c r="H757" i="6"/>
  <c r="V756" i="6"/>
  <c r="H756" i="6"/>
  <c r="V755" i="6"/>
  <c r="H755" i="6"/>
  <c r="V754" i="6"/>
  <c r="H754" i="6"/>
  <c r="V753" i="6"/>
  <c r="H753" i="6"/>
  <c r="V752" i="6"/>
  <c r="H752" i="6"/>
  <c r="V751" i="6"/>
  <c r="H751" i="6"/>
  <c r="V750" i="6"/>
  <c r="H750" i="6"/>
  <c r="V749" i="6"/>
  <c r="H749" i="6"/>
  <c r="V748" i="6"/>
  <c r="H748" i="6"/>
  <c r="V747" i="6"/>
  <c r="H747" i="6"/>
  <c r="V746" i="6"/>
  <c r="H746" i="6"/>
  <c r="V745" i="6"/>
  <c r="H745" i="6"/>
  <c r="V744" i="6"/>
  <c r="H744" i="6"/>
  <c r="V743" i="6"/>
  <c r="H743" i="6"/>
  <c r="V742" i="6"/>
  <c r="H742" i="6"/>
  <c r="V741" i="6"/>
  <c r="H741" i="6"/>
  <c r="V740" i="6"/>
  <c r="H740" i="6"/>
  <c r="V739" i="6"/>
  <c r="H739" i="6"/>
  <c r="V738" i="6"/>
  <c r="H738" i="6"/>
  <c r="V737" i="6"/>
  <c r="H737" i="6"/>
  <c r="V736" i="6"/>
  <c r="H736" i="6"/>
  <c r="V735" i="6"/>
  <c r="H735" i="6"/>
  <c r="V734" i="6"/>
  <c r="H734" i="6"/>
  <c r="V733" i="6"/>
  <c r="H733" i="6"/>
  <c r="V732" i="6"/>
  <c r="H732" i="6"/>
  <c r="V731" i="6"/>
  <c r="H731" i="6"/>
  <c r="V730" i="6"/>
  <c r="H730" i="6"/>
  <c r="V729" i="6"/>
  <c r="H729" i="6"/>
  <c r="V728" i="6"/>
  <c r="H728" i="6"/>
  <c r="V727" i="6"/>
  <c r="H727" i="6"/>
  <c r="V726" i="6"/>
  <c r="H726" i="6"/>
  <c r="V725" i="6"/>
  <c r="H725" i="6"/>
  <c r="V724" i="6"/>
  <c r="H724" i="6"/>
  <c r="V723" i="6"/>
  <c r="H723" i="6"/>
  <c r="V722" i="6"/>
  <c r="H722" i="6"/>
  <c r="V721" i="6"/>
  <c r="H721" i="6"/>
  <c r="V720" i="6"/>
  <c r="H720" i="6"/>
  <c r="V719" i="6"/>
  <c r="H719" i="6"/>
  <c r="V718" i="6"/>
  <c r="H718" i="6"/>
  <c r="V717" i="6"/>
  <c r="H717" i="6"/>
  <c r="V716" i="6"/>
  <c r="H716" i="6"/>
  <c r="V715" i="6"/>
  <c r="H715" i="6"/>
  <c r="V714" i="6"/>
  <c r="H714" i="6"/>
  <c r="V713" i="6"/>
  <c r="H713" i="6"/>
  <c r="V712" i="6"/>
  <c r="H712" i="6"/>
  <c r="V711" i="6"/>
  <c r="H711" i="6"/>
  <c r="V710" i="6"/>
  <c r="H710" i="6"/>
  <c r="V709" i="6"/>
  <c r="H709" i="6"/>
  <c r="V708" i="6"/>
  <c r="H708" i="6"/>
  <c r="V707" i="6"/>
  <c r="H707" i="6"/>
  <c r="V706" i="6"/>
  <c r="H706" i="6"/>
  <c r="V705" i="6"/>
  <c r="H705" i="6"/>
  <c r="V704" i="6"/>
  <c r="H704" i="6"/>
  <c r="V703" i="6"/>
  <c r="H703" i="6"/>
  <c r="V702" i="6"/>
  <c r="H702" i="6"/>
  <c r="V701" i="6"/>
  <c r="H701" i="6"/>
  <c r="V700" i="6"/>
  <c r="H700" i="6"/>
  <c r="V699" i="6"/>
  <c r="H699" i="6"/>
  <c r="V698" i="6"/>
  <c r="H698" i="6"/>
  <c r="V697" i="6"/>
  <c r="H697" i="6"/>
  <c r="V696" i="6"/>
  <c r="H696" i="6"/>
  <c r="V695" i="6"/>
  <c r="H695" i="6"/>
  <c r="V694" i="6"/>
  <c r="H694" i="6"/>
  <c r="V693" i="6"/>
  <c r="H693" i="6"/>
  <c r="V692" i="6"/>
  <c r="H692" i="6"/>
  <c r="V691" i="6"/>
  <c r="H691" i="6"/>
  <c r="V690" i="6"/>
  <c r="H690" i="6"/>
  <c r="V689" i="6"/>
  <c r="H689" i="6"/>
  <c r="V688" i="6"/>
  <c r="H688" i="6"/>
  <c r="V687" i="6"/>
  <c r="H687" i="6"/>
  <c r="V686" i="6"/>
  <c r="H686" i="6"/>
  <c r="V685" i="6"/>
  <c r="H685" i="6"/>
  <c r="V684" i="6"/>
  <c r="H684" i="6"/>
  <c r="V683" i="6"/>
  <c r="H683" i="6"/>
  <c r="V682" i="6"/>
  <c r="H682" i="6"/>
  <c r="V681" i="6"/>
  <c r="H681" i="6"/>
  <c r="V680" i="6"/>
  <c r="H680" i="6"/>
  <c r="V679" i="6"/>
  <c r="H679" i="6"/>
  <c r="V678" i="6"/>
  <c r="H678" i="6"/>
  <c r="V677" i="6"/>
  <c r="H677" i="6"/>
  <c r="V676" i="6"/>
  <c r="H676" i="6"/>
  <c r="V675" i="6"/>
  <c r="H675" i="6"/>
  <c r="V674" i="6"/>
  <c r="H674" i="6"/>
  <c r="V673" i="6"/>
  <c r="H673" i="6"/>
  <c r="V672" i="6"/>
  <c r="H672" i="6"/>
  <c r="V671" i="6"/>
  <c r="H671" i="6"/>
  <c r="V670" i="6"/>
  <c r="H670" i="6"/>
  <c r="V669" i="6"/>
  <c r="H669" i="6"/>
  <c r="V668" i="6"/>
  <c r="H668" i="6"/>
  <c r="V667" i="6"/>
  <c r="H667" i="6"/>
  <c r="V666" i="6"/>
  <c r="H666" i="6"/>
  <c r="V665" i="6"/>
  <c r="H665" i="6"/>
  <c r="V664" i="6"/>
  <c r="H664" i="6"/>
  <c r="V663" i="6"/>
  <c r="H663" i="6"/>
  <c r="V662" i="6"/>
  <c r="H662" i="6"/>
  <c r="V661" i="6"/>
  <c r="H661" i="6"/>
  <c r="V660" i="6"/>
  <c r="H660" i="6"/>
  <c r="V659" i="6"/>
  <c r="H659" i="6"/>
  <c r="V658" i="6"/>
  <c r="H658" i="6"/>
  <c r="V657" i="6"/>
  <c r="H657" i="6"/>
  <c r="V656" i="6"/>
  <c r="H656" i="6"/>
  <c r="V655" i="6"/>
  <c r="H655" i="6"/>
  <c r="V654" i="6"/>
  <c r="H654" i="6"/>
  <c r="V653" i="6"/>
  <c r="H653" i="6"/>
  <c r="V652" i="6"/>
  <c r="H652" i="6"/>
  <c r="V651" i="6"/>
  <c r="H651" i="6"/>
  <c r="V650" i="6"/>
  <c r="H650" i="6"/>
  <c r="V649" i="6"/>
  <c r="H649" i="6"/>
  <c r="V648" i="6"/>
  <c r="H648" i="6"/>
  <c r="V647" i="6"/>
  <c r="H647" i="6"/>
  <c r="V646" i="6"/>
  <c r="H646" i="6"/>
  <c r="V645" i="6"/>
  <c r="H645" i="6"/>
  <c r="V644" i="6"/>
  <c r="H644" i="6"/>
  <c r="V643" i="6"/>
  <c r="H643" i="6"/>
  <c r="V642" i="6"/>
  <c r="H642" i="6"/>
  <c r="V641" i="6"/>
  <c r="H641" i="6"/>
  <c r="V640" i="6"/>
  <c r="H640" i="6"/>
  <c r="V639" i="6"/>
  <c r="H639" i="6"/>
  <c r="V638" i="6"/>
  <c r="H638" i="6"/>
  <c r="V637" i="6"/>
  <c r="H637" i="6"/>
  <c r="V636" i="6"/>
  <c r="H636" i="6"/>
  <c r="V635" i="6"/>
  <c r="H635" i="6"/>
  <c r="V634" i="6"/>
  <c r="H634" i="6"/>
  <c r="V633" i="6"/>
  <c r="H633" i="6"/>
  <c r="V632" i="6"/>
  <c r="H632" i="6"/>
  <c r="V631" i="6"/>
  <c r="H631" i="6"/>
  <c r="V630" i="6"/>
  <c r="H630" i="6"/>
  <c r="V629" i="6"/>
  <c r="H629" i="6"/>
  <c r="V628" i="6"/>
  <c r="H628" i="6"/>
  <c r="V627" i="6"/>
  <c r="H627" i="6"/>
  <c r="V626" i="6"/>
  <c r="H626" i="6"/>
  <c r="V625" i="6"/>
  <c r="H625" i="6"/>
  <c r="V624" i="6"/>
  <c r="H624" i="6"/>
  <c r="V623" i="6"/>
  <c r="H623" i="6"/>
  <c r="V622" i="6"/>
  <c r="H622" i="6"/>
  <c r="V621" i="6"/>
  <c r="H621" i="6"/>
  <c r="V620" i="6"/>
  <c r="H620" i="6"/>
  <c r="V619" i="6"/>
  <c r="H619" i="6"/>
  <c r="V618" i="6"/>
  <c r="H618" i="6"/>
  <c r="V617" i="6"/>
  <c r="H617" i="6"/>
  <c r="V616" i="6"/>
  <c r="H616" i="6"/>
  <c r="V615" i="6"/>
  <c r="H615" i="6"/>
  <c r="V614" i="6"/>
  <c r="H614" i="6"/>
  <c r="V613" i="6"/>
  <c r="H613" i="6"/>
  <c r="V612" i="6"/>
  <c r="H612" i="6"/>
  <c r="V611" i="6"/>
  <c r="H611" i="6"/>
  <c r="V610" i="6"/>
  <c r="H610" i="6"/>
  <c r="V609" i="6"/>
  <c r="H609" i="6"/>
  <c r="V608" i="6"/>
  <c r="H608" i="6"/>
  <c r="V607" i="6"/>
  <c r="H607" i="6"/>
  <c r="V606" i="6"/>
  <c r="H606" i="6"/>
  <c r="V605" i="6"/>
  <c r="H605" i="6"/>
  <c r="V604" i="6"/>
  <c r="H604" i="6"/>
  <c r="V603" i="6"/>
  <c r="H603" i="6"/>
  <c r="V602" i="6"/>
  <c r="H602" i="6"/>
  <c r="V601" i="6"/>
  <c r="H601" i="6"/>
  <c r="V600" i="6"/>
  <c r="H600" i="6"/>
  <c r="V599" i="6"/>
  <c r="H599" i="6"/>
  <c r="V598" i="6"/>
  <c r="H598" i="6"/>
  <c r="V597" i="6"/>
  <c r="H597" i="6"/>
  <c r="V596" i="6"/>
  <c r="H596" i="6"/>
  <c r="V595" i="6"/>
  <c r="H595" i="6"/>
  <c r="V594" i="6"/>
  <c r="H594" i="6"/>
  <c r="V593" i="6"/>
  <c r="H593" i="6"/>
  <c r="V592" i="6"/>
  <c r="H592" i="6"/>
  <c r="V591" i="6"/>
  <c r="H591" i="6"/>
  <c r="V590" i="6"/>
  <c r="H590" i="6"/>
  <c r="V589" i="6"/>
  <c r="H589" i="6"/>
  <c r="V588" i="6"/>
  <c r="H588" i="6"/>
  <c r="V587" i="6"/>
  <c r="H587" i="6"/>
  <c r="V586" i="6"/>
  <c r="H586" i="6"/>
  <c r="V585" i="6"/>
  <c r="H585" i="6"/>
  <c r="V584" i="6"/>
  <c r="H584" i="6"/>
  <c r="V583" i="6"/>
  <c r="H583" i="6"/>
  <c r="V582" i="6"/>
  <c r="H582" i="6"/>
  <c r="V581" i="6"/>
  <c r="H581" i="6"/>
  <c r="V580" i="6"/>
  <c r="H580" i="6"/>
  <c r="V579" i="6"/>
  <c r="H579" i="6"/>
  <c r="V578" i="6"/>
  <c r="H578" i="6"/>
  <c r="V577" i="6"/>
  <c r="H577" i="6"/>
  <c r="V576" i="6"/>
  <c r="H576" i="6"/>
  <c r="V575" i="6"/>
  <c r="H575" i="6"/>
  <c r="V574" i="6"/>
  <c r="H574" i="6"/>
  <c r="V573" i="6"/>
  <c r="H573" i="6"/>
  <c r="V572" i="6"/>
  <c r="H572" i="6"/>
  <c r="V571" i="6"/>
  <c r="H571" i="6"/>
  <c r="V570" i="6"/>
  <c r="H570" i="6"/>
  <c r="V569" i="6"/>
  <c r="H569" i="6"/>
  <c r="V568" i="6"/>
  <c r="H568" i="6"/>
  <c r="V567" i="6"/>
  <c r="H567" i="6"/>
  <c r="V566" i="6"/>
  <c r="H566" i="6"/>
  <c r="V565" i="6"/>
  <c r="H565" i="6"/>
  <c r="V564" i="6"/>
  <c r="H564" i="6"/>
  <c r="V563" i="6"/>
  <c r="H563" i="6"/>
  <c r="V562" i="6"/>
  <c r="H562" i="6"/>
  <c r="V561" i="6"/>
  <c r="H561" i="6"/>
  <c r="V560" i="6"/>
  <c r="H560" i="6"/>
  <c r="V559" i="6"/>
  <c r="H559" i="6"/>
  <c r="V558" i="6"/>
  <c r="H558" i="6"/>
  <c r="V557" i="6"/>
  <c r="H557" i="6"/>
  <c r="V556" i="6"/>
  <c r="H556" i="6"/>
  <c r="V555" i="6"/>
  <c r="H555" i="6"/>
  <c r="V554" i="6"/>
  <c r="H554" i="6"/>
  <c r="V553" i="6"/>
  <c r="H553" i="6"/>
  <c r="V552" i="6"/>
  <c r="H552" i="6"/>
  <c r="V551" i="6"/>
  <c r="H551" i="6"/>
  <c r="V550" i="6"/>
  <c r="H550" i="6"/>
  <c r="V549" i="6"/>
  <c r="H549" i="6"/>
  <c r="V548" i="6"/>
  <c r="H548" i="6"/>
  <c r="V547" i="6"/>
  <c r="H547" i="6"/>
  <c r="V546" i="6"/>
  <c r="H546" i="6"/>
  <c r="V545" i="6"/>
  <c r="H545" i="6"/>
  <c r="V544" i="6"/>
  <c r="H544" i="6"/>
  <c r="V543" i="6"/>
  <c r="H543" i="6"/>
  <c r="V542" i="6"/>
  <c r="H542" i="6"/>
  <c r="V541" i="6"/>
  <c r="H541" i="6"/>
  <c r="V540" i="6"/>
  <c r="H540" i="6"/>
  <c r="V539" i="6"/>
  <c r="H539" i="6"/>
  <c r="V538" i="6"/>
  <c r="H538" i="6"/>
  <c r="V537" i="6"/>
  <c r="H537" i="6"/>
  <c r="V536" i="6"/>
  <c r="H536" i="6"/>
  <c r="V535" i="6"/>
  <c r="H535" i="6"/>
  <c r="V534" i="6"/>
  <c r="H534" i="6"/>
  <c r="V533" i="6"/>
  <c r="H533" i="6"/>
  <c r="V532" i="6"/>
  <c r="H532" i="6"/>
  <c r="V531" i="6"/>
  <c r="H531" i="6"/>
  <c r="V530" i="6"/>
  <c r="H530" i="6"/>
  <c r="V529" i="6"/>
  <c r="H529" i="6"/>
  <c r="V528" i="6"/>
  <c r="H528" i="6"/>
  <c r="V527" i="6"/>
  <c r="H527" i="6"/>
  <c r="V526" i="6"/>
  <c r="H526" i="6"/>
  <c r="V525" i="6"/>
  <c r="H525" i="6"/>
  <c r="V524" i="6"/>
  <c r="H524" i="6"/>
  <c r="V523" i="6"/>
  <c r="H523" i="6"/>
  <c r="V522" i="6"/>
  <c r="H522" i="6"/>
  <c r="V521" i="6"/>
  <c r="H521" i="6"/>
  <c r="V520" i="6"/>
  <c r="H520" i="6"/>
  <c r="V519" i="6"/>
  <c r="H519" i="6"/>
  <c r="V518" i="6"/>
  <c r="H518" i="6"/>
  <c r="V517" i="6"/>
  <c r="H517" i="6"/>
  <c r="V516" i="6"/>
  <c r="H516" i="6"/>
  <c r="V515" i="6"/>
  <c r="H515" i="6"/>
  <c r="V514" i="6"/>
  <c r="H514" i="6"/>
  <c r="V513" i="6"/>
  <c r="H513" i="6"/>
  <c r="V512" i="6"/>
  <c r="H512" i="6"/>
  <c r="V511" i="6"/>
  <c r="H511" i="6"/>
  <c r="V510" i="6"/>
  <c r="H510" i="6"/>
  <c r="V509" i="6"/>
  <c r="H509" i="6"/>
  <c r="V508" i="6"/>
  <c r="H508" i="6"/>
  <c r="V507" i="6"/>
  <c r="H507" i="6"/>
  <c r="V506" i="6"/>
  <c r="H506" i="6"/>
  <c r="V505" i="6"/>
  <c r="H505" i="6"/>
  <c r="V504" i="6"/>
  <c r="H504" i="6"/>
  <c r="V503" i="6"/>
  <c r="H503" i="6"/>
  <c r="V502" i="6"/>
  <c r="H502" i="6"/>
  <c r="V501" i="6"/>
  <c r="H501" i="6"/>
  <c r="V500" i="6"/>
  <c r="H500" i="6"/>
  <c r="V499" i="6"/>
  <c r="H499" i="6"/>
  <c r="V498" i="6"/>
  <c r="H498" i="6"/>
  <c r="V497" i="6"/>
  <c r="H497" i="6"/>
  <c r="V496" i="6"/>
  <c r="H496" i="6"/>
  <c r="V495" i="6"/>
  <c r="H495" i="6"/>
  <c r="V494" i="6"/>
  <c r="H494" i="6"/>
  <c r="V493" i="6"/>
  <c r="H493" i="6"/>
  <c r="V492" i="6"/>
  <c r="H492" i="6"/>
  <c r="V491" i="6"/>
  <c r="H491" i="6"/>
  <c r="V490" i="6"/>
  <c r="H490" i="6"/>
  <c r="V489" i="6"/>
  <c r="H489" i="6"/>
  <c r="V488" i="6"/>
  <c r="H488" i="6"/>
  <c r="V487" i="6"/>
  <c r="H487" i="6"/>
  <c r="V486" i="6"/>
  <c r="H486" i="6"/>
  <c r="V485" i="6"/>
  <c r="H485" i="6"/>
  <c r="V484" i="6"/>
  <c r="H484" i="6"/>
  <c r="V483" i="6"/>
  <c r="H483" i="6"/>
  <c r="V482" i="6"/>
  <c r="H482" i="6"/>
  <c r="V481" i="6"/>
  <c r="H481" i="6"/>
  <c r="V480" i="6"/>
  <c r="H480" i="6"/>
  <c r="V479" i="6"/>
  <c r="H479" i="6"/>
  <c r="V478" i="6"/>
  <c r="H478" i="6"/>
  <c r="V477" i="6"/>
  <c r="H477" i="6"/>
  <c r="V476" i="6"/>
  <c r="H476" i="6"/>
  <c r="V475" i="6"/>
  <c r="H475" i="6"/>
  <c r="V474" i="6"/>
  <c r="H474" i="6"/>
  <c r="V473" i="6"/>
  <c r="H473" i="6"/>
  <c r="V472" i="6"/>
  <c r="H472" i="6"/>
  <c r="V471" i="6"/>
  <c r="H471" i="6"/>
  <c r="V470" i="6"/>
  <c r="H470" i="6"/>
  <c r="V469" i="6"/>
  <c r="H469" i="6"/>
  <c r="V468" i="6"/>
  <c r="H468" i="6"/>
  <c r="V467" i="6"/>
  <c r="H467" i="6"/>
  <c r="V466" i="6"/>
  <c r="H466" i="6"/>
  <c r="V465" i="6"/>
  <c r="H465" i="6"/>
  <c r="V464" i="6"/>
  <c r="H464" i="6"/>
  <c r="V463" i="6"/>
  <c r="H463" i="6"/>
  <c r="V462" i="6"/>
  <c r="H462" i="6"/>
  <c r="V461" i="6"/>
  <c r="H461" i="6"/>
  <c r="V460" i="6"/>
  <c r="H460" i="6"/>
  <c r="V459" i="6"/>
  <c r="H459" i="6"/>
  <c r="V458" i="6"/>
  <c r="H458" i="6"/>
  <c r="V457" i="6"/>
  <c r="H457" i="6"/>
  <c r="V456" i="6"/>
  <c r="H456" i="6"/>
  <c r="V455" i="6"/>
  <c r="H455" i="6"/>
  <c r="V454" i="6"/>
  <c r="H454" i="6"/>
  <c r="V453" i="6"/>
  <c r="H453" i="6"/>
  <c r="V452" i="6"/>
  <c r="H452" i="6"/>
  <c r="V451" i="6"/>
  <c r="H451" i="6"/>
  <c r="V450" i="6"/>
  <c r="H450" i="6"/>
  <c r="V449" i="6"/>
  <c r="H449" i="6"/>
  <c r="V448" i="6"/>
  <c r="H448" i="6"/>
  <c r="V447" i="6"/>
  <c r="H447" i="6"/>
  <c r="V446" i="6"/>
  <c r="H446" i="6"/>
  <c r="V445" i="6"/>
  <c r="H445" i="6"/>
  <c r="V444" i="6"/>
  <c r="H444" i="6"/>
  <c r="V443" i="6"/>
  <c r="H443" i="6"/>
  <c r="V442" i="6"/>
  <c r="H442" i="6"/>
  <c r="V441" i="6"/>
  <c r="H441" i="6"/>
  <c r="V440" i="6"/>
  <c r="H440" i="6"/>
  <c r="V439" i="6"/>
  <c r="H439" i="6"/>
  <c r="V438" i="6"/>
  <c r="H438" i="6"/>
  <c r="V437" i="6"/>
  <c r="H437" i="6"/>
  <c r="V436" i="6"/>
  <c r="H436" i="6"/>
  <c r="V435" i="6"/>
  <c r="H435" i="6"/>
  <c r="V434" i="6"/>
  <c r="H434" i="6"/>
  <c r="V433" i="6"/>
  <c r="H433" i="6"/>
  <c r="V432" i="6"/>
  <c r="H432" i="6"/>
  <c r="V431" i="6"/>
  <c r="H431" i="6"/>
  <c r="V430" i="6"/>
  <c r="H430" i="6"/>
  <c r="V429" i="6"/>
  <c r="H429" i="6"/>
  <c r="V428" i="6"/>
  <c r="H428" i="6"/>
  <c r="V427" i="6"/>
  <c r="H427" i="6"/>
  <c r="V426" i="6"/>
  <c r="H426" i="6"/>
  <c r="V425" i="6"/>
  <c r="H425" i="6"/>
  <c r="V424" i="6"/>
  <c r="H424" i="6"/>
  <c r="V423" i="6"/>
  <c r="H423" i="6"/>
  <c r="V422" i="6"/>
  <c r="H422" i="6"/>
  <c r="V421" i="6"/>
  <c r="H421" i="6"/>
  <c r="V420" i="6"/>
  <c r="H420" i="6"/>
  <c r="V419" i="6"/>
  <c r="H419" i="6"/>
  <c r="V418" i="6"/>
  <c r="H418" i="6"/>
  <c r="V417" i="6"/>
  <c r="H417" i="6"/>
  <c r="V416" i="6"/>
  <c r="H416" i="6"/>
  <c r="V415" i="6"/>
  <c r="H415" i="6"/>
  <c r="V414" i="6"/>
  <c r="H414" i="6"/>
  <c r="V413" i="6"/>
  <c r="H413" i="6"/>
  <c r="V412" i="6"/>
  <c r="H412" i="6"/>
  <c r="V411" i="6"/>
  <c r="H411" i="6"/>
  <c r="V410" i="6"/>
  <c r="H410" i="6"/>
  <c r="V409" i="6"/>
  <c r="H409" i="6"/>
  <c r="V408" i="6"/>
  <c r="H408" i="6"/>
  <c r="V407" i="6"/>
  <c r="H407" i="6"/>
  <c r="V406" i="6"/>
  <c r="H406" i="6"/>
  <c r="V405" i="6"/>
  <c r="H405" i="6"/>
  <c r="V404" i="6"/>
  <c r="H404" i="6"/>
  <c r="V403" i="6"/>
  <c r="H403" i="6"/>
  <c r="V402" i="6"/>
  <c r="H402" i="6"/>
  <c r="V401" i="6"/>
  <c r="H401" i="6"/>
  <c r="V400" i="6"/>
  <c r="H400" i="6"/>
  <c r="V399" i="6"/>
  <c r="H399" i="6"/>
  <c r="V398" i="6"/>
  <c r="H398" i="6"/>
  <c r="V397" i="6"/>
  <c r="H397" i="6"/>
  <c r="V396" i="6"/>
  <c r="H396" i="6"/>
  <c r="AU59" i="7"/>
  <c r="AT59" i="7"/>
  <c r="AU45" i="7"/>
  <c r="AT45" i="7"/>
  <c r="AU42" i="7"/>
  <c r="AT42" i="7"/>
  <c r="AU25" i="7"/>
  <c r="AT25" i="7"/>
  <c r="AU23" i="7"/>
  <c r="AT23" i="7"/>
  <c r="AU22" i="7"/>
  <c r="AT22" i="7"/>
  <c r="AU7" i="7"/>
  <c r="AT7" i="7"/>
  <c r="AU5" i="7"/>
  <c r="AT5" i="7"/>
  <c r="AU4" i="7"/>
  <c r="AT4" i="7"/>
  <c r="U62" i="7"/>
  <c r="T62" i="7"/>
  <c r="U61" i="7"/>
  <c r="T61" i="7"/>
  <c r="U60" i="7"/>
  <c r="T60" i="7"/>
  <c r="U59" i="7"/>
  <c r="U45" i="7"/>
  <c r="T45" i="7"/>
  <c r="U44" i="7"/>
  <c r="T44" i="7"/>
  <c r="U43" i="7"/>
  <c r="T43" i="7"/>
  <c r="U42" i="7"/>
  <c r="T42" i="7"/>
  <c r="U25" i="7"/>
  <c r="T25" i="7"/>
  <c r="U24" i="7"/>
  <c r="T24" i="7"/>
  <c r="U23" i="7"/>
  <c r="T23" i="7"/>
  <c r="U7" i="7"/>
  <c r="T7" i="7"/>
  <c r="U6" i="7"/>
  <c r="T6" i="7"/>
  <c r="U5" i="7"/>
  <c r="T5" i="7"/>
  <c r="U4" i="7"/>
  <c r="T4" i="7"/>
  <c r="AH268" i="7"/>
  <c r="AL268" i="7"/>
  <c r="H268" i="7"/>
  <c r="M268" i="7"/>
  <c r="AH267" i="7"/>
  <c r="H267" i="7"/>
  <c r="AH266" i="7"/>
  <c r="AM266" i="7"/>
  <c r="H266" i="7"/>
  <c r="AH265" i="7"/>
  <c r="H265" i="7"/>
  <c r="N265" i="7"/>
  <c r="AH264" i="7"/>
  <c r="H264" i="7"/>
  <c r="M264" i="7"/>
  <c r="AH263" i="7"/>
  <c r="H263" i="7"/>
  <c r="L263" i="7"/>
  <c r="AH262" i="7"/>
  <c r="H262" i="7"/>
  <c r="N262" i="7"/>
  <c r="AH261" i="7"/>
  <c r="AL261" i="7"/>
  <c r="H261" i="7"/>
  <c r="AH260" i="7"/>
  <c r="H260" i="7"/>
  <c r="AH259" i="7"/>
  <c r="H259" i="7"/>
  <c r="AH258" i="7"/>
  <c r="H258" i="7"/>
  <c r="L258" i="7"/>
  <c r="AH257" i="7"/>
  <c r="AL257" i="7"/>
  <c r="H257" i="7"/>
  <c r="N257" i="7"/>
  <c r="AH256" i="7"/>
  <c r="H256" i="7"/>
  <c r="M256" i="7"/>
  <c r="AH255" i="7"/>
  <c r="H255" i="7"/>
  <c r="L255" i="7"/>
  <c r="AH254" i="7"/>
  <c r="AM254" i="7"/>
  <c r="H254" i="7"/>
  <c r="M254" i="7"/>
  <c r="AH105" i="7"/>
  <c r="H105" i="7"/>
  <c r="AH104" i="7"/>
  <c r="H104" i="7"/>
  <c r="AH103" i="7"/>
  <c r="H103" i="7"/>
  <c r="N103" i="7"/>
  <c r="AH102" i="7"/>
  <c r="AM102" i="7"/>
  <c r="H102" i="7"/>
  <c r="M102" i="7"/>
  <c r="AH101" i="7"/>
  <c r="H101" i="7"/>
  <c r="AH100" i="7"/>
  <c r="H100" i="7"/>
  <c r="AH99" i="7"/>
  <c r="H99" i="7"/>
  <c r="AH98" i="7"/>
  <c r="H98" i="7"/>
  <c r="N98" i="7"/>
  <c r="AH97" i="7"/>
  <c r="H97" i="7"/>
  <c r="L97" i="7"/>
  <c r="AH96" i="7"/>
  <c r="H96" i="7"/>
  <c r="N96" i="7"/>
  <c r="AH95" i="7"/>
  <c r="H95" i="7"/>
  <c r="AH94" i="7"/>
  <c r="H94" i="7"/>
  <c r="AH93" i="7"/>
  <c r="H93" i="7"/>
  <c r="L93" i="7"/>
  <c r="AH92" i="7"/>
  <c r="H92" i="7"/>
  <c r="AH91" i="7"/>
  <c r="AM91" i="7"/>
  <c r="H91" i="7"/>
  <c r="N91" i="7"/>
  <c r="AH253" i="7"/>
  <c r="AL253" i="7"/>
  <c r="H253" i="7"/>
  <c r="AH252" i="7"/>
  <c r="H252" i="7"/>
  <c r="M252" i="7"/>
  <c r="AH251" i="7"/>
  <c r="AN251" i="7"/>
  <c r="H251" i="7"/>
  <c r="AH250" i="7"/>
  <c r="H250" i="7"/>
  <c r="N250" i="7"/>
  <c r="AH249" i="7"/>
  <c r="H249" i="7"/>
  <c r="AH248" i="7"/>
  <c r="H248" i="7"/>
  <c r="M248" i="7"/>
  <c r="AH247" i="7"/>
  <c r="AN247" i="7"/>
  <c r="H247" i="7"/>
  <c r="AH246" i="7"/>
  <c r="H246" i="7"/>
  <c r="L246" i="7"/>
  <c r="AH245" i="7"/>
  <c r="AN245" i="7"/>
  <c r="H245" i="7"/>
  <c r="N245" i="7"/>
  <c r="AH244" i="7"/>
  <c r="H244" i="7"/>
  <c r="M244" i="7"/>
  <c r="AH243" i="7"/>
  <c r="H243" i="7"/>
  <c r="L243" i="7"/>
  <c r="AH242" i="7"/>
  <c r="AM242" i="7"/>
  <c r="H242" i="7"/>
  <c r="N242" i="7"/>
  <c r="AH241" i="7"/>
  <c r="H241" i="7"/>
  <c r="AH240" i="7"/>
  <c r="H240" i="7"/>
  <c r="N240" i="7"/>
  <c r="AH239" i="7"/>
  <c r="H239" i="7"/>
  <c r="AH238" i="7"/>
  <c r="AL238" i="7"/>
  <c r="H238" i="7"/>
  <c r="AH90" i="7"/>
  <c r="H90" i="7"/>
  <c r="M90" i="7"/>
  <c r="AH89" i="7"/>
  <c r="H89" i="7"/>
  <c r="N89" i="7"/>
  <c r="AH88" i="7"/>
  <c r="H88" i="7"/>
  <c r="N88" i="7"/>
  <c r="AH87" i="7"/>
  <c r="H87" i="7"/>
  <c r="AH86" i="7"/>
  <c r="H86" i="7"/>
  <c r="AH85" i="7"/>
  <c r="H85" i="7"/>
  <c r="L85" i="7"/>
  <c r="AH84" i="7"/>
  <c r="H84" i="7"/>
  <c r="M84" i="7"/>
  <c r="AH83" i="7"/>
  <c r="H83" i="7"/>
  <c r="L83" i="7"/>
  <c r="AH82" i="7"/>
  <c r="H82" i="7"/>
  <c r="AH81" i="7"/>
  <c r="H81" i="7"/>
  <c r="AH80" i="7"/>
  <c r="H80" i="7"/>
  <c r="N80" i="7"/>
  <c r="AH79" i="7"/>
  <c r="H79" i="7"/>
  <c r="AH78" i="7"/>
  <c r="H78" i="7"/>
  <c r="AH77" i="7"/>
  <c r="H77" i="7"/>
  <c r="L77" i="7"/>
  <c r="AH76" i="7"/>
  <c r="H76" i="7"/>
  <c r="AH237" i="7"/>
  <c r="H237" i="7"/>
  <c r="M237" i="7"/>
  <c r="AH236" i="7"/>
  <c r="H236" i="7"/>
  <c r="M236" i="7"/>
  <c r="AH235" i="7"/>
  <c r="H235" i="7"/>
  <c r="AH234" i="7"/>
  <c r="H234" i="7"/>
  <c r="N234" i="7"/>
  <c r="AH233" i="7"/>
  <c r="H233" i="7"/>
  <c r="N233" i="7"/>
  <c r="AH232" i="7"/>
  <c r="H232" i="7"/>
  <c r="M232" i="7"/>
  <c r="AH231" i="7"/>
  <c r="H231" i="7"/>
  <c r="AH230" i="7"/>
  <c r="AM230" i="7"/>
  <c r="H230" i="7"/>
  <c r="AH229" i="7"/>
  <c r="H229" i="7"/>
  <c r="N229" i="7"/>
  <c r="AH228" i="7"/>
  <c r="H228" i="7"/>
  <c r="M228" i="7"/>
  <c r="AH227" i="7"/>
  <c r="H227" i="7"/>
  <c r="M227" i="7"/>
  <c r="AH226" i="7"/>
  <c r="AN226" i="7"/>
  <c r="H226" i="7"/>
  <c r="AH225" i="7"/>
  <c r="H225" i="7"/>
  <c r="AH224" i="7"/>
  <c r="H224" i="7"/>
  <c r="M224" i="7"/>
  <c r="AH223" i="7"/>
  <c r="H223" i="7"/>
  <c r="AH75" i="7"/>
  <c r="AN75" i="7"/>
  <c r="H75" i="7"/>
  <c r="AH74" i="7"/>
  <c r="H74" i="7"/>
  <c r="AH73" i="7"/>
  <c r="H73" i="7"/>
  <c r="AH72" i="7"/>
  <c r="H72" i="7"/>
  <c r="AH71" i="7"/>
  <c r="AN71" i="7"/>
  <c r="H71" i="7"/>
  <c r="AH70" i="7"/>
  <c r="H70" i="7"/>
  <c r="L70" i="7"/>
  <c r="AH69" i="7"/>
  <c r="H69" i="7"/>
  <c r="AH68" i="7"/>
  <c r="H68" i="7"/>
  <c r="AH67" i="7"/>
  <c r="AL67" i="7"/>
  <c r="H67" i="7"/>
  <c r="AH66" i="7"/>
  <c r="H66" i="7"/>
  <c r="N66" i="7"/>
  <c r="AH65" i="7"/>
  <c r="H65" i="7"/>
  <c r="AH64" i="7"/>
  <c r="H64" i="7"/>
  <c r="L64" i="7"/>
  <c r="AH63" i="7"/>
  <c r="AN63" i="7"/>
  <c r="H63" i="7"/>
  <c r="AH62" i="7"/>
  <c r="H62" i="7"/>
  <c r="H222" i="7"/>
  <c r="L222" i="7"/>
  <c r="H221" i="7"/>
  <c r="H220" i="7"/>
  <c r="H219" i="7"/>
  <c r="H218" i="7"/>
  <c r="M218" i="7"/>
  <c r="H217" i="7"/>
  <c r="H216" i="7"/>
  <c r="M216" i="7"/>
  <c r="H215" i="7"/>
  <c r="H214" i="7"/>
  <c r="M214" i="7"/>
  <c r="H61" i="7"/>
  <c r="H60" i="7"/>
  <c r="H59" i="7"/>
  <c r="M59" i="7"/>
  <c r="H58" i="7"/>
  <c r="H57" i="7"/>
  <c r="H56" i="7"/>
  <c r="L56" i="7"/>
  <c r="H55" i="7"/>
  <c r="H54" i="7"/>
  <c r="H53" i="7"/>
  <c r="H52" i="7"/>
  <c r="H51" i="7"/>
  <c r="M51" i="7"/>
  <c r="AH213" i="7"/>
  <c r="H213" i="7"/>
  <c r="AH212" i="7"/>
  <c r="H212" i="7"/>
  <c r="AH211" i="7"/>
  <c r="H211" i="7"/>
  <c r="AH210" i="7"/>
  <c r="H210" i="7"/>
  <c r="L210" i="7"/>
  <c r="AH209" i="7"/>
  <c r="AM209" i="7"/>
  <c r="H209" i="7"/>
  <c r="N209" i="7"/>
  <c r="AH208" i="7"/>
  <c r="H208" i="7"/>
  <c r="AH207" i="7"/>
  <c r="H207" i="7"/>
  <c r="AH206" i="7"/>
  <c r="H206" i="7"/>
  <c r="AH205" i="7"/>
  <c r="H205" i="7"/>
  <c r="N205" i="7"/>
  <c r="AH204" i="7"/>
  <c r="H204" i="7"/>
  <c r="AH203" i="7"/>
  <c r="AN203" i="7"/>
  <c r="H203" i="7"/>
  <c r="AH202" i="7"/>
  <c r="AN202" i="7"/>
  <c r="H202" i="7"/>
  <c r="AH201" i="7"/>
  <c r="H201" i="7"/>
  <c r="N201" i="7"/>
  <c r="AH200" i="7"/>
  <c r="H200" i="7"/>
  <c r="AH199" i="7"/>
  <c r="AN199" i="7"/>
  <c r="H199" i="7"/>
  <c r="AH50" i="7"/>
  <c r="AL50" i="7"/>
  <c r="H50" i="7"/>
  <c r="AH49" i="7"/>
  <c r="H49" i="7"/>
  <c r="AH48" i="7"/>
  <c r="H48" i="7"/>
  <c r="AH47" i="7"/>
  <c r="H47" i="7"/>
  <c r="AH46" i="7"/>
  <c r="AN46" i="7"/>
  <c r="H46" i="7"/>
  <c r="AH45" i="7"/>
  <c r="H45" i="7"/>
  <c r="AH44" i="7"/>
  <c r="H44" i="7"/>
  <c r="AH43" i="7"/>
  <c r="H43" i="7"/>
  <c r="AH42" i="7"/>
  <c r="AL42" i="7"/>
  <c r="H42" i="7"/>
  <c r="AH41" i="7"/>
  <c r="H41" i="7"/>
  <c r="AH40" i="7"/>
  <c r="H40" i="7"/>
  <c r="AH39" i="7"/>
  <c r="AL39" i="7"/>
  <c r="H39" i="7"/>
  <c r="AH38" i="7"/>
  <c r="AN38" i="7"/>
  <c r="H38" i="7"/>
  <c r="AH37" i="7"/>
  <c r="H37" i="7"/>
  <c r="AH36" i="7"/>
  <c r="H36" i="7"/>
  <c r="AH198" i="7"/>
  <c r="AL198" i="7"/>
  <c r="H198" i="7"/>
  <c r="AH197" i="7"/>
  <c r="AL197" i="7"/>
  <c r="H197" i="7"/>
  <c r="AH196" i="7"/>
  <c r="H196" i="7"/>
  <c r="N196" i="7"/>
  <c r="AH195" i="7"/>
  <c r="H195" i="7"/>
  <c r="AH194" i="7"/>
  <c r="AN194" i="7"/>
  <c r="H194" i="7"/>
  <c r="L194" i="7"/>
  <c r="AH193" i="7"/>
  <c r="AL193" i="7"/>
  <c r="H193" i="7"/>
  <c r="AH192" i="7"/>
  <c r="H192" i="7"/>
  <c r="AH191" i="7"/>
  <c r="H191" i="7"/>
  <c r="AH190" i="7"/>
  <c r="AM190" i="7"/>
  <c r="H190" i="7"/>
  <c r="L190" i="7"/>
  <c r="AH189" i="7"/>
  <c r="AM189" i="7"/>
  <c r="H189" i="7"/>
  <c r="AH188" i="7"/>
  <c r="H188" i="7"/>
  <c r="AH187" i="7"/>
  <c r="H187" i="7"/>
  <c r="AH186" i="7"/>
  <c r="H186" i="7"/>
  <c r="AH185" i="7"/>
  <c r="AN185" i="7"/>
  <c r="H185" i="7"/>
  <c r="AH184" i="7"/>
  <c r="H184" i="7"/>
  <c r="AH35" i="7"/>
  <c r="H35" i="7"/>
  <c r="AH34" i="7"/>
  <c r="H34" i="7"/>
  <c r="AH33" i="7"/>
  <c r="AL33" i="7"/>
  <c r="H33" i="7"/>
  <c r="AH32" i="7"/>
  <c r="H32" i="7"/>
  <c r="AH31" i="7"/>
  <c r="H31" i="7"/>
  <c r="AH30" i="7"/>
  <c r="H30" i="7"/>
  <c r="AH29" i="7"/>
  <c r="AM29" i="7"/>
  <c r="H29" i="7"/>
  <c r="AH28" i="7"/>
  <c r="H28" i="7"/>
  <c r="AH27" i="7"/>
  <c r="H27" i="7"/>
  <c r="AH26" i="7"/>
  <c r="H26" i="7"/>
  <c r="AH25" i="7"/>
  <c r="H25" i="7"/>
  <c r="AH24" i="7"/>
  <c r="H24" i="7"/>
  <c r="AH23" i="7"/>
  <c r="H23" i="7"/>
  <c r="AH22" i="7"/>
  <c r="H22" i="7"/>
  <c r="H183" i="7"/>
  <c r="L183" i="7"/>
  <c r="H182" i="7"/>
  <c r="L182" i="7"/>
  <c r="H181" i="7"/>
  <c r="H180" i="7"/>
  <c r="H179" i="7"/>
  <c r="H178" i="7"/>
  <c r="H177" i="7"/>
  <c r="H176" i="7"/>
  <c r="H21" i="7"/>
  <c r="L21" i="7"/>
  <c r="H20" i="7"/>
  <c r="H19" i="7"/>
  <c r="H18" i="7"/>
  <c r="H17" i="7"/>
  <c r="H16" i="7"/>
  <c r="H15" i="7"/>
  <c r="H14" i="7"/>
  <c r="H13" i="7"/>
  <c r="L13" i="7"/>
  <c r="H12" i="7"/>
  <c r="H11" i="7"/>
  <c r="H175" i="7"/>
  <c r="H174" i="7"/>
  <c r="H173" i="7"/>
  <c r="N173" i="7"/>
  <c r="H172" i="7"/>
  <c r="H171" i="7"/>
  <c r="H170" i="7"/>
  <c r="L170" i="7"/>
  <c r="H169" i="7"/>
  <c r="N169" i="7"/>
  <c r="H168" i="7"/>
  <c r="H167" i="7"/>
  <c r="H166" i="7"/>
  <c r="H10" i="7"/>
  <c r="H9" i="7"/>
  <c r="H8" i="7"/>
  <c r="H7" i="7"/>
  <c r="M7" i="7"/>
  <c r="H6" i="7"/>
  <c r="H5" i="7"/>
  <c r="H4" i="7"/>
  <c r="H3" i="7"/>
  <c r="H2" i="7"/>
  <c r="N2" i="7"/>
  <c r="S7" i="7"/>
  <c r="V395" i="6"/>
  <c r="H395" i="6"/>
  <c r="V394" i="6"/>
  <c r="H394" i="6"/>
  <c r="V393" i="6"/>
  <c r="H393" i="6"/>
  <c r="V392" i="6"/>
  <c r="H392" i="6"/>
  <c r="V391" i="6"/>
  <c r="H391" i="6"/>
  <c r="V390" i="6"/>
  <c r="H390" i="6"/>
  <c r="V389" i="6"/>
  <c r="H389" i="6"/>
  <c r="V388" i="6"/>
  <c r="H388" i="6"/>
  <c r="V387" i="6"/>
  <c r="H387" i="6"/>
  <c r="V386" i="6"/>
  <c r="H386" i="6"/>
  <c r="V385" i="6"/>
  <c r="H385" i="6"/>
  <c r="V384" i="6"/>
  <c r="H384" i="6"/>
  <c r="V383" i="6"/>
  <c r="H383" i="6"/>
  <c r="V382" i="6"/>
  <c r="H382" i="6"/>
  <c r="V381" i="6"/>
  <c r="H381" i="6"/>
  <c r="V380" i="6"/>
  <c r="H380" i="6"/>
  <c r="V379" i="6"/>
  <c r="H379" i="6"/>
  <c r="V378" i="6"/>
  <c r="H378" i="6"/>
  <c r="V377" i="6"/>
  <c r="H377" i="6"/>
  <c r="V376" i="6"/>
  <c r="H376" i="6"/>
  <c r="V375" i="6"/>
  <c r="H375" i="6"/>
  <c r="V374" i="6"/>
  <c r="H374" i="6"/>
  <c r="V373" i="6"/>
  <c r="H373" i="6"/>
  <c r="V372" i="6"/>
  <c r="H372" i="6"/>
  <c r="V371" i="6"/>
  <c r="H371" i="6"/>
  <c r="V370" i="6"/>
  <c r="H370" i="6"/>
  <c r="V369" i="6"/>
  <c r="H369" i="6"/>
  <c r="V368" i="6"/>
  <c r="H368" i="6"/>
  <c r="V367" i="6"/>
  <c r="H367" i="6"/>
  <c r="V366" i="6"/>
  <c r="H366" i="6"/>
  <c r="V365" i="6"/>
  <c r="H365" i="6"/>
  <c r="V364" i="6"/>
  <c r="H364" i="6"/>
  <c r="V363" i="6"/>
  <c r="H363" i="6"/>
  <c r="V362" i="6"/>
  <c r="H362" i="6"/>
  <c r="V361" i="6"/>
  <c r="H361" i="6"/>
  <c r="V360" i="6"/>
  <c r="H360" i="6"/>
  <c r="V359" i="6"/>
  <c r="H359" i="6"/>
  <c r="V358" i="6"/>
  <c r="H358" i="6"/>
  <c r="V357" i="6"/>
  <c r="H357" i="6"/>
  <c r="V356" i="6"/>
  <c r="H356" i="6"/>
  <c r="V355" i="6"/>
  <c r="H355" i="6"/>
  <c r="V354" i="6"/>
  <c r="H354" i="6"/>
  <c r="V353" i="6"/>
  <c r="H353" i="6"/>
  <c r="V352" i="6"/>
  <c r="H352" i="6"/>
  <c r="V351" i="6"/>
  <c r="H351" i="6"/>
  <c r="V350" i="6"/>
  <c r="H350" i="6"/>
  <c r="V349" i="6"/>
  <c r="H349" i="6"/>
  <c r="V348" i="6"/>
  <c r="H348" i="6"/>
  <c r="V347" i="6"/>
  <c r="H347" i="6"/>
  <c r="V346" i="6"/>
  <c r="H346" i="6"/>
  <c r="V345" i="6"/>
  <c r="H345" i="6"/>
  <c r="V344" i="6"/>
  <c r="H344" i="6"/>
  <c r="V343" i="6"/>
  <c r="H343" i="6"/>
  <c r="V342" i="6"/>
  <c r="H342" i="6"/>
  <c r="V341" i="6"/>
  <c r="H341" i="6"/>
  <c r="V340" i="6"/>
  <c r="H340" i="6"/>
  <c r="V339" i="6"/>
  <c r="H339" i="6"/>
  <c r="V338" i="6"/>
  <c r="H338" i="6"/>
  <c r="V337" i="6"/>
  <c r="H337" i="6"/>
  <c r="V336" i="6"/>
  <c r="H336" i="6"/>
  <c r="V335" i="6"/>
  <c r="H335" i="6"/>
  <c r="V334" i="6"/>
  <c r="H334" i="6"/>
  <c r="V333" i="6"/>
  <c r="H333" i="6"/>
  <c r="V332" i="6"/>
  <c r="H332" i="6"/>
  <c r="V331" i="6"/>
  <c r="H331" i="6"/>
  <c r="V330" i="6"/>
  <c r="H330" i="6"/>
  <c r="V329" i="6"/>
  <c r="H329" i="6"/>
  <c r="V328" i="6"/>
  <c r="H328" i="6"/>
  <c r="V327" i="6"/>
  <c r="H327" i="6"/>
  <c r="V326" i="6"/>
  <c r="H326" i="6"/>
  <c r="V325" i="6"/>
  <c r="H325" i="6"/>
  <c r="V324" i="6"/>
  <c r="H324" i="6"/>
  <c r="V323" i="6"/>
  <c r="H323" i="6"/>
  <c r="V322" i="6"/>
  <c r="H322" i="6"/>
  <c r="V321" i="6"/>
  <c r="H321" i="6"/>
  <c r="V320" i="6"/>
  <c r="H320" i="6"/>
  <c r="V319" i="6"/>
  <c r="H319" i="6"/>
  <c r="V318" i="6"/>
  <c r="H318" i="6"/>
  <c r="V317" i="6"/>
  <c r="H317" i="6"/>
  <c r="V316" i="6"/>
  <c r="H316" i="6"/>
  <c r="V315" i="6"/>
  <c r="H315" i="6"/>
  <c r="V314" i="6"/>
  <c r="H314" i="6"/>
  <c r="V313" i="6"/>
  <c r="H313" i="6"/>
  <c r="V312" i="6"/>
  <c r="H312" i="6"/>
  <c r="V311" i="6"/>
  <c r="H311" i="6"/>
  <c r="V310" i="6"/>
  <c r="H310" i="6"/>
  <c r="V309" i="6"/>
  <c r="H309" i="6"/>
  <c r="V308" i="6"/>
  <c r="H308" i="6"/>
  <c r="V307" i="6"/>
  <c r="H307" i="6"/>
  <c r="V306" i="6"/>
  <c r="H306" i="6"/>
  <c r="V305" i="6"/>
  <c r="H305" i="6"/>
  <c r="V304" i="6"/>
  <c r="H304" i="6"/>
  <c r="V303" i="6"/>
  <c r="H303" i="6"/>
  <c r="V302" i="6"/>
  <c r="H302" i="6"/>
  <c r="V301" i="6"/>
  <c r="H301" i="6"/>
  <c r="V300" i="6"/>
  <c r="H300" i="6"/>
  <c r="V299" i="6"/>
  <c r="H299" i="6"/>
  <c r="V298" i="6"/>
  <c r="H298" i="6"/>
  <c r="V297" i="6"/>
  <c r="H297" i="6"/>
  <c r="V296" i="6"/>
  <c r="H296" i="6"/>
  <c r="V295" i="6"/>
  <c r="H295" i="6"/>
  <c r="V294" i="6"/>
  <c r="H294" i="6"/>
  <c r="V293" i="6"/>
  <c r="H293" i="6"/>
  <c r="V292" i="6"/>
  <c r="H292" i="6"/>
  <c r="V291" i="6"/>
  <c r="H291" i="6"/>
  <c r="V290" i="6"/>
  <c r="H290" i="6"/>
  <c r="V289" i="6"/>
  <c r="H289" i="6"/>
  <c r="V288" i="6"/>
  <c r="H288" i="6"/>
  <c r="V287" i="6"/>
  <c r="H287" i="6"/>
  <c r="V286" i="6"/>
  <c r="H286" i="6"/>
  <c r="V285" i="6"/>
  <c r="H285" i="6"/>
  <c r="V284" i="6"/>
  <c r="H284" i="6"/>
  <c r="V283" i="6"/>
  <c r="H283" i="6"/>
  <c r="V282" i="6"/>
  <c r="H282" i="6"/>
  <c r="V281" i="6"/>
  <c r="H281" i="6"/>
  <c r="V280" i="6"/>
  <c r="H280" i="6"/>
  <c r="V279" i="6"/>
  <c r="H279" i="6"/>
  <c r="V278" i="6"/>
  <c r="H278" i="6"/>
  <c r="V277" i="6"/>
  <c r="H277" i="6"/>
  <c r="V276" i="6"/>
  <c r="H276" i="6"/>
  <c r="V275" i="6"/>
  <c r="H275" i="6"/>
  <c r="V274" i="6"/>
  <c r="H274" i="6"/>
  <c r="V273" i="6"/>
  <c r="H273" i="6"/>
  <c r="V272" i="6"/>
  <c r="H272" i="6"/>
  <c r="V271" i="6"/>
  <c r="H271" i="6"/>
  <c r="V270" i="6"/>
  <c r="H270" i="6"/>
  <c r="V269" i="6"/>
  <c r="H269" i="6"/>
  <c r="V268" i="6"/>
  <c r="H268" i="6"/>
  <c r="V267" i="6"/>
  <c r="H267" i="6"/>
  <c r="V266" i="6"/>
  <c r="H266" i="6"/>
  <c r="V265" i="6"/>
  <c r="H265" i="6"/>
  <c r="V264" i="6"/>
  <c r="H264" i="6"/>
  <c r="V263" i="6"/>
  <c r="H263" i="6"/>
  <c r="V262" i="6"/>
  <c r="H262" i="6"/>
  <c r="V261" i="6"/>
  <c r="H261" i="6"/>
  <c r="V260" i="6"/>
  <c r="H260" i="6"/>
  <c r="V259" i="6"/>
  <c r="H259" i="6"/>
  <c r="V258" i="6"/>
  <c r="H258" i="6"/>
  <c r="V257" i="6"/>
  <c r="H257" i="6"/>
  <c r="V256" i="6"/>
  <c r="H256" i="6"/>
  <c r="V255" i="6"/>
  <c r="H255" i="6"/>
  <c r="V254" i="6"/>
  <c r="H254" i="6"/>
  <c r="V253" i="6"/>
  <c r="H253" i="6"/>
  <c r="V252" i="6"/>
  <c r="H252" i="6"/>
  <c r="V251" i="6"/>
  <c r="H251" i="6"/>
  <c r="V250" i="6"/>
  <c r="H250" i="6"/>
  <c r="V249" i="6"/>
  <c r="H249" i="6"/>
  <c r="V248" i="6"/>
  <c r="H248" i="6"/>
  <c r="V247" i="6"/>
  <c r="H247" i="6"/>
  <c r="V246" i="6"/>
  <c r="H246" i="6"/>
  <c r="V245" i="6"/>
  <c r="H245" i="6"/>
  <c r="V244" i="6"/>
  <c r="H244" i="6"/>
  <c r="V243" i="6"/>
  <c r="H243" i="6"/>
  <c r="V242" i="6"/>
  <c r="H242" i="6"/>
  <c r="V241" i="6"/>
  <c r="H241" i="6"/>
  <c r="V240" i="6"/>
  <c r="H240" i="6"/>
  <c r="V239" i="6"/>
  <c r="H239" i="6"/>
  <c r="V238" i="6"/>
  <c r="H238" i="6"/>
  <c r="V237" i="6"/>
  <c r="H237" i="6"/>
  <c r="V236" i="6"/>
  <c r="H236" i="6"/>
  <c r="V235" i="6"/>
  <c r="H235" i="6"/>
  <c r="V234" i="6"/>
  <c r="H234" i="6"/>
  <c r="V233" i="6"/>
  <c r="H233" i="6"/>
  <c r="V232" i="6"/>
  <c r="H232" i="6"/>
  <c r="V231" i="6"/>
  <c r="H231" i="6"/>
  <c r="V230" i="6"/>
  <c r="H230" i="6"/>
  <c r="V229" i="6"/>
  <c r="H229" i="6"/>
  <c r="V228" i="6"/>
  <c r="H228" i="6"/>
  <c r="V227" i="6"/>
  <c r="H227" i="6"/>
  <c r="V226" i="6"/>
  <c r="H226" i="6"/>
  <c r="V225" i="6"/>
  <c r="H225" i="6"/>
  <c r="V224" i="6"/>
  <c r="H224" i="6"/>
  <c r="V223" i="6"/>
  <c r="H223" i="6"/>
  <c r="V222" i="6"/>
  <c r="H222" i="6"/>
  <c r="V221" i="6"/>
  <c r="H221" i="6"/>
  <c r="V220" i="6"/>
  <c r="H220" i="6"/>
  <c r="V219" i="6"/>
  <c r="H219" i="6"/>
  <c r="V218" i="6"/>
  <c r="H218" i="6"/>
  <c r="V217" i="6"/>
  <c r="H217" i="6"/>
  <c r="V216" i="6"/>
  <c r="H216" i="6"/>
  <c r="V215" i="6"/>
  <c r="H215" i="6"/>
  <c r="V214" i="6"/>
  <c r="H214" i="6"/>
  <c r="V213" i="6"/>
  <c r="H213" i="6"/>
  <c r="V212" i="6"/>
  <c r="H212" i="6"/>
  <c r="V211" i="6"/>
  <c r="H211" i="6"/>
  <c r="V210" i="6"/>
  <c r="H210" i="6"/>
  <c r="V209" i="6"/>
  <c r="H209" i="6"/>
  <c r="V208" i="6"/>
  <c r="H208" i="6"/>
  <c r="V207" i="6"/>
  <c r="H207" i="6"/>
  <c r="V206" i="6"/>
  <c r="H206" i="6"/>
  <c r="V205" i="6"/>
  <c r="H205" i="6"/>
  <c r="V204" i="6"/>
  <c r="H204" i="6"/>
  <c r="V203" i="6"/>
  <c r="H203" i="6"/>
  <c r="V202" i="6"/>
  <c r="H202" i="6"/>
  <c r="V201" i="6"/>
  <c r="H201" i="6"/>
  <c r="V200" i="6"/>
  <c r="H200" i="6"/>
  <c r="V199" i="6"/>
  <c r="H199" i="6"/>
  <c r="V198" i="6"/>
  <c r="H198" i="6"/>
  <c r="V197" i="6"/>
  <c r="H197" i="6"/>
  <c r="V196" i="6"/>
  <c r="H196" i="6"/>
  <c r="V195" i="6"/>
  <c r="H195" i="6"/>
  <c r="V194" i="6"/>
  <c r="H194" i="6"/>
  <c r="V193" i="6"/>
  <c r="H193" i="6"/>
  <c r="V192" i="6"/>
  <c r="H192" i="6"/>
  <c r="V191" i="6"/>
  <c r="H191" i="6"/>
  <c r="V190" i="6"/>
  <c r="H190" i="6"/>
  <c r="V189" i="6"/>
  <c r="H189" i="6"/>
  <c r="V188" i="6"/>
  <c r="H188" i="6"/>
  <c r="V187" i="6"/>
  <c r="H187" i="6"/>
  <c r="V186" i="6"/>
  <c r="H186" i="6"/>
  <c r="V185" i="6"/>
  <c r="H185" i="6"/>
  <c r="V184" i="6"/>
  <c r="H184" i="6"/>
  <c r="V183" i="6"/>
  <c r="H183" i="6"/>
  <c r="V182" i="6"/>
  <c r="H182" i="6"/>
  <c r="V181" i="6"/>
  <c r="H181" i="6"/>
  <c r="V180" i="6"/>
  <c r="H180" i="6"/>
  <c r="V179" i="6"/>
  <c r="H179" i="6"/>
  <c r="V178" i="6"/>
  <c r="H178" i="6"/>
  <c r="V177" i="6"/>
  <c r="H177" i="6"/>
  <c r="V176" i="6"/>
  <c r="H176" i="6"/>
  <c r="V175" i="6"/>
  <c r="H175" i="6"/>
  <c r="V174" i="6"/>
  <c r="H174" i="6"/>
  <c r="V173" i="6"/>
  <c r="H173" i="6"/>
  <c r="V172" i="6"/>
  <c r="H172" i="6"/>
  <c r="V171" i="6"/>
  <c r="H171" i="6"/>
  <c r="V170" i="6"/>
  <c r="H170" i="6"/>
  <c r="V169" i="6"/>
  <c r="H169" i="6"/>
  <c r="V168" i="6"/>
  <c r="H168" i="6"/>
  <c r="V167" i="6"/>
  <c r="H167" i="6"/>
  <c r="V166" i="6"/>
  <c r="H166" i="6"/>
  <c r="V165" i="6"/>
  <c r="H165" i="6"/>
  <c r="V164" i="6"/>
  <c r="H164" i="6"/>
  <c r="V163" i="6"/>
  <c r="H163" i="6"/>
  <c r="V162" i="6"/>
  <c r="H162" i="6"/>
  <c r="V161" i="6"/>
  <c r="H161" i="6"/>
  <c r="V160" i="6"/>
  <c r="H160" i="6"/>
  <c r="V159" i="6"/>
  <c r="H159" i="6"/>
  <c r="V158" i="6"/>
  <c r="H158" i="6"/>
  <c r="V157" i="6"/>
  <c r="H157" i="6"/>
  <c r="V156" i="6"/>
  <c r="H156" i="6"/>
  <c r="V155" i="6"/>
  <c r="H155" i="6"/>
  <c r="V154" i="6"/>
  <c r="H154" i="6"/>
  <c r="V153" i="6"/>
  <c r="H153" i="6"/>
  <c r="V152" i="6"/>
  <c r="H152" i="6"/>
  <c r="V151" i="6"/>
  <c r="H151" i="6"/>
  <c r="V150" i="6"/>
  <c r="H150" i="6"/>
  <c r="V149" i="6"/>
  <c r="H149" i="6"/>
  <c r="V148" i="6"/>
  <c r="H148" i="6"/>
  <c r="V147" i="6"/>
  <c r="H147" i="6"/>
  <c r="V146" i="6"/>
  <c r="H146" i="6"/>
  <c r="V145" i="6"/>
  <c r="H145" i="6"/>
  <c r="V144" i="6"/>
  <c r="H144" i="6"/>
  <c r="V143" i="6"/>
  <c r="H143" i="6"/>
  <c r="V142" i="6"/>
  <c r="H142" i="6"/>
  <c r="V141" i="6"/>
  <c r="H141" i="6"/>
  <c r="V140" i="6"/>
  <c r="H140" i="6"/>
  <c r="H296" i="7"/>
  <c r="M296" i="7"/>
  <c r="H295" i="7"/>
  <c r="H294" i="7"/>
  <c r="H293" i="7"/>
  <c r="H292" i="7"/>
  <c r="H148" i="7"/>
  <c r="N148" i="7"/>
  <c r="H147" i="7"/>
  <c r="H146" i="7"/>
  <c r="L146" i="7"/>
  <c r="H145" i="7"/>
  <c r="N145" i="7"/>
  <c r="H144" i="7"/>
  <c r="H143" i="7"/>
  <c r="H142" i="7"/>
  <c r="M142" i="7"/>
  <c r="H141" i="7"/>
  <c r="N141" i="7"/>
  <c r="H140" i="7"/>
  <c r="L140" i="7"/>
  <c r="H139" i="7"/>
  <c r="H138" i="7"/>
  <c r="N138" i="7"/>
  <c r="H137" i="7"/>
  <c r="N137" i="7"/>
  <c r="H136" i="7"/>
  <c r="V139" i="6"/>
  <c r="H139" i="6"/>
  <c r="V138" i="6"/>
  <c r="H138" i="6"/>
  <c r="V137" i="6"/>
  <c r="H137" i="6"/>
  <c r="V136" i="6"/>
  <c r="H136" i="6"/>
  <c r="V135" i="6"/>
  <c r="H135" i="6"/>
  <c r="V134" i="6"/>
  <c r="H134" i="6"/>
  <c r="V133" i="6"/>
  <c r="H133" i="6"/>
  <c r="V132" i="6"/>
  <c r="H132" i="6"/>
  <c r="V131" i="6"/>
  <c r="H131" i="6"/>
  <c r="V130" i="6"/>
  <c r="H130" i="6"/>
  <c r="V129" i="6"/>
  <c r="H129" i="6"/>
  <c r="V128" i="6"/>
  <c r="H128" i="6"/>
  <c r="V127" i="6"/>
  <c r="H127" i="6"/>
  <c r="V126" i="6"/>
  <c r="H126" i="6"/>
  <c r="V125" i="6"/>
  <c r="H125" i="6"/>
  <c r="V124" i="6"/>
  <c r="H124" i="6"/>
  <c r="V123" i="6"/>
  <c r="H123" i="6"/>
  <c r="V122" i="6"/>
  <c r="H122" i="6"/>
  <c r="V121" i="6"/>
  <c r="H121" i="6"/>
  <c r="V120" i="6"/>
  <c r="H120" i="6"/>
  <c r="V119" i="6"/>
  <c r="H119" i="6"/>
  <c r="V118" i="6"/>
  <c r="H118" i="6"/>
  <c r="V117" i="6"/>
  <c r="H117" i="6"/>
  <c r="V116" i="6"/>
  <c r="H116" i="6"/>
  <c r="V115" i="6"/>
  <c r="H115" i="6"/>
  <c r="V114" i="6"/>
  <c r="H114" i="6"/>
  <c r="V113" i="6"/>
  <c r="H113" i="6"/>
  <c r="V112" i="6"/>
  <c r="H112" i="6"/>
  <c r="V111" i="6"/>
  <c r="H111" i="6"/>
  <c r="V110" i="6"/>
  <c r="H110" i="6"/>
  <c r="V109" i="6"/>
  <c r="H109" i="6"/>
  <c r="V108" i="6"/>
  <c r="H108" i="6"/>
  <c r="AH304" i="7"/>
  <c r="H304" i="7"/>
  <c r="L304" i="7"/>
  <c r="AH303" i="7"/>
  <c r="H303" i="7"/>
  <c r="AH302" i="7"/>
  <c r="H302" i="7"/>
  <c r="AH301" i="7"/>
  <c r="H301" i="7"/>
  <c r="AH300" i="7"/>
  <c r="H300" i="7"/>
  <c r="AH299" i="7"/>
  <c r="AL299" i="7"/>
  <c r="H299" i="7"/>
  <c r="M299" i="7"/>
  <c r="AH298" i="7"/>
  <c r="H298" i="7"/>
  <c r="AH297" i="7"/>
  <c r="H297" i="7"/>
  <c r="AH165" i="7"/>
  <c r="H165" i="7"/>
  <c r="M165" i="7"/>
  <c r="AH164" i="7"/>
  <c r="H164" i="7"/>
  <c r="M164" i="7"/>
  <c r="AH163" i="7"/>
  <c r="H163" i="7"/>
  <c r="M163" i="7"/>
  <c r="AH162" i="7"/>
  <c r="H162" i="7"/>
  <c r="AH161" i="7"/>
  <c r="H161" i="7"/>
  <c r="L161" i="7"/>
  <c r="AH160" i="7"/>
  <c r="H160" i="7"/>
  <c r="AH159" i="7"/>
  <c r="H159" i="7"/>
  <c r="M159" i="7"/>
  <c r="AH158" i="7"/>
  <c r="AL158" i="7"/>
  <c r="H158" i="7"/>
  <c r="AH157" i="7"/>
  <c r="H157" i="7"/>
  <c r="N157" i="7"/>
  <c r="AH156" i="7"/>
  <c r="H156" i="7"/>
  <c r="AH155" i="7"/>
  <c r="H155" i="7"/>
  <c r="AH154" i="7"/>
  <c r="AM154" i="7"/>
  <c r="H154" i="7"/>
  <c r="AH153" i="7"/>
  <c r="H153" i="7"/>
  <c r="AH152" i="7"/>
  <c r="AM152" i="7"/>
  <c r="H152" i="7"/>
  <c r="M152" i="7"/>
  <c r="AH151" i="7"/>
  <c r="H151" i="7"/>
  <c r="N151" i="7"/>
  <c r="AH150" i="7"/>
  <c r="AN150" i="7"/>
  <c r="H150" i="7"/>
  <c r="AH149" i="7"/>
  <c r="H149" i="7"/>
  <c r="M149" i="7"/>
  <c r="AH291" i="7"/>
  <c r="AN291" i="7"/>
  <c r="H291" i="7"/>
  <c r="N291" i="7"/>
  <c r="AH290" i="7"/>
  <c r="H290" i="7"/>
  <c r="M290" i="7"/>
  <c r="AH289" i="7"/>
  <c r="H289" i="7"/>
  <c r="AH288" i="7"/>
  <c r="H288" i="7"/>
  <c r="AH287" i="7"/>
  <c r="H287" i="7"/>
  <c r="AH286" i="7"/>
  <c r="H286" i="7"/>
  <c r="M286" i="7"/>
  <c r="AH285" i="7"/>
  <c r="H285" i="7"/>
  <c r="AH284" i="7"/>
  <c r="H284" i="7"/>
  <c r="M284" i="7"/>
  <c r="AH283" i="7"/>
  <c r="AL283" i="7"/>
  <c r="H283" i="7"/>
  <c r="AH129" i="7"/>
  <c r="H129" i="7"/>
  <c r="M129" i="7"/>
  <c r="AH128" i="7"/>
  <c r="H128" i="7"/>
  <c r="AH127" i="7"/>
  <c r="H127" i="7"/>
  <c r="AH126" i="7"/>
  <c r="H126" i="7"/>
  <c r="AH125" i="7"/>
  <c r="H125" i="7"/>
  <c r="L125" i="7"/>
  <c r="AH124" i="7"/>
  <c r="AN124" i="7"/>
  <c r="H124" i="7"/>
  <c r="AH123" i="7"/>
  <c r="H123" i="7"/>
  <c r="N123" i="7"/>
  <c r="AH122" i="7"/>
  <c r="AN122" i="7"/>
  <c r="H122" i="7"/>
  <c r="AH121" i="7"/>
  <c r="H121" i="7"/>
  <c r="N121" i="7"/>
  <c r="AH120" i="7"/>
  <c r="H120" i="7"/>
  <c r="AH119" i="7"/>
  <c r="H119" i="7"/>
  <c r="L119" i="7"/>
  <c r="AH118" i="7"/>
  <c r="H118" i="7"/>
  <c r="M118" i="7"/>
  <c r="AH282" i="7"/>
  <c r="H282" i="7"/>
  <c r="N282" i="7"/>
  <c r="AH281" i="7"/>
  <c r="H281" i="7"/>
  <c r="AH280" i="7"/>
  <c r="H280" i="7"/>
  <c r="M280" i="7"/>
  <c r="AH279" i="7"/>
  <c r="H279" i="7"/>
  <c r="AH278" i="7"/>
  <c r="H278" i="7"/>
  <c r="L278" i="7"/>
  <c r="AH277" i="7"/>
  <c r="H277" i="7"/>
  <c r="AH276" i="7"/>
  <c r="H276" i="7"/>
  <c r="AH275" i="7"/>
  <c r="H275" i="7"/>
  <c r="AH274" i="7"/>
  <c r="H274" i="7"/>
  <c r="N274" i="7"/>
  <c r="AH273" i="7"/>
  <c r="H273" i="7"/>
  <c r="AH272" i="7"/>
  <c r="H272" i="7"/>
  <c r="N272" i="7"/>
  <c r="AH271" i="7"/>
  <c r="AL271" i="7"/>
  <c r="H271" i="7"/>
  <c r="AH270" i="7"/>
  <c r="H270" i="7"/>
  <c r="N270" i="7"/>
  <c r="AH269" i="7"/>
  <c r="AM269" i="7"/>
  <c r="H269" i="7"/>
  <c r="AH117" i="7"/>
  <c r="H117" i="7"/>
  <c r="L117" i="7"/>
  <c r="AH116" i="7"/>
  <c r="H116" i="7"/>
  <c r="AH115" i="7"/>
  <c r="H115" i="7"/>
  <c r="L115" i="7"/>
  <c r="AH114" i="7"/>
  <c r="AL114" i="7"/>
  <c r="H114" i="7"/>
  <c r="AH113" i="7"/>
  <c r="H113" i="7"/>
  <c r="M113" i="7"/>
  <c r="AH112" i="7"/>
  <c r="H112" i="7"/>
  <c r="L112" i="7"/>
  <c r="AH111" i="7"/>
  <c r="H111" i="7"/>
  <c r="M111" i="7"/>
  <c r="AH110" i="7"/>
  <c r="AM110" i="7"/>
  <c r="H110" i="7"/>
  <c r="AH109" i="7"/>
  <c r="H109" i="7"/>
  <c r="AH108" i="7"/>
  <c r="H108" i="7"/>
  <c r="L108" i="7"/>
  <c r="AH107" i="7"/>
  <c r="H107" i="7"/>
  <c r="M107" i="7"/>
  <c r="AH106" i="7"/>
  <c r="H106" i="7"/>
  <c r="H135" i="7"/>
  <c r="N135" i="7"/>
  <c r="H134" i="7"/>
  <c r="M134" i="7"/>
  <c r="H133" i="7"/>
  <c r="H132" i="7"/>
  <c r="L132" i="7"/>
  <c r="H131" i="7"/>
  <c r="M131" i="7"/>
  <c r="H130" i="7"/>
  <c r="L130" i="7"/>
  <c r="V107" i="6"/>
  <c r="H107" i="6"/>
  <c r="V106" i="6"/>
  <c r="H106" i="6"/>
  <c r="V105" i="6"/>
  <c r="H105" i="6"/>
  <c r="V104" i="6"/>
  <c r="H104" i="6"/>
  <c r="V103" i="6"/>
  <c r="H103" i="6"/>
  <c r="V102" i="6"/>
  <c r="H102" i="6"/>
  <c r="V101" i="6"/>
  <c r="H101" i="6"/>
  <c r="V100" i="6"/>
  <c r="H100" i="6"/>
  <c r="V99" i="6"/>
  <c r="H99" i="6"/>
  <c r="V98" i="6"/>
  <c r="H98" i="6"/>
  <c r="V97" i="6"/>
  <c r="H97" i="6"/>
  <c r="V96" i="6"/>
  <c r="H96" i="6"/>
  <c r="V95" i="6"/>
  <c r="H95" i="6"/>
  <c r="V94" i="6"/>
  <c r="H94" i="6"/>
  <c r="V93" i="6"/>
  <c r="H93" i="6"/>
  <c r="V92" i="6"/>
  <c r="H92" i="6"/>
  <c r="V91" i="6"/>
  <c r="H91" i="6"/>
  <c r="V90" i="6"/>
  <c r="H90" i="6"/>
  <c r="V89" i="6"/>
  <c r="H89" i="6"/>
  <c r="V88" i="6"/>
  <c r="H88" i="6"/>
  <c r="V87" i="6"/>
  <c r="H87" i="6"/>
  <c r="V86" i="6"/>
  <c r="H86" i="6"/>
  <c r="V85" i="6"/>
  <c r="H85" i="6"/>
  <c r="V84" i="6"/>
  <c r="H84" i="6"/>
  <c r="V83" i="6"/>
  <c r="H83" i="6"/>
  <c r="V82" i="6"/>
  <c r="H82" i="6"/>
  <c r="V81" i="6"/>
  <c r="H81" i="6"/>
  <c r="V80" i="6"/>
  <c r="H80" i="6"/>
  <c r="V79" i="6"/>
  <c r="H79" i="6"/>
  <c r="V78" i="6"/>
  <c r="H78" i="6"/>
  <c r="V77" i="6"/>
  <c r="H77" i="6"/>
  <c r="V76" i="6"/>
  <c r="H76" i="6"/>
  <c r="V75" i="6"/>
  <c r="H75" i="6"/>
  <c r="V74" i="6"/>
  <c r="H74" i="6"/>
  <c r="V73" i="6"/>
  <c r="H73" i="6"/>
  <c r="V72" i="6"/>
  <c r="H72" i="6"/>
  <c r="V71" i="6"/>
  <c r="H71" i="6"/>
  <c r="V70" i="6"/>
  <c r="H70" i="6"/>
  <c r="V69" i="6"/>
  <c r="H69" i="6"/>
  <c r="V68" i="6"/>
  <c r="H68" i="6"/>
  <c r="V67" i="6"/>
  <c r="H67" i="6"/>
  <c r="V66" i="6"/>
  <c r="H66" i="6"/>
  <c r="V65" i="6"/>
  <c r="H65" i="6"/>
  <c r="V64" i="6"/>
  <c r="H64" i="6"/>
  <c r="V63" i="6"/>
  <c r="H63" i="6"/>
  <c r="V62" i="6"/>
  <c r="H62" i="6"/>
  <c r="V61" i="6"/>
  <c r="H61" i="6"/>
  <c r="V60" i="6"/>
  <c r="H60" i="6"/>
  <c r="V59" i="6"/>
  <c r="H59" i="6"/>
  <c r="V58" i="6"/>
  <c r="H58" i="6"/>
  <c r="V57" i="6"/>
  <c r="H57" i="6"/>
  <c r="V56" i="6"/>
  <c r="H56" i="6"/>
  <c r="V55" i="6"/>
  <c r="H55" i="6"/>
  <c r="V54" i="6"/>
  <c r="H54" i="6"/>
  <c r="V53" i="6"/>
  <c r="H53" i="6"/>
  <c r="V52" i="6"/>
  <c r="H52" i="6"/>
  <c r="V51" i="6"/>
  <c r="H51" i="6"/>
  <c r="V50" i="6"/>
  <c r="H50" i="6"/>
  <c r="V49" i="6"/>
  <c r="H49" i="6"/>
  <c r="V48" i="6"/>
  <c r="H48" i="6"/>
  <c r="V47" i="6"/>
  <c r="H47" i="6"/>
  <c r="V46" i="6"/>
  <c r="H46" i="6"/>
  <c r="V45" i="6"/>
  <c r="H45" i="6"/>
  <c r="V44" i="6"/>
  <c r="H44" i="6"/>
  <c r="V43" i="6"/>
  <c r="H43" i="6"/>
  <c r="V42" i="6"/>
  <c r="H42" i="6"/>
  <c r="V41" i="6"/>
  <c r="H41" i="6"/>
  <c r="V40" i="6"/>
  <c r="H40" i="6"/>
  <c r="V39" i="6"/>
  <c r="H39" i="6"/>
  <c r="V38" i="6"/>
  <c r="H38" i="6"/>
  <c r="V37" i="6"/>
  <c r="H37" i="6"/>
  <c r="V36" i="6"/>
  <c r="H36" i="6"/>
  <c r="V35" i="6"/>
  <c r="H35" i="6"/>
  <c r="V34" i="6"/>
  <c r="H34" i="6"/>
  <c r="V33" i="6"/>
  <c r="H33" i="6"/>
  <c r="V32" i="6"/>
  <c r="H32" i="6"/>
  <c r="V31" i="6"/>
  <c r="H31" i="6"/>
  <c r="V30" i="6"/>
  <c r="H30" i="6"/>
  <c r="V29" i="6"/>
  <c r="H29" i="6"/>
  <c r="V28" i="6"/>
  <c r="H28" i="6"/>
  <c r="V27" i="6"/>
  <c r="H27" i="6"/>
  <c r="V26" i="6"/>
  <c r="H26" i="6"/>
  <c r="V25" i="6"/>
  <c r="H25" i="6"/>
  <c r="V24" i="6"/>
  <c r="H24" i="6"/>
  <c r="V23" i="6"/>
  <c r="H23" i="6"/>
  <c r="V22" i="6"/>
  <c r="H22" i="6"/>
  <c r="V21" i="6"/>
  <c r="H21" i="6"/>
  <c r="V20" i="6"/>
  <c r="H20" i="6"/>
  <c r="V19" i="6"/>
  <c r="H19" i="6"/>
  <c r="V18" i="6"/>
  <c r="H18" i="6"/>
  <c r="V17" i="6"/>
  <c r="H17" i="6"/>
  <c r="V16" i="6"/>
  <c r="H16" i="6"/>
  <c r="V15" i="6"/>
  <c r="H15" i="6"/>
  <c r="V14" i="6"/>
  <c r="H14" i="6"/>
  <c r="V13" i="6"/>
  <c r="H13" i="6"/>
  <c r="V12" i="6"/>
  <c r="H12" i="6"/>
  <c r="V11" i="6"/>
  <c r="H11" i="6"/>
  <c r="V10" i="6"/>
  <c r="H10" i="6"/>
  <c r="V9" i="6"/>
  <c r="H9" i="6"/>
  <c r="V8" i="6"/>
  <c r="H8" i="6"/>
  <c r="V7" i="6"/>
  <c r="H7" i="6"/>
  <c r="V6" i="6"/>
  <c r="H6" i="6"/>
  <c r="V5" i="6"/>
  <c r="H5" i="6"/>
  <c r="V4" i="6"/>
  <c r="H4" i="6"/>
  <c r="V3" i="6"/>
  <c r="H3" i="6"/>
  <c r="V2" i="6"/>
  <c r="H2" i="6"/>
  <c r="N268" i="7"/>
  <c r="L264" i="7"/>
  <c r="L260" i="7"/>
  <c r="N256" i="7"/>
  <c r="M253" i="7"/>
  <c r="M245" i="7"/>
  <c r="N236" i="7"/>
  <c r="N226" i="7"/>
  <c r="L224" i="7"/>
  <c r="L214" i="7"/>
  <c r="N194" i="7"/>
  <c r="M262" i="7"/>
  <c r="N258" i="7"/>
  <c r="L256" i="7"/>
  <c r="N243" i="7"/>
  <c r="N222" i="7"/>
  <c r="M205" i="7"/>
  <c r="M201" i="7"/>
  <c r="L262" i="7"/>
  <c r="M258" i="7"/>
  <c r="N254" i="7"/>
  <c r="N228" i="7"/>
  <c r="M222" i="7"/>
  <c r="L216" i="7"/>
  <c r="L205" i="7"/>
  <c r="L266" i="7"/>
  <c r="M251" i="7"/>
  <c r="M247" i="7"/>
  <c r="L232" i="7"/>
  <c r="L228" i="7"/>
  <c r="N224" i="7"/>
  <c r="L209" i="7"/>
  <c r="M130" i="7"/>
  <c r="N130" i="7"/>
  <c r="L106" i="7"/>
  <c r="N106" i="7"/>
  <c r="M106" i="7"/>
  <c r="L110" i="7"/>
  <c r="N110" i="7"/>
  <c r="M110" i="7"/>
  <c r="L114" i="7"/>
  <c r="N114" i="7"/>
  <c r="M114" i="7"/>
  <c r="N269" i="7"/>
  <c r="L269" i="7"/>
  <c r="M269" i="7"/>
  <c r="N273" i="7"/>
  <c r="L273" i="7"/>
  <c r="M273" i="7"/>
  <c r="N277" i="7"/>
  <c r="M277" i="7"/>
  <c r="L277" i="7"/>
  <c r="M279" i="7"/>
  <c r="N281" i="7"/>
  <c r="L281" i="7"/>
  <c r="M281" i="7"/>
  <c r="N120" i="7"/>
  <c r="M120" i="7"/>
  <c r="L120" i="7"/>
  <c r="M122" i="7"/>
  <c r="N124" i="7"/>
  <c r="M124" i="7"/>
  <c r="L124" i="7"/>
  <c r="N128" i="7"/>
  <c r="M128" i="7"/>
  <c r="L128" i="7"/>
  <c r="N285" i="7"/>
  <c r="L285" i="7"/>
  <c r="M285" i="7"/>
  <c r="N289" i="7"/>
  <c r="L289" i="7"/>
  <c r="M289" i="7"/>
  <c r="L150" i="7"/>
  <c r="M150" i="7"/>
  <c r="N150" i="7"/>
  <c r="L154" i="7"/>
  <c r="M154" i="7"/>
  <c r="N154" i="7"/>
  <c r="L158" i="7"/>
  <c r="M158" i="7"/>
  <c r="N158" i="7"/>
  <c r="L162" i="7"/>
  <c r="M162" i="7"/>
  <c r="N162" i="7"/>
  <c r="N297" i="7"/>
  <c r="L297" i="7"/>
  <c r="M297" i="7"/>
  <c r="N301" i="7"/>
  <c r="L301" i="7"/>
  <c r="M301" i="7"/>
  <c r="N136" i="7"/>
  <c r="M136" i="7"/>
  <c r="L136" i="7"/>
  <c r="L138" i="7"/>
  <c r="M138" i="7"/>
  <c r="N144" i="7"/>
  <c r="M144" i="7"/>
  <c r="L144" i="7"/>
  <c r="M146" i="7"/>
  <c r="N146" i="7"/>
  <c r="L295" i="7"/>
  <c r="M295" i="7"/>
  <c r="N295" i="7"/>
  <c r="AN110" i="7"/>
  <c r="AL269" i="7"/>
  <c r="AN279" i="7"/>
  <c r="AM124" i="7"/>
  <c r="AM287" i="7"/>
  <c r="AL154" i="7"/>
  <c r="AN162" i="7"/>
  <c r="AM303" i="7"/>
  <c r="AL24" i="7"/>
  <c r="AM24" i="7"/>
  <c r="AN24" i="7"/>
  <c r="AL28" i="7"/>
  <c r="AM28" i="7"/>
  <c r="AN28" i="7"/>
  <c r="AM30" i="7"/>
  <c r="AL32" i="7"/>
  <c r="AN32" i="7"/>
  <c r="AM32" i="7"/>
  <c r="AM34" i="7"/>
  <c r="AN184" i="7"/>
  <c r="AL184" i="7"/>
  <c r="AM184" i="7"/>
  <c r="AM186" i="7"/>
  <c r="AL186" i="7"/>
  <c r="AN186" i="7"/>
  <c r="AN188" i="7"/>
  <c r="AL188" i="7"/>
  <c r="AM188" i="7"/>
  <c r="AN190" i="7"/>
  <c r="AN192" i="7"/>
  <c r="AL192" i="7"/>
  <c r="AM192" i="7"/>
  <c r="AN196" i="7"/>
  <c r="AL196" i="7"/>
  <c r="AM196" i="7"/>
  <c r="AM37" i="7"/>
  <c r="AN37" i="7"/>
  <c r="AL37" i="7"/>
  <c r="AM41" i="7"/>
  <c r="AN41" i="7"/>
  <c r="AL41" i="7"/>
  <c r="AM45" i="7"/>
  <c r="AN45" i="7"/>
  <c r="AL45" i="7"/>
  <c r="AM49" i="7"/>
  <c r="AL49" i="7"/>
  <c r="AN49" i="7"/>
  <c r="AL199" i="7"/>
  <c r="AL201" i="7"/>
  <c r="AM201" i="7"/>
  <c r="AN201" i="7"/>
  <c r="AN207" i="7"/>
  <c r="AM207" i="7"/>
  <c r="AL207" i="7"/>
  <c r="AN211" i="7"/>
  <c r="AM211" i="7"/>
  <c r="AL211" i="7"/>
  <c r="AL213" i="7"/>
  <c r="AM213" i="7"/>
  <c r="AN213" i="7"/>
  <c r="AL63" i="7"/>
  <c r="AM65" i="7"/>
  <c r="AL65" i="7"/>
  <c r="AN65" i="7"/>
  <c r="AM69" i="7"/>
  <c r="AN69" i="7"/>
  <c r="AL69" i="7"/>
  <c r="AM73" i="7"/>
  <c r="AN73" i="7"/>
  <c r="AL73" i="7"/>
  <c r="AN224" i="7"/>
  <c r="AL224" i="7"/>
  <c r="AM224" i="7"/>
  <c r="AL226" i="7"/>
  <c r="AM234" i="7"/>
  <c r="AL234" i="7"/>
  <c r="AN234" i="7"/>
  <c r="AN236" i="7"/>
  <c r="AL236" i="7"/>
  <c r="AM236" i="7"/>
  <c r="AN78" i="7"/>
  <c r="AL78" i="7"/>
  <c r="AM78" i="7"/>
  <c r="AN82" i="7"/>
  <c r="AM82" i="7"/>
  <c r="AL82" i="7"/>
  <c r="AN84" i="7"/>
  <c r="AN86" i="7"/>
  <c r="AM86" i="7"/>
  <c r="AL86" i="7"/>
  <c r="AM88" i="7"/>
  <c r="AN90" i="7"/>
  <c r="AL90" i="7"/>
  <c r="AM90" i="7"/>
  <c r="AN239" i="7"/>
  <c r="AM239" i="7"/>
  <c r="AL239" i="7"/>
  <c r="L131" i="7"/>
  <c r="N131" i="7"/>
  <c r="M135" i="7"/>
  <c r="L135" i="7"/>
  <c r="L107" i="7"/>
  <c r="N107" i="7"/>
  <c r="L111" i="7"/>
  <c r="M115" i="7"/>
  <c r="N115" i="7"/>
  <c r="M117" i="7"/>
  <c r="L270" i="7"/>
  <c r="L274" i="7"/>
  <c r="M274" i="7"/>
  <c r="M278" i="7"/>
  <c r="N278" i="7"/>
  <c r="L282" i="7"/>
  <c r="N119" i="7"/>
  <c r="L121" i="7"/>
  <c r="M121" i="7"/>
  <c r="M125" i="7"/>
  <c r="N129" i="7"/>
  <c r="L129" i="7"/>
  <c r="N286" i="7"/>
  <c r="L286" i="7"/>
  <c r="L290" i="7"/>
  <c r="N290" i="7"/>
  <c r="M151" i="7"/>
  <c r="L151" i="7"/>
  <c r="M155" i="7"/>
  <c r="L155" i="7"/>
  <c r="N155" i="7"/>
  <c r="L159" i="7"/>
  <c r="N159" i="7"/>
  <c r="M161" i="7"/>
  <c r="L163" i="7"/>
  <c r="N163" i="7"/>
  <c r="N298" i="7"/>
  <c r="L298" i="7"/>
  <c r="M298" i="7"/>
  <c r="M302" i="7"/>
  <c r="N302" i="7"/>
  <c r="L302" i="7"/>
  <c r="M139" i="7"/>
  <c r="L139" i="7"/>
  <c r="N139" i="7"/>
  <c r="M143" i="7"/>
  <c r="L143" i="7"/>
  <c r="N143" i="7"/>
  <c r="M147" i="7"/>
  <c r="L147" i="7"/>
  <c r="N147" i="7"/>
  <c r="L294" i="7"/>
  <c r="M294" i="7"/>
  <c r="N294" i="7"/>
  <c r="N296" i="7"/>
  <c r="M3" i="7"/>
  <c r="L3" i="7"/>
  <c r="L9" i="7"/>
  <c r="M9" i="7"/>
  <c r="N9" i="7"/>
  <c r="N166" i="7"/>
  <c r="M168" i="7"/>
  <c r="N172" i="7"/>
  <c r="M172" i="7"/>
  <c r="L172" i="7"/>
  <c r="L174" i="7"/>
  <c r="M11" i="7"/>
  <c r="N11" i="7"/>
  <c r="L11" i="7"/>
  <c r="N17" i="7"/>
  <c r="M19" i="7"/>
  <c r="N19" i="7"/>
  <c r="L19" i="7"/>
  <c r="L177" i="7"/>
  <c r="M179" i="7"/>
  <c r="L179" i="7"/>
  <c r="N179" i="7"/>
  <c r="N181" i="7"/>
  <c r="L181" i="7"/>
  <c r="M181" i="7"/>
  <c r="M23" i="7"/>
  <c r="N23" i="7"/>
  <c r="L23" i="7"/>
  <c r="L25" i="7"/>
  <c r="M25" i="7"/>
  <c r="N25" i="7"/>
  <c r="M27" i="7"/>
  <c r="N27" i="7"/>
  <c r="L27" i="7"/>
  <c r="L29" i="7"/>
  <c r="M29" i="7"/>
  <c r="N29" i="7"/>
  <c r="M31" i="7"/>
  <c r="N31" i="7"/>
  <c r="L31" i="7"/>
  <c r="L33" i="7"/>
  <c r="M33" i="7"/>
  <c r="N33" i="7"/>
  <c r="M35" i="7"/>
  <c r="N35" i="7"/>
  <c r="L35" i="7"/>
  <c r="N185" i="7"/>
  <c r="L185" i="7"/>
  <c r="M185" i="7"/>
  <c r="M187" i="7"/>
  <c r="L187" i="7"/>
  <c r="N187" i="7"/>
  <c r="M189" i="7"/>
  <c r="L191" i="7"/>
  <c r="M191" i="7"/>
  <c r="N191" i="7"/>
  <c r="L195" i="7"/>
  <c r="N195" i="7"/>
  <c r="M195" i="7"/>
  <c r="N197" i="7"/>
  <c r="M197" i="7"/>
  <c r="L197" i="7"/>
  <c r="N36" i="7"/>
  <c r="L36" i="7"/>
  <c r="M36" i="7"/>
  <c r="L38" i="7"/>
  <c r="M38" i="7"/>
  <c r="N38" i="7"/>
  <c r="N40" i="7"/>
  <c r="L40" i="7"/>
  <c r="M40" i="7"/>
  <c r="L42" i="7"/>
  <c r="M42" i="7"/>
  <c r="N42" i="7"/>
  <c r="N44" i="7"/>
  <c r="L44" i="7"/>
  <c r="M44" i="7"/>
  <c r="L46" i="7"/>
  <c r="M46" i="7"/>
  <c r="N46" i="7"/>
  <c r="N48" i="7"/>
  <c r="L48" i="7"/>
  <c r="M48" i="7"/>
  <c r="L50" i="7"/>
  <c r="M50" i="7"/>
  <c r="N50" i="7"/>
  <c r="N202" i="7"/>
  <c r="L202" i="7"/>
  <c r="M202" i="7"/>
  <c r="M204" i="7"/>
  <c r="N204" i="7"/>
  <c r="L204" i="7"/>
  <c r="M206" i="7"/>
  <c r="N206" i="7"/>
  <c r="L206" i="7"/>
  <c r="M208" i="7"/>
  <c r="L208" i="7"/>
  <c r="N208" i="7"/>
  <c r="L212" i="7"/>
  <c r="L53" i="7"/>
  <c r="M53" i="7"/>
  <c r="N53" i="7"/>
  <c r="M55" i="7"/>
  <c r="N55" i="7"/>
  <c r="L55" i="7"/>
  <c r="L57" i="7"/>
  <c r="M57" i="7"/>
  <c r="N57" i="7"/>
  <c r="L61" i="7"/>
  <c r="M61" i="7"/>
  <c r="N61" i="7"/>
  <c r="N217" i="7"/>
  <c r="L217" i="7"/>
  <c r="M217" i="7"/>
  <c r="N221" i="7"/>
  <c r="L221" i="7"/>
  <c r="M221" i="7"/>
  <c r="L66" i="7"/>
  <c r="N74" i="7"/>
  <c r="M229" i="7"/>
  <c r="N237" i="7"/>
  <c r="L79" i="7"/>
  <c r="M85" i="7"/>
  <c r="AN107" i="7"/>
  <c r="AM107" i="7"/>
  <c r="AL107" i="7"/>
  <c r="AM109" i="7"/>
  <c r="AN109" i="7"/>
  <c r="AL109" i="7"/>
  <c r="AM111" i="7"/>
  <c r="AL111" i="7"/>
  <c r="AN111" i="7"/>
  <c r="AM113" i="7"/>
  <c r="AL113" i="7"/>
  <c r="AN113" i="7"/>
  <c r="AL115" i="7"/>
  <c r="AN115" i="7"/>
  <c r="AM115" i="7"/>
  <c r="AN117" i="7"/>
  <c r="AL117" i="7"/>
  <c r="AM117" i="7"/>
  <c r="AM270" i="7"/>
  <c r="AL270" i="7"/>
  <c r="AN270" i="7"/>
  <c r="AN272" i="7"/>
  <c r="AL272" i="7"/>
  <c r="AM272" i="7"/>
  <c r="AL274" i="7"/>
  <c r="AM274" i="7"/>
  <c r="AN274" i="7"/>
  <c r="AN276" i="7"/>
  <c r="AL276" i="7"/>
  <c r="AM276" i="7"/>
  <c r="AM278" i="7"/>
  <c r="AL278" i="7"/>
  <c r="AN278" i="7"/>
  <c r="AN280" i="7"/>
  <c r="AL280" i="7"/>
  <c r="AM280" i="7"/>
  <c r="AM282" i="7"/>
  <c r="AL282" i="7"/>
  <c r="AN282" i="7"/>
  <c r="AM119" i="7"/>
  <c r="AL119" i="7"/>
  <c r="AN119" i="7"/>
  <c r="AN121" i="7"/>
  <c r="AM121" i="7"/>
  <c r="AL121" i="7"/>
  <c r="AM123" i="7"/>
  <c r="AL123" i="7"/>
  <c r="AN123" i="7"/>
  <c r="AN125" i="7"/>
  <c r="AL125" i="7"/>
  <c r="AM125" i="7"/>
  <c r="AM127" i="7"/>
  <c r="AL127" i="7"/>
  <c r="AN127" i="7"/>
  <c r="AN129" i="7"/>
  <c r="AM129" i="7"/>
  <c r="AL129" i="7"/>
  <c r="AN284" i="7"/>
  <c r="AM284" i="7"/>
  <c r="AL284" i="7"/>
  <c r="AL286" i="7"/>
  <c r="AM286" i="7"/>
  <c r="AN286" i="7"/>
  <c r="AN288" i="7"/>
  <c r="AL288" i="7"/>
  <c r="AM288" i="7"/>
  <c r="AL290" i="7"/>
  <c r="AM290" i="7"/>
  <c r="AN290" i="7"/>
  <c r="AL149" i="7"/>
  <c r="AM149" i="7"/>
  <c r="AN149" i="7"/>
  <c r="AN151" i="7"/>
  <c r="AM151" i="7"/>
  <c r="AL151" i="7"/>
  <c r="AL153" i="7"/>
  <c r="AM153" i="7"/>
  <c r="AN153" i="7"/>
  <c r="AN155" i="7"/>
  <c r="AM155" i="7"/>
  <c r="AL155" i="7"/>
  <c r="AL157" i="7"/>
  <c r="AM157" i="7"/>
  <c r="AN157" i="7"/>
  <c r="AN159" i="7"/>
  <c r="AM159" i="7"/>
  <c r="AL159" i="7"/>
  <c r="AL161" i="7"/>
  <c r="AM161" i="7"/>
  <c r="AN161" i="7"/>
  <c r="AN163" i="7"/>
  <c r="AM163" i="7"/>
  <c r="AL163" i="7"/>
  <c r="AL165" i="7"/>
  <c r="AM165" i="7"/>
  <c r="AN165" i="7"/>
  <c r="AL298" i="7"/>
  <c r="AM298" i="7"/>
  <c r="AN298" i="7"/>
  <c r="AN300" i="7"/>
  <c r="AL300" i="7"/>
  <c r="AM300" i="7"/>
  <c r="AL302" i="7"/>
  <c r="AN302" i="7"/>
  <c r="AM302" i="7"/>
  <c r="AN304" i="7"/>
  <c r="AL304" i="7"/>
  <c r="AM304" i="7"/>
  <c r="N4" i="7"/>
  <c r="L4" i="7"/>
  <c r="M4" i="7"/>
  <c r="L6" i="7"/>
  <c r="M6" i="7"/>
  <c r="N6" i="7"/>
  <c r="N8" i="7"/>
  <c r="L8" i="7"/>
  <c r="M8" i="7"/>
  <c r="L10" i="7"/>
  <c r="M10" i="7"/>
  <c r="N10" i="7"/>
  <c r="M167" i="7"/>
  <c r="L167" i="7"/>
  <c r="M171" i="7"/>
  <c r="L171" i="7"/>
  <c r="M175" i="7"/>
  <c r="L175" i="7"/>
  <c r="N12" i="7"/>
  <c r="L12" i="7"/>
  <c r="M12" i="7"/>
  <c r="L14" i="7"/>
  <c r="M14" i="7"/>
  <c r="N14" i="7"/>
  <c r="N16" i="7"/>
  <c r="L16" i="7"/>
  <c r="M16" i="7"/>
  <c r="L18" i="7"/>
  <c r="M18" i="7"/>
  <c r="N18" i="7"/>
  <c r="N20" i="7"/>
  <c r="L20" i="7"/>
  <c r="M20" i="7"/>
  <c r="N176" i="7"/>
  <c r="M176" i="7"/>
  <c r="N180" i="7"/>
  <c r="M180" i="7"/>
  <c r="W45" i="7"/>
  <c r="X45" i="7"/>
  <c r="L22" i="7"/>
  <c r="M22" i="7"/>
  <c r="N22" i="7"/>
  <c r="N24" i="7"/>
  <c r="L24" i="7"/>
  <c r="M24" i="7"/>
  <c r="L26" i="7"/>
  <c r="M26" i="7"/>
  <c r="N26" i="7"/>
  <c r="N28" i="7"/>
  <c r="L28" i="7"/>
  <c r="M28" i="7"/>
  <c r="L30" i="7"/>
  <c r="M30" i="7"/>
  <c r="N30" i="7"/>
  <c r="N32" i="7"/>
  <c r="L32" i="7"/>
  <c r="M32" i="7"/>
  <c r="L34" i="7"/>
  <c r="M34" i="7"/>
  <c r="N34" i="7"/>
  <c r="N184" i="7"/>
  <c r="M184" i="7"/>
  <c r="N188" i="7"/>
  <c r="M188" i="7"/>
  <c r="L37" i="7"/>
  <c r="M37" i="7"/>
  <c r="N37" i="7"/>
  <c r="M39" i="7"/>
  <c r="N39" i="7"/>
  <c r="L39" i="7"/>
  <c r="L41" i="7"/>
  <c r="M41" i="7"/>
  <c r="N41" i="7"/>
  <c r="M43" i="7"/>
  <c r="N43" i="7"/>
  <c r="L43" i="7"/>
  <c r="L45" i="7"/>
  <c r="M45" i="7"/>
  <c r="N45" i="7"/>
  <c r="M47" i="7"/>
  <c r="N47" i="7"/>
  <c r="L47" i="7"/>
  <c r="L49" i="7"/>
  <c r="M49" i="7"/>
  <c r="N49" i="7"/>
  <c r="N52" i="7"/>
  <c r="L52" i="7"/>
  <c r="M52" i="7"/>
  <c r="L58" i="7"/>
  <c r="M58" i="7"/>
  <c r="N58" i="7"/>
  <c r="N60" i="7"/>
  <c r="L60" i="7"/>
  <c r="M60" i="7"/>
  <c r="L65" i="7"/>
  <c r="M65" i="7"/>
  <c r="N65" i="7"/>
  <c r="N67" i="7"/>
  <c r="L69" i="7"/>
  <c r="M69" i="7"/>
  <c r="N69" i="7"/>
  <c r="N71" i="7"/>
  <c r="L73" i="7"/>
  <c r="M73" i="7"/>
  <c r="N73" i="7"/>
  <c r="L78" i="7"/>
  <c r="M78" i="7"/>
  <c r="N78" i="7"/>
  <c r="L82" i="7"/>
  <c r="M82" i="7"/>
  <c r="N82" i="7"/>
  <c r="L84" i="7"/>
  <c r="L86" i="7"/>
  <c r="M86" i="7"/>
  <c r="N86" i="7"/>
  <c r="L90" i="7"/>
  <c r="N90" i="7"/>
  <c r="M92" i="7"/>
  <c r="L94" i="7"/>
  <c r="L96" i="7"/>
  <c r="M96" i="7"/>
  <c r="M100" i="7"/>
  <c r="N104" i="7"/>
  <c r="L268" i="7"/>
  <c r="N264" i="7"/>
  <c r="M257" i="7"/>
  <c r="N255" i="7"/>
  <c r="L254" i="7"/>
  <c r="L252" i="7"/>
  <c r="N248" i="7"/>
  <c r="L245" i="7"/>
  <c r="M243" i="7"/>
  <c r="M241" i="7"/>
  <c r="L236" i="7"/>
  <c r="N232" i="7"/>
  <c r="N216" i="7"/>
  <c r="N214" i="7"/>
  <c r="L213" i="7"/>
  <c r="M209" i="7"/>
  <c r="N207" i="7"/>
  <c r="N198" i="7"/>
  <c r="L184" i="7"/>
  <c r="N178" i="7"/>
  <c r="L176" i="7"/>
  <c r="M173" i="7"/>
  <c r="AL241" i="7"/>
  <c r="AN241" i="7"/>
  <c r="AM241" i="7"/>
  <c r="AN243" i="7"/>
  <c r="AM243" i="7"/>
  <c r="AL243" i="7"/>
  <c r="AM247" i="7"/>
  <c r="AM92" i="7"/>
  <c r="AN98" i="7"/>
  <c r="AM98" i="7"/>
  <c r="AL98" i="7"/>
  <c r="AL100" i="7"/>
  <c r="AN100" i="7"/>
  <c r="AM100" i="7"/>
  <c r="AN102" i="7"/>
  <c r="AL102" i="7"/>
  <c r="AL104" i="7"/>
  <c r="AM104" i="7"/>
  <c r="AN104" i="7"/>
  <c r="AL256" i="7"/>
  <c r="AN260" i="7"/>
  <c r="AM260" i="7"/>
  <c r="AL260" i="7"/>
  <c r="AL262" i="7"/>
  <c r="AM262" i="7"/>
  <c r="AN262" i="7"/>
  <c r="AL266" i="7"/>
  <c r="AN266" i="7"/>
  <c r="AN268" i="7"/>
  <c r="L257" i="7"/>
  <c r="M255" i="7"/>
  <c r="L248" i="7"/>
  <c r="N244" i="7"/>
  <c r="N175" i="7"/>
  <c r="L173" i="7"/>
  <c r="N167" i="7"/>
  <c r="M89" i="7"/>
  <c r="M91" i="7"/>
  <c r="L91" i="7"/>
  <c r="M93" i="7"/>
  <c r="N93" i="7"/>
  <c r="M95" i="7"/>
  <c r="L95" i="7"/>
  <c r="M97" i="7"/>
  <c r="N97" i="7"/>
  <c r="M101" i="7"/>
  <c r="N101" i="7"/>
  <c r="M265" i="7"/>
  <c r="N263" i="7"/>
  <c r="L244" i="7"/>
  <c r="N238" i="7"/>
  <c r="M194" i="7"/>
  <c r="N190" i="7"/>
  <c r="L188" i="7"/>
  <c r="N182" i="7"/>
  <c r="L180" i="7"/>
  <c r="M169" i="7"/>
  <c r="L101" i="7"/>
  <c r="N95" i="7"/>
  <c r="L265" i="7"/>
  <c r="M263" i="7"/>
  <c r="M261" i="7"/>
  <c r="N252" i="7"/>
  <c r="L201" i="7"/>
  <c r="M190" i="7"/>
  <c r="M182" i="7"/>
  <c r="N171" i="7"/>
  <c r="L169" i="7"/>
  <c r="AW25" i="7"/>
  <c r="AN23" i="7"/>
  <c r="AM23" i="7"/>
  <c r="AL23" i="7"/>
  <c r="AN27" i="7"/>
  <c r="AM27" i="7"/>
  <c r="AL27" i="7"/>
  <c r="AM31" i="7"/>
  <c r="AL31" i="7"/>
  <c r="AN31" i="7"/>
  <c r="AL35" i="7"/>
  <c r="AM35" i="7"/>
  <c r="AN35" i="7"/>
  <c r="AN187" i="7"/>
  <c r="AM187" i="7"/>
  <c r="AL187" i="7"/>
  <c r="AL189" i="7"/>
  <c r="AN191" i="7"/>
  <c r="AM191" i="7"/>
  <c r="AL191" i="7"/>
  <c r="AN193" i="7"/>
  <c r="AM40" i="7"/>
  <c r="AN42" i="7"/>
  <c r="AN44" i="7"/>
  <c r="AM50" i="7"/>
  <c r="AN200" i="7"/>
  <c r="AL200" i="7"/>
  <c r="AM200" i="7"/>
  <c r="AN204" i="7"/>
  <c r="AL204" i="7"/>
  <c r="AM204" i="7"/>
  <c r="AN208" i="7"/>
  <c r="AL208" i="7"/>
  <c r="AM208" i="7"/>
  <c r="AM210" i="7"/>
  <c r="AL210" i="7"/>
  <c r="AN210" i="7"/>
  <c r="AN212" i="7"/>
  <c r="AL212" i="7"/>
  <c r="AM212" i="7"/>
  <c r="AN62" i="7"/>
  <c r="AM62" i="7"/>
  <c r="AL62" i="7"/>
  <c r="AL64" i="7"/>
  <c r="AN64" i="7"/>
  <c r="AM64" i="7"/>
  <c r="AN66" i="7"/>
  <c r="AM66" i="7"/>
  <c r="AL66" i="7"/>
  <c r="AL68" i="7"/>
  <c r="AN68" i="7"/>
  <c r="AM68" i="7"/>
  <c r="AN70" i="7"/>
  <c r="AM70" i="7"/>
  <c r="AL70" i="7"/>
  <c r="AL72" i="7"/>
  <c r="AM72" i="7"/>
  <c r="AN72" i="7"/>
  <c r="AN74" i="7"/>
  <c r="AL74" i="7"/>
  <c r="AM74" i="7"/>
  <c r="AN223" i="7"/>
  <c r="AM223" i="7"/>
  <c r="AL223" i="7"/>
  <c r="AN225" i="7"/>
  <c r="AN227" i="7"/>
  <c r="AM227" i="7"/>
  <c r="AL227" i="7"/>
  <c r="AN231" i="7"/>
  <c r="AM231" i="7"/>
  <c r="AL231" i="7"/>
  <c r="AL233" i="7"/>
  <c r="AM233" i="7"/>
  <c r="AN233" i="7"/>
  <c r="AN235" i="7"/>
  <c r="AM235" i="7"/>
  <c r="AL235" i="7"/>
  <c r="AL237" i="7"/>
  <c r="AM237" i="7"/>
  <c r="AN237" i="7"/>
  <c r="AM79" i="7"/>
  <c r="AL79" i="7"/>
  <c r="AN79" i="7"/>
  <c r="AL83" i="7"/>
  <c r="AN83" i="7"/>
  <c r="AM83" i="7"/>
  <c r="AN87" i="7"/>
  <c r="AM87" i="7"/>
  <c r="AL87" i="7"/>
  <c r="AM238" i="7"/>
  <c r="AN238" i="7"/>
  <c r="AN240" i="7"/>
  <c r="AL240" i="7"/>
  <c r="AM240" i="7"/>
  <c r="AL244" i="7"/>
  <c r="AN248" i="7"/>
  <c r="AL248" i="7"/>
  <c r="AM248" i="7"/>
  <c r="AM250" i="7"/>
  <c r="AL250" i="7"/>
  <c r="AN250" i="7"/>
  <c r="AN91" i="7"/>
  <c r="AL91" i="7"/>
  <c r="AM93" i="7"/>
  <c r="AN93" i="7"/>
  <c r="AL93" i="7"/>
  <c r="AN95" i="7"/>
  <c r="AM97" i="7"/>
  <c r="AL97" i="7"/>
  <c r="AN97" i="7"/>
  <c r="AL99" i="7"/>
  <c r="AM99" i="7"/>
  <c r="AN99" i="7"/>
  <c r="AM101" i="7"/>
  <c r="AN101" i="7"/>
  <c r="AL101" i="7"/>
  <c r="AN103" i="7"/>
  <c r="AL103" i="7"/>
  <c r="AM103" i="7"/>
  <c r="AM105" i="7"/>
  <c r="AN105" i="7"/>
  <c r="AL105" i="7"/>
  <c r="AL255" i="7"/>
  <c r="AM257" i="7"/>
  <c r="AL259" i="7"/>
  <c r="AN263" i="7"/>
  <c r="AL265" i="7"/>
  <c r="AM265" i="7"/>
  <c r="AN265" i="7"/>
  <c r="AN267" i="7"/>
  <c r="AM267" i="7"/>
  <c r="AL267" i="7"/>
  <c r="AL6" i="7"/>
  <c r="AN6" i="7"/>
  <c r="AM6" i="7"/>
  <c r="AM175" i="7"/>
  <c r="AN175" i="7"/>
  <c r="N380" i="7"/>
  <c r="M380" i="7"/>
  <c r="L380" i="7"/>
  <c r="L359" i="7"/>
  <c r="N359" i="7"/>
  <c r="M359" i="7"/>
  <c r="L404" i="7"/>
  <c r="N404" i="7"/>
  <c r="N517" i="7"/>
  <c r="L517" i="7"/>
  <c r="M517" i="7"/>
  <c r="N484" i="7"/>
  <c r="M484" i="7"/>
  <c r="L484" i="7"/>
  <c r="N397" i="7"/>
  <c r="L397" i="7"/>
  <c r="M397" i="7"/>
  <c r="N475" i="7"/>
  <c r="M475" i="7"/>
  <c r="AN363" i="7"/>
  <c r="AM363" i="7"/>
  <c r="AL488" i="7"/>
  <c r="AN488" i="7"/>
  <c r="AM488" i="7"/>
  <c r="AL424" i="7"/>
  <c r="AN424" i="7"/>
  <c r="AL416" i="7"/>
  <c r="AN416" i="7"/>
  <c r="AL553" i="7"/>
  <c r="AN553" i="7"/>
  <c r="M412" i="7"/>
  <c r="L509" i="7"/>
  <c r="AN20" i="7"/>
  <c r="AM20" i="7"/>
  <c r="L475" i="7"/>
  <c r="AN179" i="7"/>
  <c r="AL179" i="7"/>
  <c r="AM179" i="7"/>
  <c r="AL173" i="7"/>
  <c r="AM173" i="7"/>
  <c r="AN545" i="7"/>
  <c r="M404" i="7"/>
  <c r="M451" i="7"/>
  <c r="AL363" i="7"/>
  <c r="L412" i="7"/>
  <c r="M509" i="7"/>
  <c r="AK8" i="20"/>
  <c r="AM293" i="7"/>
  <c r="AN293" i="7"/>
  <c r="AX63" i="7"/>
  <c r="AL64" i="20"/>
  <c r="AJ64" i="20"/>
  <c r="AL72" i="20"/>
  <c r="AK72" i="20"/>
  <c r="AL176" i="20"/>
  <c r="AJ176" i="20"/>
  <c r="AL184" i="20"/>
  <c r="AK184" i="20"/>
  <c r="AJ109" i="20"/>
  <c r="AL109" i="20"/>
  <c r="AK205" i="20"/>
  <c r="AL205" i="20"/>
  <c r="AJ213" i="20"/>
  <c r="AK213" i="20"/>
  <c r="AJ125" i="20"/>
  <c r="AL125" i="20"/>
  <c r="AJ21" i="20"/>
  <c r="AK21" i="20"/>
  <c r="AJ29" i="20"/>
  <c r="AL29" i="20"/>
  <c r="AJ133" i="20"/>
  <c r="AK133" i="20"/>
  <c r="AJ141" i="20"/>
  <c r="AL141" i="20"/>
  <c r="AJ37" i="20"/>
  <c r="AK37" i="20"/>
  <c r="AN343" i="7"/>
  <c r="AM343" i="7"/>
  <c r="L174" i="20"/>
  <c r="N174" i="20"/>
  <c r="L190" i="20"/>
  <c r="N190" i="20"/>
  <c r="N96" i="20"/>
  <c r="M96" i="20"/>
  <c r="M207" i="20"/>
  <c r="L207" i="20"/>
  <c r="M123" i="20"/>
  <c r="L123" i="20"/>
  <c r="N39" i="20"/>
  <c r="L39" i="20"/>
  <c r="L145" i="20"/>
  <c r="M145" i="20"/>
  <c r="L153" i="20"/>
  <c r="N153" i="20"/>
  <c r="N164" i="20"/>
  <c r="M164" i="20"/>
  <c r="M213" i="20"/>
  <c r="L204" i="20"/>
  <c r="N182" i="20"/>
  <c r="L164" i="20"/>
  <c r="L151" i="20"/>
  <c r="M141" i="20"/>
  <c r="M129" i="20"/>
  <c r="N88" i="20"/>
  <c r="N72" i="20"/>
  <c r="M31" i="20"/>
  <c r="AJ208" i="20"/>
  <c r="AU4" i="20"/>
  <c r="L686" i="7"/>
  <c r="N686" i="7"/>
  <c r="AX7" i="7"/>
  <c r="AL160" i="20"/>
  <c r="AJ160" i="20"/>
  <c r="L211" i="20"/>
  <c r="N202" i="20"/>
  <c r="M192" i="20"/>
  <c r="M172" i="20"/>
  <c r="N162" i="20"/>
  <c r="N149" i="20"/>
  <c r="L139" i="20"/>
  <c r="L127" i="20"/>
  <c r="L115" i="20"/>
  <c r="L98" i="20"/>
  <c r="L82" i="20"/>
  <c r="L23" i="20"/>
  <c r="AK136" i="20"/>
  <c r="AK104" i="20"/>
  <c r="AX76" i="7"/>
  <c r="AW31" i="7"/>
  <c r="L925" i="7"/>
  <c r="M200" i="20"/>
  <c r="M180" i="20"/>
  <c r="L172" i="20"/>
  <c r="M160" i="20"/>
  <c r="M149" i="20"/>
  <c r="N137" i="20"/>
  <c r="N125" i="20"/>
  <c r="L96" i="20"/>
  <c r="M80" i="20"/>
  <c r="AK168" i="20"/>
  <c r="AJ96" i="20"/>
  <c r="N393" i="7"/>
  <c r="M393" i="7"/>
  <c r="N371" i="7"/>
  <c r="L371" i="7"/>
  <c r="N455" i="7"/>
  <c r="M455" i="7"/>
  <c r="AN321" i="7"/>
  <c r="AL321" i="7"/>
  <c r="AM321" i="7"/>
  <c r="AJ101" i="20"/>
  <c r="AK101" i="20"/>
  <c r="AL40" i="20"/>
  <c r="AK40" i="20"/>
  <c r="N209" i="20"/>
  <c r="L200" i="20"/>
  <c r="M188" i="20"/>
  <c r="L180" i="20"/>
  <c r="L160" i="20"/>
  <c r="L147" i="20"/>
  <c r="M137" i="20"/>
  <c r="M125" i="20"/>
  <c r="L111" i="20"/>
  <c r="M94" i="20"/>
  <c r="L80" i="20"/>
  <c r="M60" i="20"/>
  <c r="M12" i="20"/>
  <c r="AK200" i="20"/>
  <c r="AK165" i="20"/>
  <c r="AJ128" i="20"/>
  <c r="AL93" i="20"/>
  <c r="AK56" i="20"/>
  <c r="W55" i="7"/>
  <c r="N399" i="7"/>
  <c r="L399" i="7"/>
  <c r="N343" i="7"/>
  <c r="L343" i="7"/>
  <c r="L74" i="20"/>
  <c r="N74" i="20"/>
  <c r="L113" i="20"/>
  <c r="M113" i="20"/>
  <c r="L217" i="20"/>
  <c r="M217" i="20"/>
  <c r="L4" i="20"/>
  <c r="N4" i="20"/>
  <c r="L133" i="20"/>
  <c r="N133" i="20"/>
  <c r="M209" i="20"/>
  <c r="N198" i="20"/>
  <c r="L188" i="20"/>
  <c r="N158" i="20"/>
  <c r="L135" i="20"/>
  <c r="N121" i="20"/>
  <c r="N109" i="20"/>
  <c r="L94" i="20"/>
  <c r="M78" i="20"/>
  <c r="AK197" i="20"/>
  <c r="AL157" i="20"/>
  <c r="AK53" i="20"/>
  <c r="M938" i="7"/>
  <c r="N938" i="7"/>
  <c r="M984" i="7"/>
  <c r="X68" i="7"/>
  <c r="L902" i="7"/>
  <c r="L984" i="7"/>
  <c r="L965" i="7"/>
  <c r="L744" i="7"/>
  <c r="M791" i="7"/>
  <c r="M939" i="7"/>
  <c r="L634" i="7"/>
  <c r="L831" i="7"/>
  <c r="L881" i="7"/>
  <c r="W19" i="7"/>
  <c r="AX34" i="7"/>
  <c r="W33" i="7"/>
  <c r="M181" i="20"/>
  <c r="L853" i="7"/>
  <c r="L646" i="7"/>
  <c r="L627" i="7"/>
  <c r="L789" i="7"/>
  <c r="L967" i="7"/>
  <c r="X33" i="7"/>
  <c r="AM112" i="7"/>
  <c r="AL112" i="7"/>
  <c r="AN112" i="7"/>
  <c r="AN273" i="7"/>
  <c r="AL273" i="7"/>
  <c r="AN277" i="7"/>
  <c r="AM277" i="7"/>
  <c r="AL279" i="7"/>
  <c r="AM279" i="7"/>
  <c r="AN118" i="7"/>
  <c r="AL118" i="7"/>
  <c r="AN120" i="7"/>
  <c r="AL120" i="7"/>
  <c r="AM128" i="7"/>
  <c r="AN128" i="7"/>
  <c r="AL128" i="7"/>
  <c r="AL285" i="7"/>
  <c r="AM285" i="7"/>
  <c r="AN285" i="7"/>
  <c r="AM156" i="7"/>
  <c r="AN156" i="7"/>
  <c r="AL156" i="7"/>
  <c r="AL160" i="7"/>
  <c r="AM160" i="7"/>
  <c r="AL164" i="7"/>
  <c r="AM164" i="7"/>
  <c r="AM297" i="7"/>
  <c r="AN297" i="7"/>
  <c r="AM301" i="7"/>
  <c r="AN301" i="7"/>
  <c r="AL301" i="7"/>
  <c r="L292" i="7"/>
  <c r="N292" i="7"/>
  <c r="N62" i="7"/>
  <c r="W42" i="7"/>
  <c r="L74" i="7"/>
  <c r="M74" i="7"/>
  <c r="L231" i="7"/>
  <c r="M231" i="7"/>
  <c r="M79" i="7"/>
  <c r="N79" i="7"/>
  <c r="L238" i="7"/>
  <c r="M238" i="7"/>
  <c r="AL249" i="7"/>
  <c r="AM249" i="7"/>
  <c r="AN96" i="7"/>
  <c r="AM96" i="7"/>
  <c r="M323" i="7"/>
  <c r="N323" i="7"/>
  <c r="M315" i="7"/>
  <c r="L315" i="7"/>
  <c r="N315" i="7"/>
  <c r="M307" i="7"/>
  <c r="L307" i="7"/>
  <c r="N307" i="7"/>
  <c r="M519" i="7"/>
  <c r="L519" i="7"/>
  <c r="N519" i="7"/>
  <c r="N515" i="7"/>
  <c r="L515" i="7"/>
  <c r="M515" i="7"/>
  <c r="M511" i="7"/>
  <c r="N511" i="7"/>
  <c r="L511" i="7"/>
  <c r="L447" i="7"/>
  <c r="N447" i="7"/>
  <c r="M447" i="7"/>
  <c r="N443" i="7"/>
  <c r="M443" i="7"/>
  <c r="L443" i="7"/>
  <c r="M439" i="7"/>
  <c r="L439" i="7"/>
  <c r="N439" i="7"/>
  <c r="L431" i="7"/>
  <c r="M431" i="7"/>
  <c r="N431" i="7"/>
  <c r="M535" i="7"/>
  <c r="L535" i="7"/>
  <c r="N535" i="7"/>
  <c r="AN338" i="7"/>
  <c r="AL338" i="7"/>
  <c r="N83" i="7"/>
  <c r="N70" i="7"/>
  <c r="M62" i="7"/>
  <c r="AN160" i="7"/>
  <c r="AM120" i="7"/>
  <c r="AL54" i="7"/>
  <c r="AN54" i="7"/>
  <c r="L89" i="7"/>
  <c r="AN249" i="7"/>
  <c r="AL245" i="7"/>
  <c r="M83" i="7"/>
  <c r="M77" i="7"/>
  <c r="N231" i="7"/>
  <c r="L227" i="7"/>
  <c r="M70" i="7"/>
  <c r="L62" i="7"/>
  <c r="L145" i="7"/>
  <c r="M137" i="7"/>
  <c r="AL297" i="7"/>
  <c r="AM150" i="7"/>
  <c r="AM283" i="7"/>
  <c r="AM118" i="7"/>
  <c r="AM273" i="7"/>
  <c r="AN114" i="7"/>
  <c r="M382" i="7"/>
  <c r="L323" i="7"/>
  <c r="M406" i="7"/>
  <c r="AW4" i="7"/>
  <c r="L956" i="7"/>
  <c r="N956" i="7"/>
  <c r="M956" i="7"/>
  <c r="L947" i="7"/>
  <c r="X74" i="7"/>
  <c r="N997" i="7"/>
  <c r="M997" i="7"/>
  <c r="L997" i="7"/>
  <c r="X76" i="7"/>
  <c r="W76" i="7"/>
  <c r="L133" i="7"/>
  <c r="N133" i="7"/>
  <c r="M133" i="7"/>
  <c r="AM106" i="7"/>
  <c r="AN106" i="7"/>
  <c r="AL106" i="7"/>
  <c r="AN116" i="7"/>
  <c r="AL116" i="7"/>
  <c r="AM116" i="7"/>
  <c r="AM281" i="7"/>
  <c r="AN281" i="7"/>
  <c r="AL287" i="7"/>
  <c r="AN287" i="7"/>
  <c r="AM289" i="7"/>
  <c r="AN289" i="7"/>
  <c r="AN158" i="7"/>
  <c r="AM158" i="7"/>
  <c r="AL162" i="7"/>
  <c r="AM162" i="7"/>
  <c r="AN303" i="7"/>
  <c r="AL303" i="7"/>
  <c r="L141" i="7"/>
  <c r="M141" i="7"/>
  <c r="L225" i="7"/>
  <c r="M225" i="7"/>
  <c r="L233" i="7"/>
  <c r="M233" i="7"/>
  <c r="M81" i="7"/>
  <c r="N81" i="7"/>
  <c r="N87" i="7"/>
  <c r="L87" i="7"/>
  <c r="M240" i="7"/>
  <c r="L240" i="7"/>
  <c r="L242" i="7"/>
  <c r="M242" i="7"/>
  <c r="AM251" i="7"/>
  <c r="AL251" i="7"/>
  <c r="L527" i="7"/>
  <c r="N527" i="7"/>
  <c r="M527" i="7"/>
  <c r="N391" i="7"/>
  <c r="M391" i="7"/>
  <c r="L391" i="7"/>
  <c r="M350" i="7"/>
  <c r="N350" i="7"/>
  <c r="L350" i="7"/>
  <c r="M342" i="7"/>
  <c r="N342" i="7"/>
  <c r="L342" i="7"/>
  <c r="L338" i="7"/>
  <c r="M338" i="7"/>
  <c r="N338" i="7"/>
  <c r="L334" i="7"/>
  <c r="N334" i="7"/>
  <c r="N373" i="7"/>
  <c r="L373" i="7"/>
  <c r="N422" i="7"/>
  <c r="L422" i="7"/>
  <c r="M414" i="7"/>
  <c r="L414" i="7"/>
  <c r="N477" i="7"/>
  <c r="M477" i="7"/>
  <c r="L477" i="7"/>
  <c r="N473" i="7"/>
  <c r="L473" i="7"/>
  <c r="M473" i="7"/>
  <c r="N469" i="7"/>
  <c r="M469" i="7"/>
  <c r="N465" i="7"/>
  <c r="M465" i="7"/>
  <c r="L465" i="7"/>
  <c r="N461" i="7"/>
  <c r="L461" i="7"/>
  <c r="M461" i="7"/>
  <c r="N453" i="7"/>
  <c r="M453" i="7"/>
  <c r="N505" i="7"/>
  <c r="L505" i="7"/>
  <c r="N497" i="7"/>
  <c r="L497" i="7"/>
  <c r="M551" i="7"/>
  <c r="N551" i="7"/>
  <c r="L551" i="7"/>
  <c r="M543" i="7"/>
  <c r="L543" i="7"/>
  <c r="AL378" i="7"/>
  <c r="AN378" i="7"/>
  <c r="AN319" i="7"/>
  <c r="AM319" i="7"/>
  <c r="AN311" i="7"/>
  <c r="AM311" i="7"/>
  <c r="AM410" i="7"/>
  <c r="AL410" i="7"/>
  <c r="AL402" i="7"/>
  <c r="AN402" i="7"/>
  <c r="AL515" i="7"/>
  <c r="AN515" i="7"/>
  <c r="AM515" i="7"/>
  <c r="AN507" i="7"/>
  <c r="AM507" i="7"/>
  <c r="AM443" i="7"/>
  <c r="AL443" i="7"/>
  <c r="AN443" i="7"/>
  <c r="AM435" i="7"/>
  <c r="AN435" i="7"/>
  <c r="AM490" i="7"/>
  <c r="AL490" i="7"/>
  <c r="AN490" i="7"/>
  <c r="AM482" i="7"/>
  <c r="AN482" i="7"/>
  <c r="AL482" i="7"/>
  <c r="AM539" i="7"/>
  <c r="AN539" i="7"/>
  <c r="AL539" i="7"/>
  <c r="AN531" i="7"/>
  <c r="AL531" i="7"/>
  <c r="AM395" i="7"/>
  <c r="AL395" i="7"/>
  <c r="AN395" i="7"/>
  <c r="AM387" i="7"/>
  <c r="AN387" i="7"/>
  <c r="AL387" i="7"/>
  <c r="AL350" i="7"/>
  <c r="AM350" i="7"/>
  <c r="AN350" i="7"/>
  <c r="AL346" i="7"/>
  <c r="AN346" i="7"/>
  <c r="AM346" i="7"/>
  <c r="AN330" i="7"/>
  <c r="AM330" i="7"/>
  <c r="AL330" i="7"/>
  <c r="AL373" i="7"/>
  <c r="AM373" i="7"/>
  <c r="AN373" i="7"/>
  <c r="AN426" i="7"/>
  <c r="AM426" i="7"/>
  <c r="AM422" i="7"/>
  <c r="AL422" i="7"/>
  <c r="AN418" i="7"/>
  <c r="AM418" i="7"/>
  <c r="AL418" i="7"/>
  <c r="AL469" i="7"/>
  <c r="AM469" i="7"/>
  <c r="AL461" i="7"/>
  <c r="AN461" i="7"/>
  <c r="AN501" i="7"/>
  <c r="AL501" i="7"/>
  <c r="AM501" i="7"/>
  <c r="AN555" i="7"/>
  <c r="AL555" i="7"/>
  <c r="AL551" i="7"/>
  <c r="AM551" i="7"/>
  <c r="AL547" i="7"/>
  <c r="AN547" i="7"/>
  <c r="AM547" i="7"/>
  <c r="AW33" i="7"/>
  <c r="AX33" i="7"/>
  <c r="AX19" i="7"/>
  <c r="AW19" i="7"/>
  <c r="AX58" i="7"/>
  <c r="AW58" i="7"/>
  <c r="AW52" i="7"/>
  <c r="AX52" i="7"/>
  <c r="AX69" i="7"/>
  <c r="AW69" i="7"/>
  <c r="AX15" i="7"/>
  <c r="AW15" i="7"/>
  <c r="AX30" i="7"/>
  <c r="AW30" i="7"/>
  <c r="AW67" i="7"/>
  <c r="AX67" i="7"/>
  <c r="AX17" i="7"/>
  <c r="AW17" i="7"/>
  <c r="AX18" i="7"/>
  <c r="AW18" i="7"/>
  <c r="AX35" i="7"/>
  <c r="AW35" i="7"/>
  <c r="AX72" i="7"/>
  <c r="AW72" i="7"/>
  <c r="N725" i="7"/>
  <c r="L725" i="7"/>
  <c r="M725" i="7"/>
  <c r="L722" i="7"/>
  <c r="X56" i="7"/>
  <c r="W56" i="7"/>
  <c r="N931" i="7"/>
  <c r="L931" i="7"/>
  <c r="M931" i="7"/>
  <c r="N720" i="7"/>
  <c r="L720" i="7"/>
  <c r="M87" i="7"/>
  <c r="AM245" i="7"/>
  <c r="N77" i="7"/>
  <c r="N227" i="7"/>
  <c r="L296" i="7"/>
  <c r="M292" i="7"/>
  <c r="M145" i="7"/>
  <c r="AL150" i="7"/>
  <c r="AN283" i="7"/>
  <c r="AL277" i="7"/>
  <c r="AM114" i="7"/>
  <c r="L453" i="7"/>
  <c r="Q64" i="7"/>
  <c r="AN410" i="7"/>
  <c r="AM402" i="7"/>
  <c r="AL134" i="7"/>
  <c r="AM134" i="7"/>
  <c r="AN134" i="7"/>
  <c r="AL58" i="7"/>
  <c r="AM58" i="7"/>
  <c r="AN58" i="7"/>
  <c r="AN422" i="7"/>
  <c r="M728" i="7"/>
  <c r="L728" i="7"/>
  <c r="AL96" i="7"/>
  <c r="AL247" i="7"/>
  <c r="N85" i="7"/>
  <c r="L81" i="7"/>
  <c r="L237" i="7"/>
  <c r="L229" i="7"/>
  <c r="N225" i="7"/>
  <c r="M66" i="7"/>
  <c r="L137" i="7"/>
  <c r="AW7" i="7"/>
  <c r="AN164" i="7"/>
  <c r="AN154" i="7"/>
  <c r="AL289" i="7"/>
  <c r="AL124" i="7"/>
  <c r="AL281" i="7"/>
  <c r="AN269" i="7"/>
  <c r="AL110" i="7"/>
  <c r="L251" i="7"/>
  <c r="N251" i="7"/>
  <c r="N253" i="7"/>
  <c r="L253" i="7"/>
  <c r="N92" i="7"/>
  <c r="L92" i="7"/>
  <c r="M94" i="7"/>
  <c r="N94" i="7"/>
  <c r="N100" i="7"/>
  <c r="L100" i="7"/>
  <c r="L104" i="7"/>
  <c r="M104" i="7"/>
  <c r="AN255" i="7"/>
  <c r="AM255" i="7"/>
  <c r="AN259" i="7"/>
  <c r="AM259" i="7"/>
  <c r="AM263" i="7"/>
  <c r="AL263" i="7"/>
  <c r="L406" i="7"/>
  <c r="M334" i="7"/>
  <c r="AM148" i="7"/>
  <c r="AN148" i="7"/>
  <c r="AM141" i="7"/>
  <c r="AN141" i="7"/>
  <c r="AM338" i="7"/>
  <c r="AL426" i="7"/>
  <c r="L923" i="7"/>
  <c r="N923" i="7"/>
  <c r="M923" i="7"/>
  <c r="M599" i="7"/>
  <c r="N599" i="7"/>
  <c r="L599" i="7"/>
  <c r="M591" i="7"/>
  <c r="X13" i="7"/>
  <c r="M906" i="7"/>
  <c r="L906" i="7"/>
  <c r="N906" i="7"/>
  <c r="W71" i="7"/>
  <c r="M669" i="7"/>
  <c r="L669" i="7"/>
  <c r="M889" i="7"/>
  <c r="L889" i="7"/>
  <c r="M642" i="7"/>
  <c r="L642" i="7"/>
  <c r="X32" i="7"/>
  <c r="W32" i="7"/>
  <c r="AL214" i="7"/>
  <c r="AN214" i="7"/>
  <c r="N364" i="7"/>
  <c r="M364" i="7"/>
  <c r="M534" i="7"/>
  <c r="L534" i="7"/>
  <c r="AX50" i="7"/>
  <c r="AW50" i="7"/>
  <c r="N735" i="7"/>
  <c r="L735" i="7"/>
  <c r="M735" i="7"/>
  <c r="M705" i="7"/>
  <c r="L705" i="7"/>
  <c r="X50" i="7"/>
  <c r="W50" i="7"/>
  <c r="AX23" i="7"/>
  <c r="L288" i="7"/>
  <c r="N288" i="7"/>
  <c r="L381" i="7"/>
  <c r="L318" i="7"/>
  <c r="L310" i="7"/>
  <c r="L349" i="7"/>
  <c r="M349" i="7"/>
  <c r="L500" i="7"/>
  <c r="AN295" i="7"/>
  <c r="AM295" i="7"/>
  <c r="AM16" i="7"/>
  <c r="AL16" i="7"/>
  <c r="AN16" i="7"/>
  <c r="AL12" i="7"/>
  <c r="AM12" i="7"/>
  <c r="AL139" i="7"/>
  <c r="AM139" i="7"/>
  <c r="AN139" i="7"/>
  <c r="AN394" i="7"/>
  <c r="AM522" i="7"/>
  <c r="N376" i="7"/>
  <c r="N492" i="7"/>
  <c r="AW34" i="7"/>
  <c r="AX56" i="7"/>
  <c r="M921" i="7"/>
  <c r="L921" i="7"/>
  <c r="L909" i="7"/>
  <c r="X35" i="7"/>
  <c r="W35" i="7"/>
  <c r="N733" i="7"/>
  <c r="M733" i="7"/>
  <c r="N933" i="7"/>
  <c r="M933" i="7"/>
  <c r="W17" i="7"/>
  <c r="X17" i="7"/>
  <c r="N691" i="7"/>
  <c r="M808" i="7"/>
  <c r="L808" i="7"/>
  <c r="M586" i="7"/>
  <c r="N586" i="7"/>
  <c r="W30" i="7"/>
  <c r="X30" i="7"/>
  <c r="N787" i="7"/>
  <c r="L787" i="7"/>
  <c r="N768" i="7"/>
  <c r="X20" i="7"/>
  <c r="W20" i="7"/>
  <c r="AM136" i="7"/>
  <c r="AL136" i="7"/>
  <c r="N385" i="7"/>
  <c r="M385" i="7"/>
  <c r="L385" i="7"/>
  <c r="N326" i="7"/>
  <c r="L326" i="7"/>
  <c r="N356" i="7"/>
  <c r="M356" i="7"/>
  <c r="M409" i="7"/>
  <c r="L409" i="7"/>
  <c r="M518" i="7"/>
  <c r="L518" i="7"/>
  <c r="N518" i="7"/>
  <c r="N489" i="7"/>
  <c r="M489" i="7"/>
  <c r="L485" i="7"/>
  <c r="N485" i="7"/>
  <c r="M542" i="7"/>
  <c r="L542" i="7"/>
  <c r="N542" i="7"/>
  <c r="L398" i="7"/>
  <c r="N398" i="7"/>
  <c r="L386" i="7"/>
  <c r="W46" i="7"/>
  <c r="X46" i="7"/>
  <c r="N341" i="7"/>
  <c r="L341" i="7"/>
  <c r="N522" i="7"/>
  <c r="L522" i="7"/>
  <c r="N504" i="7"/>
  <c r="M504" i="7"/>
  <c r="L504" i="7"/>
  <c r="N496" i="7"/>
  <c r="M496" i="7"/>
  <c r="L496" i="7"/>
  <c r="AL360" i="7"/>
  <c r="AM360" i="7"/>
  <c r="AN360" i="7"/>
  <c r="AL405" i="7"/>
  <c r="AN405" i="7"/>
  <c r="AM405" i="7"/>
  <c r="AN401" i="7"/>
  <c r="AM401" i="7"/>
  <c r="AN506" i="7"/>
  <c r="AM506" i="7"/>
  <c r="AL442" i="7"/>
  <c r="AM442" i="7"/>
  <c r="AN442" i="7"/>
  <c r="AL434" i="7"/>
  <c r="AM434" i="7"/>
  <c r="AN485" i="7"/>
  <c r="AL485" i="7"/>
  <c r="AM481" i="7"/>
  <c r="AL481" i="7"/>
  <c r="AN398" i="7"/>
  <c r="AM398" i="7"/>
  <c r="AX46" i="7"/>
  <c r="AW46" i="7"/>
  <c r="AM386" i="7"/>
  <c r="AL386" i="7"/>
  <c r="AL345" i="7"/>
  <c r="AM345" i="7"/>
  <c r="AL337" i="7"/>
  <c r="AN337" i="7"/>
  <c r="AM337" i="7"/>
  <c r="AL329" i="7"/>
  <c r="AM329" i="7"/>
  <c r="AL376" i="7"/>
  <c r="AN376" i="7"/>
  <c r="AM376" i="7"/>
  <c r="AL372" i="7"/>
  <c r="AN372" i="7"/>
  <c r="AM504" i="7"/>
  <c r="AL504" i="7"/>
  <c r="AN496" i="7"/>
  <c r="AM496" i="7"/>
  <c r="AM492" i="7"/>
  <c r="AN492" i="7"/>
  <c r="AX70" i="7"/>
  <c r="AW70" i="7"/>
  <c r="AX57" i="7"/>
  <c r="AW57" i="7"/>
  <c r="AX75" i="7"/>
  <c r="AW75" i="7"/>
  <c r="AW20" i="7"/>
  <c r="AW76" i="7"/>
  <c r="AX32" i="7"/>
  <c r="AW32" i="7"/>
  <c r="AX53" i="7"/>
  <c r="AW53" i="7"/>
  <c r="AW13" i="7"/>
  <c r="AX74" i="7"/>
  <c r="AW74" i="7"/>
  <c r="AX54" i="7"/>
  <c r="AW54" i="7"/>
  <c r="N916" i="7"/>
  <c r="L916" i="7"/>
  <c r="M916" i="7"/>
  <c r="M930" i="7"/>
  <c r="L930" i="7"/>
  <c r="M761" i="7"/>
  <c r="L761" i="7"/>
  <c r="AX13" i="7"/>
  <c r="AX4" i="7"/>
  <c r="AW23" i="7"/>
  <c r="N125" i="7"/>
  <c r="M282" i="7"/>
  <c r="M270" i="7"/>
  <c r="N111" i="7"/>
  <c r="L198" i="7"/>
  <c r="M198" i="7"/>
  <c r="N213" i="7"/>
  <c r="M213" i="7"/>
  <c r="M360" i="7"/>
  <c r="L394" i="7"/>
  <c r="M376" i="7"/>
  <c r="M368" i="7"/>
  <c r="M492" i="7"/>
  <c r="AL171" i="7"/>
  <c r="AN171" i="7"/>
  <c r="AN292" i="7"/>
  <c r="AL401" i="7"/>
  <c r="AN385" i="7"/>
  <c r="AM514" i="7"/>
  <c r="AN514" i="7"/>
  <c r="AN489" i="7"/>
  <c r="AN481" i="7"/>
  <c r="AM394" i="7"/>
  <c r="AN386" i="7"/>
  <c r="AL368" i="7"/>
  <c r="N360" i="7"/>
  <c r="N510" i="7"/>
  <c r="N368" i="7"/>
  <c r="X54" i="7"/>
  <c r="W54" i="7"/>
  <c r="N683" i="7"/>
  <c r="L683" i="7"/>
  <c r="M683" i="7"/>
  <c r="W74" i="7"/>
  <c r="M732" i="7"/>
  <c r="L732" i="7"/>
  <c r="N732" i="7"/>
  <c r="L942" i="7"/>
  <c r="N942" i="7"/>
  <c r="L697" i="7"/>
  <c r="N697" i="7"/>
  <c r="M697" i="7"/>
  <c r="M673" i="7"/>
  <c r="L673" i="7"/>
  <c r="W53" i="7"/>
  <c r="X53" i="7"/>
  <c r="M654" i="7"/>
  <c r="L654" i="7"/>
  <c r="N654" i="7"/>
  <c r="M632" i="7"/>
  <c r="L632" i="7"/>
  <c r="X52" i="7"/>
  <c r="W52" i="7"/>
  <c r="X39" i="7"/>
  <c r="W68" i="7"/>
  <c r="AX20" i="7"/>
  <c r="W5" i="7"/>
  <c r="W23" i="7"/>
  <c r="AW71" i="7"/>
  <c r="AX71" i="7"/>
  <c r="AX31" i="7"/>
  <c r="AX68" i="7"/>
  <c r="AW68" i="7"/>
  <c r="AX12" i="7"/>
  <c r="AW12" i="7"/>
  <c r="AW55" i="7"/>
  <c r="AX55" i="7"/>
  <c r="N675" i="7"/>
  <c r="M675" i="7"/>
  <c r="L946" i="7"/>
  <c r="N946" i="7"/>
  <c r="N727" i="7"/>
  <c r="M727" i="7"/>
  <c r="M934" i="7"/>
  <c r="L934" i="7"/>
  <c r="X37" i="7"/>
  <c r="M810" i="7"/>
  <c r="L810" i="7"/>
  <c r="M908" i="7"/>
  <c r="L908" i="7"/>
  <c r="W15" i="7"/>
  <c r="M841" i="7"/>
  <c r="L841" i="7"/>
  <c r="N841" i="7"/>
  <c r="N618" i="7"/>
  <c r="X14" i="7"/>
  <c r="W14" i="7"/>
  <c r="M755" i="7"/>
  <c r="L755" i="7"/>
  <c r="M751" i="7"/>
  <c r="L751" i="7"/>
  <c r="W16" i="7"/>
  <c r="X57" i="7"/>
  <c r="AW56" i="7"/>
  <c r="AN10" i="7"/>
  <c r="N549" i="7"/>
  <c r="W8" i="7"/>
  <c r="X63" i="7"/>
  <c r="W63" i="7"/>
  <c r="AW63" i="7"/>
  <c r="AW38" i="7"/>
  <c r="AM980" i="7"/>
  <c r="AX39" i="7"/>
  <c r="AW39" i="7"/>
  <c r="AW14" i="7"/>
  <c r="AX51" i="7"/>
  <c r="AW51" i="7"/>
  <c r="AX37" i="7"/>
  <c r="AW37" i="7"/>
  <c r="AW16" i="7"/>
  <c r="AX16" i="7"/>
  <c r="L918" i="7"/>
  <c r="X72" i="7"/>
  <c r="W72" i="7"/>
  <c r="L914" i="7"/>
  <c r="M914" i="7"/>
  <c r="M954" i="7"/>
  <c r="L954" i="7"/>
  <c r="L940" i="7"/>
  <c r="M940" i="7"/>
  <c r="X55" i="7"/>
  <c r="M804" i="7"/>
  <c r="X67" i="7"/>
  <c r="W67" i="7"/>
  <c r="M671" i="7"/>
  <c r="N671" i="7"/>
  <c r="M667" i="7"/>
  <c r="L667" i="7"/>
  <c r="N667" i="7"/>
  <c r="M887" i="7"/>
  <c r="L887" i="7"/>
  <c r="N887" i="7"/>
  <c r="X75" i="7"/>
  <c r="W75" i="7"/>
  <c r="N960" i="7"/>
  <c r="L960" i="7"/>
  <c r="X38" i="7"/>
  <c r="N882" i="7"/>
  <c r="M882" i="7"/>
  <c r="X16" i="7"/>
  <c r="W37" i="7"/>
  <c r="AX38" i="7"/>
  <c r="L707" i="7"/>
  <c r="X18" i="7"/>
  <c r="W18" i="7"/>
  <c r="X51" i="7"/>
  <c r="W13" i="7"/>
  <c r="L904" i="7"/>
  <c r="M894" i="7"/>
  <c r="X71" i="7"/>
  <c r="L893" i="7"/>
  <c r="L885" i="7"/>
  <c r="M883" i="7"/>
  <c r="W34" i="7"/>
  <c r="L652" i="7"/>
  <c r="L650" i="7"/>
  <c r="M648" i="7"/>
  <c r="X15" i="7"/>
  <c r="M843" i="7"/>
  <c r="W69" i="7"/>
  <c r="L839" i="7"/>
  <c r="L837" i="7"/>
  <c r="L631" i="7"/>
  <c r="L629" i="7"/>
  <c r="M1005" i="7"/>
  <c r="L791" i="7"/>
  <c r="X58" i="7"/>
  <c r="L980" i="7"/>
  <c r="W39" i="7"/>
  <c r="N774" i="7"/>
  <c r="M774" i="7"/>
  <c r="N966" i="7"/>
  <c r="M966" i="7"/>
  <c r="M739" i="7"/>
  <c r="L739" i="7"/>
  <c r="W12" i="7"/>
  <c r="X34" i="7"/>
  <c r="W38" i="7"/>
  <c r="X69" i="7"/>
  <c r="M811" i="7"/>
  <c r="X31" i="7"/>
  <c r="W31" i="7"/>
  <c r="M759" i="7"/>
  <c r="L759" i="7"/>
  <c r="N752" i="7"/>
  <c r="W57" i="7"/>
  <c r="N748" i="7"/>
  <c r="M748" i="7"/>
  <c r="X12" i="7"/>
  <c r="W51" i="7"/>
  <c r="L772" i="7"/>
  <c r="L770" i="7"/>
  <c r="L868" i="7"/>
  <c r="L862" i="7"/>
  <c r="X19" i="7"/>
  <c r="W58" i="7"/>
  <c r="W70" i="7"/>
  <c r="X70" i="7"/>
  <c r="AP29" i="21"/>
  <c r="O14" i="21"/>
  <c r="O22" i="21"/>
  <c r="O23" i="21"/>
  <c r="AP49" i="21"/>
  <c r="AO53" i="21"/>
  <c r="M22" i="21"/>
  <c r="AN53" i="21"/>
  <c r="N23" i="21"/>
  <c r="AO69" i="21"/>
  <c r="AN51" i="21"/>
  <c r="AO39" i="21"/>
  <c r="AP35" i="21"/>
  <c r="AN69" i="21"/>
  <c r="AP65" i="21"/>
  <c r="O31" i="21"/>
  <c r="AN39" i="21"/>
  <c r="AO35" i="21"/>
  <c r="AO14" i="21"/>
  <c r="AN65" i="21"/>
  <c r="AN14" i="21"/>
  <c r="O115" i="21"/>
  <c r="AP67" i="21"/>
  <c r="AN49" i="21"/>
  <c r="AO37" i="21"/>
  <c r="AO29" i="21"/>
  <c r="AO71" i="21"/>
  <c r="AO67" i="21"/>
  <c r="AN37" i="21"/>
  <c r="AP33" i="21"/>
  <c r="AP22" i="21"/>
  <c r="AP12" i="21"/>
  <c r="AP77" i="21"/>
  <c r="AO55" i="21"/>
  <c r="AP51" i="21"/>
  <c r="AN33" i="21"/>
  <c r="AO22" i="21"/>
  <c r="AO16" i="21"/>
  <c r="AO12" i="21"/>
  <c r="AP61" i="21"/>
  <c r="AN55" i="21"/>
  <c r="AO77" i="21"/>
  <c r="AN71" i="21"/>
  <c r="AO61" i="21"/>
  <c r="N31" i="21"/>
  <c r="AN16" i="21"/>
  <c r="AP73" i="21"/>
  <c r="AP57" i="21"/>
  <c r="AP41" i="21"/>
  <c r="AP25" i="21"/>
  <c r="AP18" i="21"/>
  <c r="AP79" i="21"/>
  <c r="AO73" i="21"/>
  <c r="AP63" i="21"/>
  <c r="AO57" i="21"/>
  <c r="O33" i="21"/>
  <c r="AO41" i="21"/>
  <c r="AP31" i="21"/>
  <c r="AO25" i="21"/>
  <c r="AO18" i="21"/>
  <c r="O25" i="21"/>
  <c r="O138" i="21"/>
  <c r="AO79" i="21"/>
  <c r="AO63" i="21"/>
  <c r="N33" i="21"/>
  <c r="AO31" i="21"/>
  <c r="N25" i="21"/>
  <c r="AP75" i="21"/>
  <c r="O28" i="21"/>
  <c r="AP43" i="21"/>
  <c r="AP27" i="21"/>
  <c r="AP20" i="21"/>
  <c r="AO75" i="21"/>
  <c r="N28" i="21"/>
  <c r="AO43" i="21"/>
  <c r="AO27" i="21"/>
  <c r="AO20" i="21"/>
  <c r="AP78" i="21"/>
  <c r="AP76" i="21"/>
  <c r="AP74" i="21"/>
  <c r="AP72" i="21"/>
  <c r="AP70" i="21"/>
  <c r="AP68" i="21"/>
  <c r="AP66" i="21"/>
  <c r="AP64" i="21"/>
  <c r="AP62" i="21"/>
  <c r="AP60" i="21"/>
  <c r="AP58" i="21"/>
  <c r="AP56" i="21"/>
  <c r="AP54" i="21"/>
  <c r="AP52" i="21"/>
  <c r="AP50" i="21"/>
  <c r="O29" i="21"/>
  <c r="O32" i="21"/>
  <c r="O30" i="21"/>
  <c r="AP42" i="21"/>
  <c r="AP40" i="21"/>
  <c r="AP38" i="21"/>
  <c r="AP36" i="21"/>
  <c r="AP34" i="21"/>
  <c r="AP32" i="21"/>
  <c r="AP30" i="21"/>
  <c r="AP28" i="21"/>
  <c r="AP26" i="21"/>
  <c r="AP24" i="21"/>
  <c r="AP23" i="21"/>
  <c r="O21" i="21"/>
  <c r="AP19" i="21"/>
  <c r="AP17" i="21"/>
  <c r="AP15" i="21"/>
  <c r="AP13" i="21"/>
  <c r="AP11" i="21"/>
  <c r="O26" i="21"/>
  <c r="O24" i="21"/>
  <c r="AO78" i="21"/>
  <c r="AO76" i="21"/>
  <c r="AO74" i="21"/>
  <c r="AO72" i="21"/>
  <c r="AO70" i="21"/>
  <c r="AO68" i="21"/>
  <c r="AO66" i="21"/>
  <c r="AO64" i="21"/>
  <c r="AO62" i="21"/>
  <c r="AO60" i="21"/>
  <c r="AO58" i="21"/>
  <c r="AO56" i="21"/>
  <c r="AO54" i="21"/>
  <c r="AO52" i="21"/>
  <c r="AO50" i="21"/>
  <c r="N29" i="21"/>
  <c r="N32" i="21"/>
  <c r="N30" i="21"/>
  <c r="AO42" i="21"/>
  <c r="AO40" i="21"/>
  <c r="AO38" i="21"/>
  <c r="AO36" i="21"/>
  <c r="AO34" i="21"/>
  <c r="AO32" i="21"/>
  <c r="AO30" i="21"/>
  <c r="AO28" i="21"/>
  <c r="AO26" i="21"/>
  <c r="AO24" i="21"/>
  <c r="AO23" i="21"/>
  <c r="N21" i="21"/>
  <c r="AO19" i="21"/>
  <c r="AO17" i="21"/>
  <c r="AO15" i="21"/>
  <c r="AO13" i="21"/>
  <c r="AO11" i="21"/>
  <c r="N26" i="21"/>
  <c r="N24" i="21"/>
  <c r="N140" i="21"/>
  <c r="N10" i="21"/>
  <c r="N8" i="21"/>
  <c r="N112" i="21"/>
  <c r="N7" i="21"/>
  <c r="O88" i="21"/>
  <c r="M115" i="21"/>
  <c r="N88" i="21"/>
  <c r="M99" i="21"/>
  <c r="M8" i="21"/>
  <c r="O154" i="21"/>
  <c r="M125" i="21"/>
  <c r="M10" i="21"/>
  <c r="O133" i="21"/>
  <c r="O17" i="21"/>
  <c r="M149" i="21"/>
  <c r="M133" i="21"/>
  <c r="M17" i="21"/>
  <c r="O92" i="21"/>
  <c r="O137" i="21"/>
  <c r="O108" i="21"/>
  <c r="M92" i="21"/>
  <c r="O148" i="21"/>
  <c r="M137" i="21"/>
  <c r="O113" i="21"/>
  <c r="N108" i="21"/>
  <c r="O97" i="21"/>
  <c r="M153" i="21"/>
  <c r="N148" i="21"/>
  <c r="O107" i="21"/>
  <c r="O18" i="21"/>
  <c r="M107" i="21"/>
  <c r="N100" i="21"/>
  <c r="O7" i="21"/>
  <c r="O146" i="21"/>
  <c r="O141" i="21"/>
  <c r="O129" i="21"/>
  <c r="O149" i="21"/>
  <c r="M141" i="21"/>
  <c r="M129" i="21"/>
  <c r="O124" i="21"/>
  <c r="O145" i="21"/>
  <c r="O132" i="21"/>
  <c r="N124" i="21"/>
  <c r="O153" i="21"/>
  <c r="M145" i="21"/>
  <c r="O140" i="21"/>
  <c r="N132" i="21"/>
  <c r="O105" i="21"/>
  <c r="O100" i="21"/>
  <c r="O9" i="21"/>
  <c r="O5" i="21"/>
  <c r="O116" i="21"/>
  <c r="O104" i="21"/>
  <c r="O130" i="21"/>
  <c r="O125" i="21"/>
  <c r="N116" i="21"/>
  <c r="O112" i="21"/>
  <c r="N104" i="21"/>
  <c r="O99" i="21"/>
  <c r="N154" i="21"/>
  <c r="O151" i="21"/>
  <c r="N146" i="21"/>
  <c r="O143" i="21"/>
  <c r="N138" i="21"/>
  <c r="O135" i="21"/>
  <c r="N130" i="21"/>
  <c r="O127" i="21"/>
  <c r="N18" i="21"/>
  <c r="O15" i="21"/>
  <c r="M113" i="21"/>
  <c r="O110" i="21"/>
  <c r="M105" i="21"/>
  <c r="O102" i="21"/>
  <c r="N97" i="21"/>
  <c r="O94" i="21"/>
  <c r="M151" i="21"/>
  <c r="M143" i="21"/>
  <c r="M135" i="21"/>
  <c r="M127" i="21"/>
  <c r="M15" i="21"/>
  <c r="N110" i="21"/>
  <c r="N102" i="21"/>
  <c r="M94" i="21"/>
  <c r="O91" i="21"/>
  <c r="N87" i="21"/>
  <c r="N9" i="21"/>
  <c r="O150" i="21"/>
  <c r="O142" i="21"/>
  <c r="O13" i="21"/>
  <c r="O126" i="21"/>
  <c r="O118" i="21"/>
  <c r="O109" i="21"/>
  <c r="O101" i="21"/>
  <c r="M5" i="21"/>
  <c r="O93" i="21"/>
  <c r="O90" i="21"/>
  <c r="O86" i="21"/>
  <c r="N150" i="21"/>
  <c r="O147" i="21"/>
  <c r="N142" i="21"/>
  <c r="O139" i="21"/>
  <c r="N13" i="21"/>
  <c r="O131" i="21"/>
  <c r="N126" i="21"/>
  <c r="N118" i="21"/>
  <c r="O114" i="21"/>
  <c r="M109" i="21"/>
  <c r="O106" i="21"/>
  <c r="M101" i="21"/>
  <c r="O98" i="21"/>
  <c r="N93" i="21"/>
  <c r="M90" i="21"/>
  <c r="N86" i="21"/>
  <c r="O152" i="21"/>
  <c r="M147" i="21"/>
  <c r="O144" i="21"/>
  <c r="M139" i="21"/>
  <c r="O136" i="21"/>
  <c r="M131" i="21"/>
  <c r="O128" i="21"/>
  <c r="M14" i="21"/>
  <c r="O16" i="21"/>
  <c r="N114" i="21"/>
  <c r="O111" i="21"/>
  <c r="N106" i="21"/>
  <c r="O103" i="21"/>
  <c r="M98" i="21"/>
  <c r="O95" i="21"/>
  <c r="N152" i="21"/>
  <c r="N144" i="21"/>
  <c r="N136" i="21"/>
  <c r="N128" i="21"/>
  <c r="N16" i="21"/>
  <c r="M111" i="21"/>
  <c r="M103" i="21"/>
  <c r="N95" i="21"/>
  <c r="O89" i="21"/>
  <c r="N91" i="21"/>
  <c r="N89" i="21"/>
  <c r="M87" i="21"/>
  <c r="O6" i="21"/>
  <c r="N6" i="21"/>
  <c r="AL143" i="7"/>
  <c r="AM143" i="7"/>
  <c r="L677" i="7"/>
  <c r="M677" i="7"/>
  <c r="N677" i="7"/>
  <c r="L936" i="7"/>
  <c r="M936" i="7"/>
  <c r="N936" i="7"/>
  <c r="M660" i="7"/>
  <c r="L660" i="7"/>
  <c r="AN257" i="7"/>
  <c r="AN50" i="7"/>
  <c r="AM193" i="7"/>
  <c r="AX25" i="7"/>
  <c r="M246" i="7"/>
  <c r="AN253" i="7"/>
  <c r="N102" i="7"/>
  <c r="M88" i="7"/>
  <c r="N84" i="7"/>
  <c r="W7" i="7"/>
  <c r="X59" i="7"/>
  <c r="L59" i="7"/>
  <c r="N210" i="7"/>
  <c r="N161" i="7"/>
  <c r="M288" i="7"/>
  <c r="M119" i="7"/>
  <c r="N117" i="7"/>
  <c r="AM226" i="7"/>
  <c r="AN67" i="7"/>
  <c r="AS42" i="7"/>
  <c r="AM63" i="7"/>
  <c r="M318" i="7"/>
  <c r="L364" i="7"/>
  <c r="M386" i="7"/>
  <c r="M522" i="7"/>
  <c r="AM171" i="7"/>
  <c r="AN413" i="7"/>
  <c r="AN381" i="7"/>
  <c r="AL381" i="7"/>
  <c r="AL148" i="7"/>
  <c r="AL398" i="7"/>
  <c r="AL526" i="7"/>
  <c r="AN478" i="7"/>
  <c r="AL478" i="7"/>
  <c r="AL414" i="7"/>
  <c r="AM414" i="7"/>
  <c r="AN477" i="7"/>
  <c r="AM477" i="7"/>
  <c r="AN453" i="7"/>
  <c r="AL453" i="7"/>
  <c r="AN493" i="7"/>
  <c r="AM493" i="7"/>
  <c r="AL493" i="7"/>
  <c r="AL543" i="7"/>
  <c r="AN543" i="7"/>
  <c r="AM543" i="7"/>
  <c r="L944" i="7"/>
  <c r="M944" i="7"/>
  <c r="N944" i="7"/>
  <c r="M595" i="7"/>
  <c r="L595" i="7"/>
  <c r="N595" i="7"/>
  <c r="N783" i="7"/>
  <c r="L783" i="7"/>
  <c r="M783" i="7"/>
  <c r="M977" i="7"/>
  <c r="L977" i="7"/>
  <c r="AN261" i="7"/>
  <c r="AN242" i="7"/>
  <c r="AM46" i="7"/>
  <c r="AL38" i="7"/>
  <c r="AM253" i="7"/>
  <c r="L102" i="7"/>
  <c r="L88" i="7"/>
  <c r="N59" i="7"/>
  <c r="M210" i="7"/>
  <c r="AM67" i="7"/>
  <c r="AW22" i="7"/>
  <c r="AW5" i="7"/>
  <c r="AN167" i="7"/>
  <c r="AM167" i="7"/>
  <c r="AM220" i="7"/>
  <c r="N401" i="7"/>
  <c r="AN510" i="7"/>
  <c r="AM510" i="7"/>
  <c r="AL510" i="7"/>
  <c r="AL390" i="7"/>
  <c r="AM390" i="7"/>
  <c r="L730" i="7"/>
  <c r="M730" i="7"/>
  <c r="N730" i="7"/>
  <c r="M849" i="7"/>
  <c r="L849" i="7"/>
  <c r="N849" i="7"/>
  <c r="N878" i="7"/>
  <c r="L878" i="7"/>
  <c r="AM261" i="7"/>
  <c r="AL242" i="7"/>
  <c r="AX42" i="7"/>
  <c r="AL46" i="7"/>
  <c r="AM38" i="7"/>
  <c r="L250" i="7"/>
  <c r="M76" i="7"/>
  <c r="N13" i="7"/>
  <c r="AM71" i="7"/>
  <c r="AX22" i="7"/>
  <c r="AN137" i="7"/>
  <c r="AN421" i="7"/>
  <c r="N408" i="7"/>
  <c r="M623" i="7"/>
  <c r="L623" i="7"/>
  <c r="M743" i="7"/>
  <c r="L743" i="7"/>
  <c r="AW42" i="7"/>
  <c r="L76" i="7"/>
  <c r="N21" i="7"/>
  <c r="M13" i="7"/>
  <c r="AN230" i="7"/>
  <c r="AL71" i="7"/>
  <c r="L218" i="7"/>
  <c r="X24" i="7"/>
  <c r="W44" i="7"/>
  <c r="M326" i="7"/>
  <c r="L356" i="7"/>
  <c r="M481" i="7"/>
  <c r="M394" i="7"/>
  <c r="AM214" i="7"/>
  <c r="AM10" i="7"/>
  <c r="AN132" i="7"/>
  <c r="AM54" i="7"/>
  <c r="AM485" i="7"/>
  <c r="AM421" i="7"/>
  <c r="AL492" i="7"/>
  <c r="N400" i="7"/>
  <c r="N386" i="7"/>
  <c r="AN436" i="7"/>
  <c r="AL436" i="7"/>
  <c r="AN428" i="7"/>
  <c r="AM428" i="7"/>
  <c r="AM532" i="7"/>
  <c r="AL532" i="7"/>
  <c r="AN532" i="7"/>
  <c r="AM427" i="7"/>
  <c r="AN427" i="7"/>
  <c r="AN466" i="7"/>
  <c r="AM466" i="7"/>
  <c r="AM450" i="7"/>
  <c r="AL450" i="7"/>
  <c r="N929" i="7"/>
  <c r="L929" i="7"/>
  <c r="M929" i="7"/>
  <c r="M900" i="7"/>
  <c r="L900" i="7"/>
  <c r="M663" i="7"/>
  <c r="L663" i="7"/>
  <c r="N663" i="7"/>
  <c r="AN197" i="7"/>
  <c r="N246" i="7"/>
  <c r="M80" i="7"/>
  <c r="N76" i="7"/>
  <c r="L51" i="7"/>
  <c r="M21" i="7"/>
  <c r="N170" i="7"/>
  <c r="L7" i="7"/>
  <c r="AL230" i="7"/>
  <c r="AL75" i="7"/>
  <c r="AQ42" i="7"/>
  <c r="M310" i="7"/>
  <c r="L401" i="7"/>
  <c r="L372" i="7"/>
  <c r="AN177" i="7"/>
  <c r="AM296" i="7"/>
  <c r="AN220" i="7"/>
  <c r="AM413" i="7"/>
  <c r="AN12" i="7"/>
  <c r="AL8" i="7"/>
  <c r="AM145" i="7"/>
  <c r="AL145" i="7"/>
  <c r="AN145" i="7"/>
  <c r="AL130" i="7"/>
  <c r="AM130" i="7"/>
  <c r="AM368" i="7"/>
  <c r="AN526" i="7"/>
  <c r="AN551" i="7"/>
  <c r="M767" i="7"/>
  <c r="L767" i="7"/>
  <c r="M869" i="7"/>
  <c r="L869" i="7"/>
  <c r="AM42" i="7"/>
  <c r="AM197" i="7"/>
  <c r="AN189" i="7"/>
  <c r="AM268" i="7"/>
  <c r="L80" i="7"/>
  <c r="N51" i="7"/>
  <c r="M170" i="7"/>
  <c r="N7" i="7"/>
  <c r="AM75" i="7"/>
  <c r="N218" i="7"/>
  <c r="N723" i="7"/>
  <c r="L723" i="7"/>
  <c r="M723" i="7"/>
  <c r="M640" i="7"/>
  <c r="L640" i="7"/>
  <c r="M250" i="7"/>
  <c r="AN8" i="7"/>
  <c r="AN143" i="7"/>
  <c r="AM144" i="7"/>
  <c r="AN144" i="7"/>
  <c r="L927" i="7"/>
  <c r="M927" i="7"/>
  <c r="N927" i="7"/>
  <c r="L684" i="7"/>
  <c r="Q54" i="7"/>
  <c r="M684" i="7"/>
  <c r="N684" i="7"/>
  <c r="M833" i="7"/>
  <c r="L833" i="7"/>
  <c r="N833" i="7"/>
  <c r="AL140" i="7"/>
  <c r="AN389" i="7"/>
  <c r="AM375" i="7"/>
  <c r="AM467" i="7"/>
  <c r="AM451" i="7"/>
  <c r="AL499" i="7"/>
  <c r="AM499" i="7"/>
  <c r="N498" i="7"/>
  <c r="N919" i="7"/>
  <c r="M686" i="7"/>
  <c r="N910" i="7"/>
  <c r="M679" i="7"/>
  <c r="N952" i="7"/>
  <c r="M946" i="7"/>
  <c r="M729" i="7"/>
  <c r="L727" i="7"/>
  <c r="N722" i="7"/>
  <c r="M942" i="7"/>
  <c r="M935" i="7"/>
  <c r="L933" i="7"/>
  <c r="N721" i="7"/>
  <c r="M719" i="7"/>
  <c r="L715" i="7"/>
  <c r="N894" i="7"/>
  <c r="N634" i="7"/>
  <c r="L746" i="7"/>
  <c r="L877" i="7"/>
  <c r="M868" i="7"/>
  <c r="L864" i="7"/>
  <c r="L858" i="7"/>
  <c r="AN437" i="7"/>
  <c r="AN467" i="7"/>
  <c r="N925" i="7"/>
  <c r="M919" i="7"/>
  <c r="M910" i="7"/>
  <c r="M952" i="7"/>
  <c r="M731" i="7"/>
  <c r="L729" i="7"/>
  <c r="N724" i="7"/>
  <c r="M722" i="7"/>
  <c r="M937" i="7"/>
  <c r="L935" i="7"/>
  <c r="N930" i="7"/>
  <c r="M721" i="7"/>
  <c r="L593" i="7"/>
  <c r="N898" i="7"/>
  <c r="L894" i="7"/>
  <c r="N658" i="7"/>
  <c r="N638" i="7"/>
  <c r="N621" i="7"/>
  <c r="M992" i="7"/>
  <c r="M970" i="7"/>
  <c r="L760" i="7"/>
  <c r="M872" i="7"/>
  <c r="N688" i="7"/>
  <c r="N681" i="7"/>
  <c r="N948" i="7"/>
  <c r="L731" i="7"/>
  <c r="N726" i="7"/>
  <c r="L937" i="7"/>
  <c r="N932" i="7"/>
  <c r="M695" i="7"/>
  <c r="N588" i="7"/>
  <c r="L597" i="7"/>
  <c r="N902" i="7"/>
  <c r="L898" i="7"/>
  <c r="L665" i="7"/>
  <c r="N883" i="7"/>
  <c r="L658" i="7"/>
  <c r="L851" i="7"/>
  <c r="N642" i="7"/>
  <c r="L638" i="7"/>
  <c r="L835" i="7"/>
  <c r="N625" i="7"/>
  <c r="L621" i="7"/>
  <c r="M789" i="7"/>
  <c r="L986" i="7"/>
  <c r="L982" i="7"/>
  <c r="M778" i="7"/>
  <c r="L975" i="7"/>
  <c r="L970" i="7"/>
  <c r="L764" i="7"/>
  <c r="M960" i="7"/>
  <c r="L745" i="7"/>
  <c r="M876" i="7"/>
  <c r="L872" i="7"/>
  <c r="N921" i="7"/>
  <c r="M688" i="7"/>
  <c r="N912" i="7"/>
  <c r="M681" i="7"/>
  <c r="N954" i="7"/>
  <c r="M948" i="7"/>
  <c r="N728" i="7"/>
  <c r="M726" i="7"/>
  <c r="M941" i="7"/>
  <c r="N934" i="7"/>
  <c r="M932" i="7"/>
  <c r="M718" i="7"/>
  <c r="M943" i="7"/>
  <c r="L941" i="7"/>
  <c r="M720" i="7"/>
  <c r="L718" i="7"/>
  <c r="N810" i="7"/>
  <c r="N606" i="7"/>
  <c r="N591" i="7"/>
  <c r="N891" i="7"/>
  <c r="N845" i="7"/>
  <c r="N829" i="7"/>
  <c r="M752" i="7"/>
  <c r="M855" i="7"/>
  <c r="L606" i="7"/>
  <c r="L591" i="7"/>
  <c r="L896" i="7"/>
  <c r="L891" i="7"/>
  <c r="L656" i="7"/>
  <c r="L845" i="7"/>
  <c r="L636" i="7"/>
  <c r="L829" i="7"/>
  <c r="L752" i="7"/>
  <c r="L964" i="7"/>
  <c r="L747" i="7"/>
  <c r="L866" i="7"/>
  <c r="L855" i="7"/>
  <c r="M234" i="7"/>
  <c r="L234" i="7"/>
  <c r="AL181" i="7"/>
  <c r="AM181" i="7"/>
  <c r="AN181" i="7"/>
  <c r="N514" i="7"/>
  <c r="L514" i="7"/>
  <c r="M506" i="7"/>
  <c r="X26" i="7"/>
  <c r="L506" i="7"/>
  <c r="N506" i="7"/>
  <c r="M711" i="7"/>
  <c r="L711" i="7"/>
  <c r="N711" i="7"/>
  <c r="N1003" i="7"/>
  <c r="M1003" i="7"/>
  <c r="L1003" i="7"/>
  <c r="M871" i="7"/>
  <c r="L871" i="7"/>
  <c r="S45" i="7"/>
  <c r="Q45" i="7"/>
  <c r="L207" i="7"/>
  <c r="M207" i="7"/>
  <c r="M514" i="7"/>
  <c r="AN18" i="7"/>
  <c r="AM18" i="7"/>
  <c r="AL18" i="7"/>
  <c r="N384" i="7"/>
  <c r="L384" i="7"/>
  <c r="M384" i="7"/>
  <c r="N325" i="7"/>
  <c r="M325" i="7"/>
  <c r="L325" i="7"/>
  <c r="N317" i="7"/>
  <c r="M317" i="7"/>
  <c r="L317" i="7"/>
  <c r="N309" i="7"/>
  <c r="M309" i="7"/>
  <c r="N363" i="7"/>
  <c r="L363" i="7"/>
  <c r="M355" i="7"/>
  <c r="L355" i="7"/>
  <c r="N355" i="7"/>
  <c r="L710" i="7"/>
  <c r="M710" i="7"/>
  <c r="N211" i="7"/>
  <c r="L211" i="7"/>
  <c r="AM548" i="7"/>
  <c r="AL548" i="7"/>
  <c r="N716" i="7"/>
  <c r="L716" i="7"/>
  <c r="M716" i="7"/>
  <c r="M815" i="7"/>
  <c r="L815" i="7"/>
  <c r="N815" i="7"/>
  <c r="M211" i="7"/>
  <c r="R45" i="7"/>
  <c r="AM199" i="7"/>
  <c r="AL190" i="7"/>
  <c r="M266" i="7"/>
  <c r="N266" i="7"/>
  <c r="AM169" i="7"/>
  <c r="AN523" i="7"/>
  <c r="AL523" i="7"/>
  <c r="AM523" i="7"/>
  <c r="AN473" i="7"/>
  <c r="AL473" i="7"/>
  <c r="AM465" i="7"/>
  <c r="AL465" i="7"/>
  <c r="AN465" i="7"/>
  <c r="AN457" i="7"/>
  <c r="AM457" i="7"/>
  <c r="AL457" i="7"/>
  <c r="AM497" i="7"/>
  <c r="AN497" i="7"/>
  <c r="M820" i="7"/>
  <c r="L820" i="7"/>
  <c r="AL203" i="7"/>
  <c r="AL294" i="7"/>
  <c r="AN294" i="7"/>
  <c r="AL218" i="7"/>
  <c r="AM218" i="7"/>
  <c r="AL56" i="7"/>
  <c r="AM56" i="7"/>
  <c r="AX49" i="7"/>
  <c r="AN417" i="7"/>
  <c r="AW66" i="7"/>
  <c r="M696" i="7"/>
  <c r="L696" i="7"/>
  <c r="N696" i="7"/>
  <c r="L103" i="7"/>
  <c r="AN254" i="7"/>
  <c r="AM203" i="7"/>
  <c r="AL194" i="7"/>
  <c r="M260" i="7"/>
  <c r="N260" i="7"/>
  <c r="AM2" i="7"/>
  <c r="AL2" i="7"/>
  <c r="AN142" i="7"/>
  <c r="AM142" i="7"/>
  <c r="AN56" i="7"/>
  <c r="AM556" i="7"/>
  <c r="L429" i="7"/>
  <c r="X27" i="7"/>
  <c r="N541" i="7"/>
  <c r="L541" i="7"/>
  <c r="M533" i="7"/>
  <c r="N533" i="7"/>
  <c r="L533" i="7"/>
  <c r="L389" i="7"/>
  <c r="N389" i="7"/>
  <c r="M375" i="7"/>
  <c r="N375" i="7"/>
  <c r="L375" i="7"/>
  <c r="L367" i="7"/>
  <c r="N367" i="7"/>
  <c r="M420" i="7"/>
  <c r="N420" i="7"/>
  <c r="L420" i="7"/>
  <c r="M525" i="7"/>
  <c r="N525" i="7"/>
  <c r="L525" i="7"/>
  <c r="N467" i="7"/>
  <c r="M467" i="7"/>
  <c r="N459" i="7"/>
  <c r="M459" i="7"/>
  <c r="L499" i="7"/>
  <c r="M499" i="7"/>
  <c r="M491" i="7"/>
  <c r="N491" i="7"/>
  <c r="L491" i="7"/>
  <c r="AM384" i="7"/>
  <c r="AL384" i="7"/>
  <c r="AM355" i="7"/>
  <c r="AL355" i="7"/>
  <c r="AN355" i="7"/>
  <c r="AN408" i="7"/>
  <c r="AM408" i="7"/>
  <c r="AL408" i="7"/>
  <c r="AN400" i="7"/>
  <c r="AM400" i="7"/>
  <c r="AN513" i="7"/>
  <c r="AM513" i="7"/>
  <c r="AL513" i="7"/>
  <c r="AL480" i="7"/>
  <c r="AM480" i="7"/>
  <c r="AL537" i="7"/>
  <c r="AM537" i="7"/>
  <c r="AN537" i="7"/>
  <c r="AL529" i="7"/>
  <c r="AN529" i="7"/>
  <c r="AM529" i="7"/>
  <c r="AN393" i="7"/>
  <c r="AM393" i="7"/>
  <c r="AL393" i="7"/>
  <c r="AN371" i="7"/>
  <c r="AM371" i="7"/>
  <c r="AL371" i="7"/>
  <c r="AL521" i="7"/>
  <c r="AM521" i="7"/>
  <c r="AL471" i="7"/>
  <c r="AN471" i="7"/>
  <c r="AL463" i="7"/>
  <c r="AN463" i="7"/>
  <c r="AL455" i="7"/>
  <c r="AN455" i="7"/>
  <c r="AM455" i="7"/>
  <c r="AM503" i="7"/>
  <c r="AL503" i="7"/>
  <c r="AN495" i="7"/>
  <c r="AM495" i="7"/>
  <c r="AL495" i="7"/>
  <c r="M103" i="7"/>
  <c r="AL254" i="7"/>
  <c r="AM194" i="7"/>
  <c r="AS23" i="7"/>
  <c r="AN2" i="7"/>
  <c r="AL14" i="7"/>
  <c r="AM14" i="7"/>
  <c r="AL147" i="7"/>
  <c r="AM147" i="7"/>
  <c r="AN147" i="7"/>
  <c r="AX5" i="7"/>
  <c r="AL141" i="7"/>
  <c r="AL556" i="7"/>
  <c r="AM423" i="7"/>
  <c r="AL423" i="7"/>
  <c r="Q16" i="7"/>
  <c r="M819" i="7"/>
  <c r="L819" i="7"/>
  <c r="N863" i="7"/>
  <c r="M863" i="7"/>
  <c r="AL108" i="7"/>
  <c r="AN108" i="7"/>
  <c r="AM108" i="7"/>
  <c r="AM271" i="7"/>
  <c r="AN271" i="7"/>
  <c r="AM275" i="7"/>
  <c r="AN275" i="7"/>
  <c r="AL275" i="7"/>
  <c r="AL122" i="7"/>
  <c r="AM122" i="7"/>
  <c r="AL126" i="7"/>
  <c r="AN126" i="7"/>
  <c r="AM126" i="7"/>
  <c r="AM291" i="7"/>
  <c r="AL291" i="7"/>
  <c r="AN152" i="7"/>
  <c r="AL152" i="7"/>
  <c r="AM299" i="7"/>
  <c r="AN299" i="7"/>
  <c r="L226" i="7"/>
  <c r="M226" i="7"/>
  <c r="N230" i="7"/>
  <c r="L230" i="7"/>
  <c r="M230" i="7"/>
  <c r="AN222" i="7"/>
  <c r="AM222" i="7"/>
  <c r="AL222" i="7"/>
  <c r="AN60" i="7"/>
  <c r="AL60" i="7"/>
  <c r="N319" i="7"/>
  <c r="M319" i="7"/>
  <c r="N311" i="7"/>
  <c r="M311" i="7"/>
  <c r="N365" i="7"/>
  <c r="L365" i="7"/>
  <c r="N357" i="7"/>
  <c r="M357" i="7"/>
  <c r="L357" i="7"/>
  <c r="N410" i="7"/>
  <c r="M410" i="7"/>
  <c r="N402" i="7"/>
  <c r="M402" i="7"/>
  <c r="M435" i="7"/>
  <c r="N435" i="7"/>
  <c r="N490" i="7"/>
  <c r="L490" i="7"/>
  <c r="M490" i="7"/>
  <c r="N482" i="7"/>
  <c r="L482" i="7"/>
  <c r="M482" i="7"/>
  <c r="M539" i="7"/>
  <c r="N539" i="7"/>
  <c r="L539" i="7"/>
  <c r="L531" i="7"/>
  <c r="M531" i="7"/>
  <c r="N346" i="7"/>
  <c r="M346" i="7"/>
  <c r="L346" i="7"/>
  <c r="M330" i="7"/>
  <c r="N330" i="7"/>
  <c r="L330" i="7"/>
  <c r="N426" i="7"/>
  <c r="L426" i="7"/>
  <c r="M418" i="7"/>
  <c r="N418" i="7"/>
  <c r="L418" i="7"/>
  <c r="M457" i="7"/>
  <c r="N457" i="7"/>
  <c r="N555" i="7"/>
  <c r="M555" i="7"/>
  <c r="L555" i="7"/>
  <c r="N547" i="7"/>
  <c r="M547" i="7"/>
  <c r="L547" i="7"/>
  <c r="AN323" i="7"/>
  <c r="AL323" i="7"/>
  <c r="AM323" i="7"/>
  <c r="AL315" i="7"/>
  <c r="AM315" i="7"/>
  <c r="AN307" i="7"/>
  <c r="AL307" i="7"/>
  <c r="AM307" i="7"/>
  <c r="AL361" i="7"/>
  <c r="AN361" i="7"/>
  <c r="AM361" i="7"/>
  <c r="AX10" i="7"/>
  <c r="AM353" i="7"/>
  <c r="AN353" i="7"/>
  <c r="AN406" i="7"/>
  <c r="AM406" i="7"/>
  <c r="AL406" i="7"/>
  <c r="AX26" i="7"/>
  <c r="AN447" i="7"/>
  <c r="AL447" i="7"/>
  <c r="AM439" i="7"/>
  <c r="AN439" i="7"/>
  <c r="AL439" i="7"/>
  <c r="AL431" i="7"/>
  <c r="AN431" i="7"/>
  <c r="AM486" i="7"/>
  <c r="AN486" i="7"/>
  <c r="AM535" i="7"/>
  <c r="AL535" i="7"/>
  <c r="AN535" i="7"/>
  <c r="AM527" i="7"/>
  <c r="AL527" i="7"/>
  <c r="AM391" i="7"/>
  <c r="AN391" i="7"/>
  <c r="AL391" i="7"/>
  <c r="AM342" i="7"/>
  <c r="AN342" i="7"/>
  <c r="AL342" i="7"/>
  <c r="AL334" i="7"/>
  <c r="AM334" i="7"/>
  <c r="AL377" i="7"/>
  <c r="AN377" i="7"/>
  <c r="AN369" i="7"/>
  <c r="AM369" i="7"/>
  <c r="AL369" i="7"/>
  <c r="AW49" i="7"/>
  <c r="M614" i="7"/>
  <c r="L614" i="7"/>
  <c r="N614" i="7"/>
  <c r="AL293" i="7"/>
  <c r="AL132" i="7"/>
  <c r="AX65" i="7"/>
  <c r="M928" i="7"/>
  <c r="N928" i="7"/>
  <c r="N968" i="7"/>
  <c r="L968" i="7"/>
  <c r="M968" i="7"/>
  <c r="M875" i="7"/>
  <c r="L875" i="7"/>
  <c r="N926" i="7"/>
  <c r="N924" i="7"/>
  <c r="N922" i="7"/>
  <c r="N920" i="7"/>
  <c r="N918" i="7"/>
  <c r="N689" i="7"/>
  <c r="N687" i="7"/>
  <c r="N685" i="7"/>
  <c r="N917" i="7"/>
  <c r="N915" i="7"/>
  <c r="N913" i="7"/>
  <c r="N911" i="7"/>
  <c r="N909" i="7"/>
  <c r="N682" i="7"/>
  <c r="N680" i="7"/>
  <c r="N678" i="7"/>
  <c r="N676" i="7"/>
  <c r="N957" i="7"/>
  <c r="N955" i="7"/>
  <c r="N953" i="7"/>
  <c r="N951" i="7"/>
  <c r="N949" i="7"/>
  <c r="N947" i="7"/>
  <c r="N945" i="7"/>
  <c r="N736" i="7"/>
  <c r="N610" i="7"/>
  <c r="N811" i="7"/>
  <c r="X62" i="7"/>
  <c r="AX59" i="7"/>
  <c r="AW64" i="7"/>
  <c r="AN825" i="7"/>
  <c r="AL825" i="7"/>
  <c r="AM825" i="7"/>
  <c r="M926" i="7"/>
  <c r="M924" i="7"/>
  <c r="M922" i="7"/>
  <c r="M920" i="7"/>
  <c r="M918" i="7"/>
  <c r="M689" i="7"/>
  <c r="M687" i="7"/>
  <c r="M685" i="7"/>
  <c r="M917" i="7"/>
  <c r="M915" i="7"/>
  <c r="M913" i="7"/>
  <c r="M911" i="7"/>
  <c r="M909" i="7"/>
  <c r="M682" i="7"/>
  <c r="M680" i="7"/>
  <c r="M678" i="7"/>
  <c r="M676" i="7"/>
  <c r="M957" i="7"/>
  <c r="M955" i="7"/>
  <c r="M953" i="7"/>
  <c r="M951" i="7"/>
  <c r="M949" i="7"/>
  <c r="M947" i="7"/>
  <c r="M945" i="7"/>
  <c r="M736" i="7"/>
  <c r="N717" i="7"/>
  <c r="L708" i="7"/>
  <c r="N708" i="7"/>
  <c r="N705" i="7"/>
  <c r="L610" i="7"/>
  <c r="L811" i="7"/>
  <c r="AM292" i="7"/>
  <c r="AL20" i="7"/>
  <c r="L717" i="7"/>
  <c r="L712" i="7"/>
  <c r="M712" i="7"/>
  <c r="N712" i="7"/>
  <c r="L692" i="7"/>
  <c r="N780" i="7"/>
  <c r="L780" i="7"/>
  <c r="M780" i="7"/>
  <c r="M971" i="7"/>
  <c r="L971" i="7"/>
  <c r="AX66" i="7"/>
  <c r="M707" i="7"/>
  <c r="N707" i="7"/>
  <c r="M961" i="7"/>
  <c r="L961" i="7"/>
  <c r="M618" i="7"/>
  <c r="M995" i="7"/>
  <c r="L768" i="7"/>
  <c r="L976" i="7"/>
  <c r="L765" i="7"/>
  <c r="L757" i="7"/>
  <c r="L753" i="7"/>
  <c r="L966" i="7"/>
  <c r="M958" i="7"/>
  <c r="L748" i="7"/>
  <c r="L741" i="7"/>
  <c r="L737" i="7"/>
  <c r="L860" i="7"/>
  <c r="L856" i="7"/>
  <c r="M986" i="7"/>
  <c r="M760" i="7"/>
  <c r="M744" i="7"/>
  <c r="M878" i="7"/>
  <c r="L1005" i="7"/>
  <c r="M988" i="7"/>
  <c r="M766" i="7"/>
  <c r="M754" i="7"/>
  <c r="L749" i="7"/>
  <c r="M738" i="7"/>
  <c r="M861" i="7"/>
  <c r="M857" i="7"/>
  <c r="N822" i="7"/>
  <c r="N616" i="7"/>
  <c r="N612" i="7"/>
  <c r="N608" i="7"/>
  <c r="N604" i="7"/>
  <c r="N817" i="7"/>
  <c r="N813" i="7"/>
  <c r="N601" i="7"/>
  <c r="N597" i="7"/>
  <c r="N593" i="7"/>
  <c r="N908" i="7"/>
  <c r="N904" i="7"/>
  <c r="N900" i="7"/>
  <c r="N896" i="7"/>
  <c r="N673" i="7"/>
  <c r="N669" i="7"/>
  <c r="N665" i="7"/>
  <c r="N893" i="7"/>
  <c r="N889" i="7"/>
  <c r="N885" i="7"/>
  <c r="N660" i="7"/>
  <c r="N656" i="7"/>
  <c r="N652" i="7"/>
  <c r="N648" i="7"/>
  <c r="N851" i="7"/>
  <c r="N847" i="7"/>
  <c r="N843" i="7"/>
  <c r="N644" i="7"/>
  <c r="N640" i="7"/>
  <c r="N636" i="7"/>
  <c r="N632" i="7"/>
  <c r="N839" i="7"/>
  <c r="N835" i="7"/>
  <c r="N831" i="7"/>
  <c r="N631" i="7"/>
  <c r="N627" i="7"/>
  <c r="N623" i="7"/>
  <c r="L1001" i="7"/>
  <c r="M793" i="7"/>
  <c r="M772" i="7"/>
  <c r="L973" i="7"/>
  <c r="L969" i="7"/>
  <c r="L766" i="7"/>
  <c r="M758" i="7"/>
  <c r="L754" i="7"/>
  <c r="L963" i="7"/>
  <c r="L959" i="7"/>
  <c r="L742" i="7"/>
  <c r="L738" i="7"/>
  <c r="L861" i="7"/>
  <c r="L857" i="7"/>
  <c r="L822" i="7"/>
  <c r="L616" i="7"/>
  <c r="L612" i="7"/>
  <c r="L608" i="7"/>
  <c r="L604" i="7"/>
  <c r="L817" i="7"/>
  <c r="L813" i="7"/>
  <c r="L601" i="7"/>
  <c r="AM228" i="7"/>
  <c r="N186" i="7"/>
  <c r="M186" i="7"/>
  <c r="W62" i="7"/>
  <c r="L186" i="7"/>
  <c r="AM202" i="7"/>
  <c r="AL202" i="7"/>
  <c r="L215" i="7"/>
  <c r="M215" i="7"/>
  <c r="W22" i="7"/>
  <c r="AN232" i="7"/>
  <c r="AL232" i="7"/>
  <c r="AM232" i="7"/>
  <c r="AM77" i="7"/>
  <c r="AN77" i="7"/>
  <c r="AL77" i="7"/>
  <c r="AN81" i="7"/>
  <c r="AM81" i="7"/>
  <c r="AM85" i="7"/>
  <c r="AN85" i="7"/>
  <c r="AM89" i="7"/>
  <c r="AN89" i="7"/>
  <c r="AL89" i="7"/>
  <c r="AM246" i="7"/>
  <c r="AL246" i="7"/>
  <c r="AN246" i="7"/>
  <c r="N105" i="7"/>
  <c r="L105" i="7"/>
  <c r="W60" i="7"/>
  <c r="X60" i="7"/>
  <c r="L259" i="7"/>
  <c r="N259" i="7"/>
  <c r="N193" i="7"/>
  <c r="L193" i="7"/>
  <c r="M193" i="7"/>
  <c r="AM205" i="7"/>
  <c r="AN205" i="7"/>
  <c r="AN252" i="7"/>
  <c r="AL252" i="7"/>
  <c r="AM252" i="7"/>
  <c r="W43" i="7"/>
  <c r="AL205" i="7"/>
  <c r="N132" i="7"/>
  <c r="M132" i="7"/>
  <c r="M108" i="7"/>
  <c r="X6" i="7"/>
  <c r="W6" i="7"/>
  <c r="N108" i="7"/>
  <c r="N112" i="7"/>
  <c r="M112" i="7"/>
  <c r="N116" i="7"/>
  <c r="M116" i="7"/>
  <c r="L116" i="7"/>
  <c r="L271" i="7"/>
  <c r="M271" i="7"/>
  <c r="N271" i="7"/>
  <c r="W24" i="7"/>
  <c r="L275" i="7"/>
  <c r="N275" i="7"/>
  <c r="M275" i="7"/>
  <c r="N279" i="7"/>
  <c r="L279" i="7"/>
  <c r="N118" i="7"/>
  <c r="X44" i="7"/>
  <c r="L118" i="7"/>
  <c r="L122" i="7"/>
  <c r="N122" i="7"/>
  <c r="L126" i="7"/>
  <c r="M126" i="7"/>
  <c r="N126" i="7"/>
  <c r="W61" i="7"/>
  <c r="X61" i="7"/>
  <c r="L283" i="7"/>
  <c r="M283" i="7"/>
  <c r="N283" i="7"/>
  <c r="L287" i="7"/>
  <c r="M287" i="7"/>
  <c r="N287" i="7"/>
  <c r="M291" i="7"/>
  <c r="L291" i="7"/>
  <c r="N152" i="7"/>
  <c r="L152" i="7"/>
  <c r="N156" i="7"/>
  <c r="M156" i="7"/>
  <c r="L156" i="7"/>
  <c r="N160" i="7"/>
  <c r="M160" i="7"/>
  <c r="L160" i="7"/>
  <c r="L164" i="7"/>
  <c r="N164" i="7"/>
  <c r="L299" i="7"/>
  <c r="N299" i="7"/>
  <c r="L303" i="7"/>
  <c r="M303" i="7"/>
  <c r="N303" i="7"/>
  <c r="N140" i="7"/>
  <c r="M140" i="7"/>
  <c r="X5" i="7"/>
  <c r="M148" i="7"/>
  <c r="L148" i="7"/>
  <c r="M15" i="7"/>
  <c r="N15" i="7"/>
  <c r="L15" i="7"/>
  <c r="N177" i="7"/>
  <c r="M177" i="7"/>
  <c r="AX45" i="7"/>
  <c r="AW45" i="7"/>
  <c r="AN22" i="7"/>
  <c r="AM22" i="7"/>
  <c r="AL22" i="7"/>
  <c r="AN26" i="7"/>
  <c r="AL26" i="7"/>
  <c r="AM26" i="7"/>
  <c r="AL30" i="7"/>
  <c r="AN30" i="7"/>
  <c r="AN34" i="7"/>
  <c r="AL34" i="7"/>
  <c r="L199" i="7"/>
  <c r="N199" i="7"/>
  <c r="M199" i="7"/>
  <c r="M203" i="7"/>
  <c r="L203" i="7"/>
  <c r="N203" i="7"/>
  <c r="AM206" i="7"/>
  <c r="AL206" i="7"/>
  <c r="AN206" i="7"/>
  <c r="AL225" i="7"/>
  <c r="AM225" i="7"/>
  <c r="AW59" i="7"/>
  <c r="AL229" i="7"/>
  <c r="AM229" i="7"/>
  <c r="AN229" i="7"/>
  <c r="N247" i="7"/>
  <c r="L247" i="7"/>
  <c r="AN94" i="7"/>
  <c r="AM94" i="7"/>
  <c r="AL94" i="7"/>
  <c r="M98" i="7"/>
  <c r="X43" i="7"/>
  <c r="L98" i="7"/>
  <c r="AN29" i="7"/>
  <c r="AL29" i="7"/>
  <c r="AN228" i="7"/>
  <c r="AL228" i="7"/>
  <c r="AL81" i="7"/>
  <c r="M56" i="7"/>
  <c r="N3" i="7"/>
  <c r="X7" i="7"/>
  <c r="W25" i="7"/>
  <c r="X25" i="7"/>
  <c r="L166" i="7"/>
  <c r="M166" i="7"/>
  <c r="M178" i="7"/>
  <c r="L178" i="7"/>
  <c r="AN198" i="7"/>
  <c r="AM198" i="7"/>
  <c r="AN39" i="7"/>
  <c r="AM39" i="7"/>
  <c r="AN43" i="7"/>
  <c r="AM43" i="7"/>
  <c r="AL43" i="7"/>
  <c r="AM47" i="7"/>
  <c r="AL47" i="7"/>
  <c r="AN47" i="7"/>
  <c r="X42" i="7"/>
  <c r="M63" i="7"/>
  <c r="N63" i="7"/>
  <c r="L63" i="7"/>
  <c r="L67" i="7"/>
  <c r="M67" i="7"/>
  <c r="M71" i="7"/>
  <c r="L71" i="7"/>
  <c r="M75" i="7"/>
  <c r="N75" i="7"/>
  <c r="L75" i="7"/>
  <c r="N241" i="7"/>
  <c r="L241" i="7"/>
  <c r="AM256" i="7"/>
  <c r="AN256" i="7"/>
  <c r="AW62" i="7"/>
  <c r="AL185" i="7"/>
  <c r="AM185" i="7"/>
  <c r="AM258" i="7"/>
  <c r="AL258" i="7"/>
  <c r="AN258" i="7"/>
  <c r="X22" i="7"/>
  <c r="N56" i="7"/>
  <c r="N215" i="7"/>
  <c r="N134" i="7"/>
  <c r="L134" i="7"/>
  <c r="M109" i="7"/>
  <c r="N109" i="7"/>
  <c r="L109" i="7"/>
  <c r="N113" i="7"/>
  <c r="L113" i="7"/>
  <c r="M272" i="7"/>
  <c r="L272" i="7"/>
  <c r="M276" i="7"/>
  <c r="L276" i="7"/>
  <c r="N276" i="7"/>
  <c r="L280" i="7"/>
  <c r="N280" i="7"/>
  <c r="M123" i="7"/>
  <c r="L123" i="7"/>
  <c r="M127" i="7"/>
  <c r="L127" i="7"/>
  <c r="N127" i="7"/>
  <c r="N284" i="7"/>
  <c r="L284" i="7"/>
  <c r="N149" i="7"/>
  <c r="L149" i="7"/>
  <c r="N153" i="7"/>
  <c r="L153" i="7"/>
  <c r="M153" i="7"/>
  <c r="L157" i="7"/>
  <c r="M157" i="7"/>
  <c r="N165" i="7"/>
  <c r="L165" i="7"/>
  <c r="M300" i="7"/>
  <c r="N300" i="7"/>
  <c r="L300" i="7"/>
  <c r="M304" i="7"/>
  <c r="N304" i="7"/>
  <c r="N142" i="7"/>
  <c r="L142" i="7"/>
  <c r="N293" i="7"/>
  <c r="M293" i="7"/>
  <c r="L293" i="7"/>
  <c r="M174" i="7"/>
  <c r="N174" i="7"/>
  <c r="L17" i="7"/>
  <c r="M17" i="7"/>
  <c r="M200" i="7"/>
  <c r="L200" i="7"/>
  <c r="N200" i="7"/>
  <c r="AM95" i="7"/>
  <c r="AL95" i="7"/>
  <c r="M99" i="7"/>
  <c r="L99" i="7"/>
  <c r="N99" i="7"/>
  <c r="AN33" i="7"/>
  <c r="M105" i="7"/>
  <c r="M259" i="7"/>
  <c r="N183" i="7"/>
  <c r="AN209" i="7"/>
  <c r="L5" i="7"/>
  <c r="M5" i="7"/>
  <c r="N5" i="7"/>
  <c r="L168" i="7"/>
  <c r="N168" i="7"/>
  <c r="AN195" i="7"/>
  <c r="AM195" i="7"/>
  <c r="AL195" i="7"/>
  <c r="AL36" i="7"/>
  <c r="AN36" i="7"/>
  <c r="AM36" i="7"/>
  <c r="AN40" i="7"/>
  <c r="AL40" i="7"/>
  <c r="AL44" i="7"/>
  <c r="AM44" i="7"/>
  <c r="AL48" i="7"/>
  <c r="AN48" i="7"/>
  <c r="AM48" i="7"/>
  <c r="L219" i="7"/>
  <c r="M219" i="7"/>
  <c r="N219" i="7"/>
  <c r="N64" i="7"/>
  <c r="M64" i="7"/>
  <c r="N68" i="7"/>
  <c r="L68" i="7"/>
  <c r="M68" i="7"/>
  <c r="N72" i="7"/>
  <c r="L72" i="7"/>
  <c r="M72" i="7"/>
  <c r="L223" i="7"/>
  <c r="M223" i="7"/>
  <c r="N223" i="7"/>
  <c r="W59" i="7"/>
  <c r="AM244" i="7"/>
  <c r="AN244" i="7"/>
  <c r="N261" i="7"/>
  <c r="L261" i="7"/>
  <c r="M267" i="7"/>
  <c r="L267" i="7"/>
  <c r="N267" i="7"/>
  <c r="AM25" i="7"/>
  <c r="AN25" i="7"/>
  <c r="AL25" i="7"/>
  <c r="AM33" i="7"/>
  <c r="M183" i="7"/>
  <c r="AL209" i="7"/>
  <c r="M192" i="7"/>
  <c r="N192" i="7"/>
  <c r="L192" i="7"/>
  <c r="L196" i="7"/>
  <c r="M196" i="7"/>
  <c r="L220" i="7"/>
  <c r="N220" i="7"/>
  <c r="M220" i="7"/>
  <c r="N249" i="7"/>
  <c r="M249" i="7"/>
  <c r="L249" i="7"/>
  <c r="AN92" i="7"/>
  <c r="AL92" i="7"/>
  <c r="AL85" i="7"/>
  <c r="X4" i="7"/>
  <c r="AX62" i="7"/>
  <c r="N189" i="7"/>
  <c r="L189" i="7"/>
  <c r="M212" i="7"/>
  <c r="N212" i="7"/>
  <c r="W4" i="7"/>
  <c r="L54" i="7"/>
  <c r="Q4" i="7"/>
  <c r="M54" i="7"/>
  <c r="N54" i="7"/>
  <c r="L235" i="7"/>
  <c r="M235" i="7"/>
  <c r="N235" i="7"/>
  <c r="AL76" i="7"/>
  <c r="AN76" i="7"/>
  <c r="AM76" i="7"/>
  <c r="AL80" i="7"/>
  <c r="AN80" i="7"/>
  <c r="AM80" i="7"/>
  <c r="AM84" i="7"/>
  <c r="AL84" i="7"/>
  <c r="AL88" i="7"/>
  <c r="AN88" i="7"/>
  <c r="M239" i="7"/>
  <c r="N239" i="7"/>
  <c r="L239" i="7"/>
  <c r="X23" i="7"/>
  <c r="AN264" i="7"/>
  <c r="AL264" i="7"/>
  <c r="AM264" i="7"/>
  <c r="AL13" i="7"/>
  <c r="AN13" i="7"/>
  <c r="AM13" i="7"/>
  <c r="N396" i="7"/>
  <c r="M396" i="7"/>
  <c r="L396" i="7"/>
  <c r="N388" i="7"/>
  <c r="M388" i="7"/>
  <c r="AL182" i="7"/>
  <c r="AM182" i="7"/>
  <c r="AL166" i="7"/>
  <c r="AM166" i="7"/>
  <c r="AN166" i="7"/>
  <c r="AM219" i="7"/>
  <c r="AL219" i="7"/>
  <c r="AN219" i="7"/>
  <c r="AN182" i="7"/>
  <c r="AL396" i="7"/>
  <c r="AM396" i="7"/>
  <c r="AN396" i="7"/>
  <c r="AL388" i="7"/>
  <c r="AM388" i="7"/>
  <c r="AN388" i="7"/>
  <c r="AL133" i="7"/>
  <c r="AM133" i="7"/>
  <c r="L395" i="7"/>
  <c r="N395" i="7"/>
  <c r="L387" i="7"/>
  <c r="N387" i="7"/>
  <c r="M387" i="7"/>
  <c r="N524" i="7"/>
  <c r="L524" i="7"/>
  <c r="AM538" i="7"/>
  <c r="AL538" i="7"/>
  <c r="AN538" i="7"/>
  <c r="AM530" i="7"/>
  <c r="AL530" i="7"/>
  <c r="AN530" i="7"/>
  <c r="N383" i="7"/>
  <c r="M383" i="7"/>
  <c r="L383" i="7"/>
  <c r="L362" i="7"/>
  <c r="M362" i="7"/>
  <c r="L354" i="7"/>
  <c r="M354" i="7"/>
  <c r="N354" i="7"/>
  <c r="L442" i="7"/>
  <c r="N442" i="7"/>
  <c r="L434" i="7"/>
  <c r="N434" i="7"/>
  <c r="M434" i="7"/>
  <c r="M538" i="7"/>
  <c r="L538" i="7"/>
  <c r="M530" i="7"/>
  <c r="L530" i="7"/>
  <c r="N530" i="7"/>
  <c r="AL449" i="7"/>
  <c r="AM449" i="7"/>
  <c r="AN449" i="7"/>
  <c r="AL441" i="7"/>
  <c r="AM441" i="7"/>
  <c r="AN441" i="7"/>
  <c r="AL433" i="7"/>
  <c r="AM433" i="7"/>
  <c r="AN433" i="7"/>
  <c r="M524" i="7"/>
  <c r="AL174" i="7"/>
  <c r="AM174" i="7"/>
  <c r="AN174" i="7"/>
  <c r="AL21" i="7"/>
  <c r="AN21" i="7"/>
  <c r="AM21" i="7"/>
  <c r="AL5" i="7"/>
  <c r="AN5" i="7"/>
  <c r="AM5" i="7"/>
  <c r="AN133" i="7"/>
  <c r="AL497" i="7"/>
  <c r="M361" i="7"/>
  <c r="N361" i="7"/>
  <c r="L361" i="7"/>
  <c r="X10" i="7"/>
  <c r="M353" i="7"/>
  <c r="W10" i="7"/>
  <c r="N353" i="7"/>
  <c r="M512" i="7"/>
  <c r="N512" i="7"/>
  <c r="L554" i="7"/>
  <c r="M554" i="7"/>
  <c r="N554" i="7"/>
  <c r="L546" i="7"/>
  <c r="M546" i="7"/>
  <c r="AL382" i="7"/>
  <c r="AM382" i="7"/>
  <c r="AN382" i="7"/>
  <c r="AL512" i="7"/>
  <c r="AN512" i="7"/>
  <c r="AM512" i="7"/>
  <c r="AL352" i="7"/>
  <c r="AN352" i="7"/>
  <c r="AM352" i="7"/>
  <c r="AL344" i="7"/>
  <c r="AN344" i="7"/>
  <c r="AM344" i="7"/>
  <c r="AL336" i="7"/>
  <c r="AN336" i="7"/>
  <c r="AM336" i="7"/>
  <c r="AW47" i="7"/>
  <c r="AL328" i="7"/>
  <c r="AN328" i="7"/>
  <c r="AM328" i="7"/>
  <c r="AX47" i="7"/>
  <c r="AN498" i="7"/>
  <c r="AM498" i="7"/>
  <c r="AL498" i="7"/>
  <c r="AL550" i="7"/>
  <c r="AM550" i="7"/>
  <c r="AN550" i="7"/>
  <c r="L61" i="20"/>
  <c r="M61" i="20"/>
  <c r="N61" i="20"/>
  <c r="L65" i="20"/>
  <c r="M65" i="20"/>
  <c r="N65" i="20"/>
  <c r="L69" i="20"/>
  <c r="M69" i="20"/>
  <c r="N69" i="20"/>
  <c r="M73" i="20"/>
  <c r="N73" i="20"/>
  <c r="L73" i="20"/>
  <c r="L173" i="20"/>
  <c r="N173" i="20"/>
  <c r="L177" i="20"/>
  <c r="M177" i="20"/>
  <c r="N177" i="20"/>
  <c r="M75" i="20"/>
  <c r="N75" i="20"/>
  <c r="N79" i="20"/>
  <c r="L79" i="20"/>
  <c r="M79" i="20"/>
  <c r="L83" i="20"/>
  <c r="M83" i="20"/>
  <c r="N83" i="20"/>
  <c r="N87" i="20"/>
  <c r="L87" i="20"/>
  <c r="L185" i="20"/>
  <c r="M185" i="20"/>
  <c r="N185" i="20"/>
  <c r="L189" i="20"/>
  <c r="M189" i="20"/>
  <c r="N189" i="20"/>
  <c r="M91" i="20"/>
  <c r="N91" i="20"/>
  <c r="N95" i="20"/>
  <c r="L95" i="20"/>
  <c r="M95" i="20"/>
  <c r="L99" i="20"/>
  <c r="N99" i="20"/>
  <c r="N103" i="20"/>
  <c r="L103" i="20"/>
  <c r="M195" i="20"/>
  <c r="N195" i="20"/>
  <c r="L195" i="20"/>
  <c r="M199" i="20"/>
  <c r="N199" i="20"/>
  <c r="M203" i="20"/>
  <c r="N203" i="20"/>
  <c r="L203" i="20"/>
  <c r="M106" i="20"/>
  <c r="L106" i="20"/>
  <c r="N106" i="20"/>
  <c r="L110" i="20"/>
  <c r="M110" i="20"/>
  <c r="N110" i="20"/>
  <c r="L114" i="20"/>
  <c r="M114" i="20"/>
  <c r="L206" i="20"/>
  <c r="M206" i="20"/>
  <c r="N206" i="20"/>
  <c r="X20" i="20"/>
  <c r="L210" i="20"/>
  <c r="M210" i="20"/>
  <c r="L214" i="20"/>
  <c r="M214" i="20"/>
  <c r="N214" i="20"/>
  <c r="L218" i="20"/>
  <c r="M218" i="20"/>
  <c r="N218" i="20"/>
  <c r="L5" i="20"/>
  <c r="M5" i="20"/>
  <c r="N5" i="20"/>
  <c r="L9" i="20"/>
  <c r="M9" i="20"/>
  <c r="N9" i="20"/>
  <c r="L13" i="20"/>
  <c r="M13" i="20"/>
  <c r="N13" i="20"/>
  <c r="L118" i="20"/>
  <c r="M118" i="20"/>
  <c r="N118" i="20"/>
  <c r="L122" i="20"/>
  <c r="M122" i="20"/>
  <c r="M126" i="20"/>
  <c r="M128" i="20"/>
  <c r="M130" i="20"/>
  <c r="R7" i="20"/>
  <c r="N122" i="20"/>
  <c r="L126" i="20"/>
  <c r="N126" i="20"/>
  <c r="L130" i="20"/>
  <c r="M18" i="20"/>
  <c r="N18" i="20"/>
  <c r="L18" i="20"/>
  <c r="L22" i="20"/>
  <c r="M22" i="20"/>
  <c r="N22" i="20"/>
  <c r="M26" i="20"/>
  <c r="N26" i="20"/>
  <c r="L26" i="20"/>
  <c r="L30" i="20"/>
  <c r="M30" i="20"/>
  <c r="N30" i="20"/>
  <c r="L134" i="20"/>
  <c r="M134" i="20"/>
  <c r="N134" i="20"/>
  <c r="L138" i="20"/>
  <c r="M138" i="20"/>
  <c r="N138" i="20"/>
  <c r="L142" i="20"/>
  <c r="M142" i="20"/>
  <c r="N142" i="20"/>
  <c r="M34" i="20"/>
  <c r="N34" i="20"/>
  <c r="L34" i="20"/>
  <c r="L38" i="20"/>
  <c r="M38" i="20"/>
  <c r="N38" i="20"/>
  <c r="M42" i="20"/>
  <c r="N42" i="20"/>
  <c r="L42" i="20"/>
  <c r="X8" i="20"/>
  <c r="W8" i="20"/>
  <c r="N144" i="20"/>
  <c r="M144" i="20"/>
  <c r="L148" i="20"/>
  <c r="N148" i="20"/>
  <c r="M148" i="20"/>
  <c r="N152" i="20"/>
  <c r="L152" i="20"/>
  <c r="N47" i="20"/>
  <c r="L47" i="20"/>
  <c r="M47" i="20"/>
  <c r="L51" i="20"/>
  <c r="M51" i="20"/>
  <c r="N51" i="20"/>
  <c r="N55" i="20"/>
  <c r="M55" i="20"/>
  <c r="X18" i="20"/>
  <c r="W18" i="20"/>
  <c r="M155" i="20"/>
  <c r="N155" i="20"/>
  <c r="L155" i="20"/>
  <c r="M159" i="20"/>
  <c r="N159" i="20"/>
  <c r="L159" i="20"/>
  <c r="M163" i="20"/>
  <c r="N163" i="20"/>
  <c r="L163" i="20"/>
  <c r="M167" i="20"/>
  <c r="N167" i="20"/>
  <c r="M152" i="20"/>
  <c r="L144" i="20"/>
  <c r="AN168" i="7"/>
  <c r="AL168" i="7"/>
  <c r="AM168" i="7"/>
  <c r="AL15" i="7"/>
  <c r="AN15" i="7"/>
  <c r="AM15" i="7"/>
  <c r="N392" i="7"/>
  <c r="M392" i="7"/>
  <c r="L392" i="7"/>
  <c r="L553" i="7"/>
  <c r="M553" i="7"/>
  <c r="N553" i="7"/>
  <c r="L545" i="7"/>
  <c r="M545" i="7"/>
  <c r="X66" i="7"/>
  <c r="N545" i="7"/>
  <c r="W66" i="7"/>
  <c r="AL322" i="7"/>
  <c r="AN322" i="7"/>
  <c r="AM322" i="7"/>
  <c r="AL306" i="7"/>
  <c r="AM306" i="7"/>
  <c r="AL519" i="7"/>
  <c r="AM519" i="7"/>
  <c r="AL511" i="7"/>
  <c r="AM511" i="7"/>
  <c r="AN511" i="7"/>
  <c r="AN392" i="7"/>
  <c r="AL392" i="7"/>
  <c r="AL472" i="7"/>
  <c r="AM472" i="7"/>
  <c r="AN472" i="7"/>
  <c r="AL464" i="7"/>
  <c r="AM464" i="7"/>
  <c r="AN464" i="7"/>
  <c r="AL456" i="7"/>
  <c r="AM456" i="7"/>
  <c r="AN456" i="7"/>
  <c r="AM505" i="7"/>
  <c r="AN505" i="7"/>
  <c r="AL505" i="7"/>
  <c r="AL549" i="7"/>
  <c r="AM549" i="7"/>
  <c r="AN549" i="7"/>
  <c r="AJ61" i="20"/>
  <c r="AK61" i="20"/>
  <c r="AJ65" i="20"/>
  <c r="AK65" i="20"/>
  <c r="AL65" i="20"/>
  <c r="AJ69" i="20"/>
  <c r="AL69" i="20"/>
  <c r="AK69" i="20"/>
  <c r="AJ73" i="20"/>
  <c r="AK73" i="20"/>
  <c r="AL73" i="20"/>
  <c r="AJ173" i="20"/>
  <c r="AK173" i="20"/>
  <c r="AL173" i="20"/>
  <c r="AJ177" i="20"/>
  <c r="AK177" i="20"/>
  <c r="AL177" i="20"/>
  <c r="AK75" i="20"/>
  <c r="AL75" i="20"/>
  <c r="AJ75" i="20"/>
  <c r="AJ79" i="20"/>
  <c r="AK79" i="20"/>
  <c r="AL79" i="20"/>
  <c r="AK83" i="20"/>
  <c r="AL83" i="20"/>
  <c r="AJ83" i="20"/>
  <c r="AJ87" i="20"/>
  <c r="AK87" i="20"/>
  <c r="AL87" i="20"/>
  <c r="AJ181" i="20"/>
  <c r="AL181" i="20"/>
  <c r="AU19" i="20"/>
  <c r="AK181" i="20"/>
  <c r="AJ185" i="20"/>
  <c r="AK185" i="20"/>
  <c r="AL185" i="20"/>
  <c r="AJ189" i="20"/>
  <c r="AK189" i="20"/>
  <c r="AL189" i="20"/>
  <c r="AK91" i="20"/>
  <c r="AL91" i="20"/>
  <c r="AJ91" i="20"/>
  <c r="AJ95" i="20"/>
  <c r="AK95" i="20"/>
  <c r="AL95" i="20"/>
  <c r="AK99" i="20"/>
  <c r="AL99" i="20"/>
  <c r="AJ99" i="20"/>
  <c r="AJ103" i="20"/>
  <c r="AK103" i="20"/>
  <c r="AL103" i="20"/>
  <c r="AK195" i="20"/>
  <c r="AL195" i="20"/>
  <c r="AJ195" i="20"/>
  <c r="AJ199" i="20"/>
  <c r="AK199" i="20"/>
  <c r="AL199" i="20"/>
  <c r="AK203" i="20"/>
  <c r="AL203" i="20"/>
  <c r="AJ203" i="20"/>
  <c r="AJ106" i="20"/>
  <c r="AK106" i="20"/>
  <c r="AL106" i="20"/>
  <c r="AJ110" i="20"/>
  <c r="AK110" i="20"/>
  <c r="AL110" i="20"/>
  <c r="AJ114" i="20"/>
  <c r="AK114" i="20"/>
  <c r="AL114" i="20"/>
  <c r="AJ206" i="20"/>
  <c r="AK206" i="20"/>
  <c r="AL206" i="20"/>
  <c r="AJ210" i="20"/>
  <c r="AK210" i="20"/>
  <c r="AL210" i="20"/>
  <c r="AJ214" i="20"/>
  <c r="AK214" i="20"/>
  <c r="AL214" i="20"/>
  <c r="AJ218" i="20"/>
  <c r="AK218" i="20"/>
  <c r="AL218" i="20"/>
  <c r="AJ5" i="20"/>
  <c r="AL5" i="20"/>
  <c r="AK5" i="20"/>
  <c r="AJ9" i="20"/>
  <c r="AK9" i="20"/>
  <c r="AL9" i="20"/>
  <c r="AJ13" i="20"/>
  <c r="AK13" i="20"/>
  <c r="AL13" i="20"/>
  <c r="AJ118" i="20"/>
  <c r="AK118" i="20"/>
  <c r="AL118" i="20"/>
  <c r="AV7" i="20"/>
  <c r="AJ122" i="20"/>
  <c r="AK122" i="20"/>
  <c r="AL122" i="20"/>
  <c r="AJ126" i="20"/>
  <c r="AK126" i="20"/>
  <c r="AL126" i="20"/>
  <c r="AJ130" i="20"/>
  <c r="AK130" i="20"/>
  <c r="AL130" i="20"/>
  <c r="AJ18" i="20"/>
  <c r="AK18" i="20"/>
  <c r="AL18" i="20"/>
  <c r="AJ22" i="20"/>
  <c r="AK22" i="20"/>
  <c r="AL22" i="20"/>
  <c r="AJ26" i="20"/>
  <c r="AK26" i="20"/>
  <c r="AL26" i="20"/>
  <c r="AJ30" i="20"/>
  <c r="AK30" i="20"/>
  <c r="AL30" i="20"/>
  <c r="AJ134" i="20"/>
  <c r="AK134" i="20"/>
  <c r="AL134" i="20"/>
  <c r="AJ138" i="20"/>
  <c r="AK138" i="20"/>
  <c r="AL138" i="20"/>
  <c r="AJ142" i="20"/>
  <c r="AK142" i="20"/>
  <c r="AL142" i="20"/>
  <c r="AJ34" i="20"/>
  <c r="AK34" i="20"/>
  <c r="AL34" i="20"/>
  <c r="AJ38" i="20"/>
  <c r="AK38" i="20"/>
  <c r="AL38" i="20"/>
  <c r="AJ42" i="20"/>
  <c r="AK42" i="20"/>
  <c r="AL42" i="20"/>
  <c r="AL144" i="20"/>
  <c r="AV8" i="20"/>
  <c r="AU8" i="20"/>
  <c r="AK144" i="20"/>
  <c r="AJ144" i="20"/>
  <c r="AJ148" i="20"/>
  <c r="AK148" i="20"/>
  <c r="AL148" i="20"/>
  <c r="AL152" i="20"/>
  <c r="AJ152" i="20"/>
  <c r="AK152" i="20"/>
  <c r="AJ47" i="20"/>
  <c r="AK47" i="20"/>
  <c r="AL47" i="20"/>
  <c r="AK51" i="20"/>
  <c r="AL51" i="20"/>
  <c r="AJ55" i="20"/>
  <c r="AK55" i="20"/>
  <c r="AL55" i="20"/>
  <c r="AK155" i="20"/>
  <c r="AL155" i="20"/>
  <c r="AV18" i="20"/>
  <c r="AU18" i="20"/>
  <c r="AJ155" i="20"/>
  <c r="AJ159" i="20"/>
  <c r="AK159" i="20"/>
  <c r="AL159" i="20"/>
  <c r="AK163" i="20"/>
  <c r="AL163" i="20"/>
  <c r="AJ163" i="20"/>
  <c r="AJ167" i="20"/>
  <c r="AK167" i="20"/>
  <c r="AL167" i="20"/>
  <c r="AL61" i="20"/>
  <c r="M701" i="7"/>
  <c r="N701" i="7"/>
  <c r="L701" i="7"/>
  <c r="AM314" i="7"/>
  <c r="AL57" i="7"/>
  <c r="AM57" i="7"/>
  <c r="M486" i="7"/>
  <c r="L486" i="7"/>
  <c r="N486" i="7"/>
  <c r="M478" i="7"/>
  <c r="L478" i="7"/>
  <c r="N478" i="7"/>
  <c r="W28" i="7"/>
  <c r="X28" i="7"/>
  <c r="M520" i="7"/>
  <c r="L520" i="7"/>
  <c r="N520" i="7"/>
  <c r="S63" i="7"/>
  <c r="L502" i="7"/>
  <c r="N502" i="7"/>
  <c r="M502" i="7"/>
  <c r="L494" i="7"/>
  <c r="N494" i="7"/>
  <c r="M494" i="7"/>
  <c r="AM542" i="7"/>
  <c r="AL542" i="7"/>
  <c r="AM534" i="7"/>
  <c r="AL534" i="7"/>
  <c r="AN534" i="7"/>
  <c r="AN314" i="7"/>
  <c r="AN135" i="7"/>
  <c r="AL135" i="7"/>
  <c r="AM135" i="7"/>
  <c r="AN51" i="7"/>
  <c r="AL51" i="7"/>
  <c r="M379" i="7"/>
  <c r="L379" i="7"/>
  <c r="N379" i="7"/>
  <c r="X8" i="7"/>
  <c r="L366" i="7"/>
  <c r="M366" i="7"/>
  <c r="N366" i="7"/>
  <c r="L358" i="7"/>
  <c r="M358" i="7"/>
  <c r="N358" i="7"/>
  <c r="L446" i="7"/>
  <c r="N446" i="7"/>
  <c r="M446" i="7"/>
  <c r="L438" i="7"/>
  <c r="N438" i="7"/>
  <c r="L430" i="7"/>
  <c r="N430" i="7"/>
  <c r="M430" i="7"/>
  <c r="L421" i="7"/>
  <c r="M421" i="7"/>
  <c r="W49" i="7"/>
  <c r="AW27" i="7"/>
  <c r="M173" i="20"/>
  <c r="L75" i="20"/>
  <c r="L55" i="20"/>
  <c r="X6" i="20"/>
  <c r="AM392" i="7"/>
  <c r="N348" i="7"/>
  <c r="M348" i="7"/>
  <c r="L348" i="7"/>
  <c r="N340" i="7"/>
  <c r="M340" i="7"/>
  <c r="L340" i="7"/>
  <c r="N332" i="7"/>
  <c r="M332" i="7"/>
  <c r="L332" i="7"/>
  <c r="X47" i="7"/>
  <c r="L550" i="7"/>
  <c r="N550" i="7"/>
  <c r="M550" i="7"/>
  <c r="AW8" i="7"/>
  <c r="AL365" i="7"/>
  <c r="AN365" i="7"/>
  <c r="AL357" i="7"/>
  <c r="AN357" i="7"/>
  <c r="AM357" i="7"/>
  <c r="AN516" i="7"/>
  <c r="AM516" i="7"/>
  <c r="AN508" i="7"/>
  <c r="AM508" i="7"/>
  <c r="AN502" i="7"/>
  <c r="AM502" i="7"/>
  <c r="AL502" i="7"/>
  <c r="AN494" i="7"/>
  <c r="AM494" i="7"/>
  <c r="AL494" i="7"/>
  <c r="AL554" i="7"/>
  <c r="AN554" i="7"/>
  <c r="AL546" i="7"/>
  <c r="AM546" i="7"/>
  <c r="X5" i="20"/>
  <c r="W5" i="20"/>
  <c r="L59" i="20"/>
  <c r="M59" i="20"/>
  <c r="N59" i="20"/>
  <c r="N63" i="20"/>
  <c r="L63" i="20"/>
  <c r="M63" i="20"/>
  <c r="N67" i="20"/>
  <c r="M67" i="20"/>
  <c r="N71" i="20"/>
  <c r="L71" i="20"/>
  <c r="M171" i="20"/>
  <c r="N171" i="20"/>
  <c r="N175" i="20"/>
  <c r="N179" i="20"/>
  <c r="S9" i="20"/>
  <c r="L171" i="20"/>
  <c r="M175" i="20"/>
  <c r="M179" i="20"/>
  <c r="L77" i="20"/>
  <c r="M77" i="20"/>
  <c r="N77" i="20"/>
  <c r="M81" i="20"/>
  <c r="L81" i="20"/>
  <c r="L85" i="20"/>
  <c r="L86" i="20"/>
  <c r="L89" i="20"/>
  <c r="Q15" i="20"/>
  <c r="M85" i="20"/>
  <c r="N85" i="20"/>
  <c r="M89" i="20"/>
  <c r="N89" i="20"/>
  <c r="M183" i="20"/>
  <c r="N183" i="20"/>
  <c r="N187" i="20"/>
  <c r="N191" i="20"/>
  <c r="S19" i="20"/>
  <c r="L183" i="20"/>
  <c r="L187" i="20"/>
  <c r="L191" i="20"/>
  <c r="Q19" i="20"/>
  <c r="M187" i="20"/>
  <c r="M191" i="20"/>
  <c r="L93" i="20"/>
  <c r="M93" i="20"/>
  <c r="N93" i="20"/>
  <c r="M97" i="20"/>
  <c r="L97" i="20"/>
  <c r="N97" i="20"/>
  <c r="L101" i="20"/>
  <c r="M101" i="20"/>
  <c r="N101" i="20"/>
  <c r="L193" i="20"/>
  <c r="M193" i="20"/>
  <c r="L197" i="20"/>
  <c r="M197" i="20"/>
  <c r="N197" i="20"/>
  <c r="L201" i="20"/>
  <c r="M201" i="20"/>
  <c r="N201" i="20"/>
  <c r="W16" i="20"/>
  <c r="X16" i="20"/>
  <c r="L104" i="20"/>
  <c r="M104" i="20"/>
  <c r="N104" i="20"/>
  <c r="L108" i="20"/>
  <c r="N108" i="20"/>
  <c r="N112" i="20"/>
  <c r="M112" i="20"/>
  <c r="L116" i="20"/>
  <c r="N116" i="20"/>
  <c r="M116" i="20"/>
  <c r="N208" i="20"/>
  <c r="L208" i="20"/>
  <c r="L212" i="20"/>
  <c r="N212" i="20"/>
  <c r="M212" i="20"/>
  <c r="M216" i="20"/>
  <c r="R20" i="20"/>
  <c r="N216" i="20"/>
  <c r="L216" i="20"/>
  <c r="L3" i="20"/>
  <c r="M3" i="20"/>
  <c r="N3" i="20"/>
  <c r="W3" i="20"/>
  <c r="N7" i="20"/>
  <c r="M7" i="20"/>
  <c r="L11" i="20"/>
  <c r="M11" i="20"/>
  <c r="N11" i="20"/>
  <c r="N15" i="20"/>
  <c r="L15" i="20"/>
  <c r="N120" i="20"/>
  <c r="L120" i="20"/>
  <c r="L124" i="20"/>
  <c r="N124" i="20"/>
  <c r="N128" i="20"/>
  <c r="L16" i="20"/>
  <c r="M16" i="20"/>
  <c r="N16" i="20"/>
  <c r="X13" i="20"/>
  <c r="W13" i="20"/>
  <c r="L20" i="20"/>
  <c r="M20" i="20"/>
  <c r="N20" i="20"/>
  <c r="L24" i="20"/>
  <c r="M24" i="20"/>
  <c r="N24" i="20"/>
  <c r="L28" i="20"/>
  <c r="N28" i="20"/>
  <c r="M28" i="20"/>
  <c r="X17" i="20"/>
  <c r="L132" i="20"/>
  <c r="N132" i="20"/>
  <c r="W17" i="20"/>
  <c r="M132" i="20"/>
  <c r="N136" i="20"/>
  <c r="L136" i="20"/>
  <c r="M136" i="20"/>
  <c r="L140" i="20"/>
  <c r="N140" i="20"/>
  <c r="L32" i="20"/>
  <c r="M32" i="20"/>
  <c r="X4" i="20"/>
  <c r="N32" i="20"/>
  <c r="W4" i="20"/>
  <c r="L36" i="20"/>
  <c r="M36" i="20"/>
  <c r="N36" i="20"/>
  <c r="L40" i="20"/>
  <c r="M40" i="20"/>
  <c r="N40" i="20"/>
  <c r="L44" i="20"/>
  <c r="N44" i="20"/>
  <c r="L146" i="20"/>
  <c r="M146" i="20"/>
  <c r="L150" i="20"/>
  <c r="M150" i="20"/>
  <c r="N150" i="20"/>
  <c r="L154" i="20"/>
  <c r="M154" i="20"/>
  <c r="N154" i="20"/>
  <c r="L49" i="20"/>
  <c r="M49" i="20"/>
  <c r="N49" i="20"/>
  <c r="L53" i="20"/>
  <c r="M53" i="20"/>
  <c r="N53" i="20"/>
  <c r="L57" i="20"/>
  <c r="M57" i="20"/>
  <c r="N57" i="20"/>
  <c r="L157" i="20"/>
  <c r="M157" i="20"/>
  <c r="L161" i="20"/>
  <c r="M161" i="20"/>
  <c r="L165" i="20"/>
  <c r="M165" i="20"/>
  <c r="N165" i="20"/>
  <c r="L169" i="20"/>
  <c r="M169" i="20"/>
  <c r="M140" i="20"/>
  <c r="N130" i="20"/>
  <c r="N114" i="20"/>
  <c r="N81" i="20"/>
  <c r="AL178" i="7"/>
  <c r="AM178" i="7"/>
  <c r="AL9" i="7"/>
  <c r="AM9" i="7"/>
  <c r="AL61" i="7"/>
  <c r="AM61" i="7"/>
  <c r="AN61" i="7"/>
  <c r="L322" i="7"/>
  <c r="N322" i="7"/>
  <c r="L314" i="7"/>
  <c r="N314" i="7"/>
  <c r="L306" i="7"/>
  <c r="N306" i="7"/>
  <c r="M413" i="7"/>
  <c r="L413" i="7"/>
  <c r="M405" i="7"/>
  <c r="L405" i="7"/>
  <c r="M537" i="7"/>
  <c r="L537" i="7"/>
  <c r="N537" i="7"/>
  <c r="M529" i="7"/>
  <c r="L529" i="7"/>
  <c r="N529" i="7"/>
  <c r="X29" i="7"/>
  <c r="W29" i="7"/>
  <c r="N374" i="7"/>
  <c r="M374" i="7"/>
  <c r="L374" i="7"/>
  <c r="N476" i="7"/>
  <c r="M476" i="7"/>
  <c r="N468" i="7"/>
  <c r="M468" i="7"/>
  <c r="N460" i="7"/>
  <c r="M460" i="7"/>
  <c r="N452" i="7"/>
  <c r="M452" i="7"/>
  <c r="N501" i="7"/>
  <c r="M501" i="7"/>
  <c r="N493" i="7"/>
  <c r="M493" i="7"/>
  <c r="W65" i="7"/>
  <c r="AX9" i="7"/>
  <c r="AN487" i="7"/>
  <c r="AL487" i="7"/>
  <c r="AN479" i="7"/>
  <c r="AL479" i="7"/>
  <c r="AX29" i="7"/>
  <c r="AM374" i="7"/>
  <c r="AN374" i="7"/>
  <c r="AL374" i="7"/>
  <c r="AN520" i="7"/>
  <c r="AM520" i="7"/>
  <c r="AL520" i="7"/>
  <c r="AM860" i="7"/>
  <c r="AN860" i="7"/>
  <c r="AL860" i="7"/>
  <c r="AL873" i="7"/>
  <c r="AM873" i="7"/>
  <c r="AN873" i="7"/>
  <c r="AL881" i="7"/>
  <c r="AM881" i="7"/>
  <c r="AN881" i="7"/>
  <c r="AM743" i="7"/>
  <c r="AN743" i="7"/>
  <c r="AL743" i="7"/>
  <c r="AM751" i="7"/>
  <c r="AN751" i="7"/>
  <c r="AL751" i="7"/>
  <c r="AM965" i="7"/>
  <c r="AN965" i="7"/>
  <c r="AL965" i="7"/>
  <c r="AL757" i="7"/>
  <c r="AN757" i="7"/>
  <c r="AM757" i="7"/>
  <c r="AN765" i="7"/>
  <c r="AL765" i="7"/>
  <c r="AM765" i="7"/>
  <c r="AM973" i="7"/>
  <c r="AN973" i="7"/>
  <c r="AL973" i="7"/>
  <c r="AL769" i="7"/>
  <c r="AN769" i="7"/>
  <c r="AM769" i="7"/>
  <c r="AN777" i="7"/>
  <c r="AL777" i="7"/>
  <c r="AM777" i="7"/>
  <c r="AL983" i="7"/>
  <c r="AM983" i="7"/>
  <c r="AN983" i="7"/>
  <c r="AM991" i="7"/>
  <c r="AN991" i="7"/>
  <c r="AL991" i="7"/>
  <c r="AM788" i="7"/>
  <c r="AN788" i="7"/>
  <c r="AL788" i="7"/>
  <c r="AN994" i="7"/>
  <c r="AL994" i="7"/>
  <c r="AM994" i="7"/>
  <c r="AN1002" i="7"/>
  <c r="AL1002" i="7"/>
  <c r="AM1002" i="7"/>
  <c r="AL621" i="7"/>
  <c r="AM621" i="7"/>
  <c r="AN621" i="7"/>
  <c r="AL629" i="7"/>
  <c r="AM629" i="7"/>
  <c r="AN629" i="7"/>
  <c r="AN833" i="7"/>
  <c r="AL833" i="7"/>
  <c r="AM833" i="7"/>
  <c r="AN841" i="7"/>
  <c r="AM841" i="7"/>
  <c r="AL841" i="7"/>
  <c r="AL638" i="7"/>
  <c r="AM638" i="7"/>
  <c r="AN638" i="7"/>
  <c r="AL646" i="7"/>
  <c r="AM646" i="7"/>
  <c r="AN646" i="7"/>
  <c r="AN849" i="7"/>
  <c r="AL849" i="7"/>
  <c r="AM849" i="7"/>
  <c r="AL650" i="7"/>
  <c r="AM650" i="7"/>
  <c r="AN650" i="7"/>
  <c r="AL658" i="7"/>
  <c r="AM658" i="7"/>
  <c r="AN658" i="7"/>
  <c r="AN887" i="7"/>
  <c r="AL887" i="7"/>
  <c r="AM887" i="7"/>
  <c r="AL663" i="7"/>
  <c r="AM663" i="7"/>
  <c r="AN663" i="7"/>
  <c r="AL671" i="7"/>
  <c r="AM671" i="7"/>
  <c r="AN671" i="7"/>
  <c r="AN898" i="7"/>
  <c r="AL898" i="7"/>
  <c r="AM898" i="7"/>
  <c r="AN906" i="7"/>
  <c r="AL906" i="7"/>
  <c r="AM906" i="7"/>
  <c r="AN178" i="7"/>
  <c r="AM172" i="7"/>
  <c r="AL172" i="7"/>
  <c r="AN172" i="7"/>
  <c r="AQ23" i="7"/>
  <c r="AL217" i="7"/>
  <c r="AN217" i="7"/>
  <c r="AN19" i="7"/>
  <c r="AL19" i="7"/>
  <c r="AN3" i="7"/>
  <c r="AL3" i="7"/>
  <c r="AM55" i="7"/>
  <c r="AL55" i="7"/>
  <c r="AN55" i="7"/>
  <c r="AM463" i="7"/>
  <c r="L321" i="7"/>
  <c r="M321" i="7"/>
  <c r="N321" i="7"/>
  <c r="L313" i="7"/>
  <c r="M313" i="7"/>
  <c r="N313" i="7"/>
  <c r="L305" i="7"/>
  <c r="M305" i="7"/>
  <c r="X9" i="7"/>
  <c r="N305" i="7"/>
  <c r="W9" i="7"/>
  <c r="M487" i="7"/>
  <c r="L487" i="7"/>
  <c r="N487" i="7"/>
  <c r="M479" i="7"/>
  <c r="L479" i="7"/>
  <c r="N479" i="7"/>
  <c r="N345" i="7"/>
  <c r="M345" i="7"/>
  <c r="N337" i="7"/>
  <c r="M337" i="7"/>
  <c r="N329" i="7"/>
  <c r="M329" i="7"/>
  <c r="N451" i="7"/>
  <c r="X64" i="7"/>
  <c r="W64" i="7"/>
  <c r="AX8" i="7"/>
  <c r="AL379" i="7"/>
  <c r="AM366" i="7"/>
  <c r="AL366" i="7"/>
  <c r="AM358" i="7"/>
  <c r="AL358" i="7"/>
  <c r="AL446" i="7"/>
  <c r="AM446" i="7"/>
  <c r="AL438" i="7"/>
  <c r="AM438" i="7"/>
  <c r="AL430" i="7"/>
  <c r="AM430" i="7"/>
  <c r="AW28" i="7"/>
  <c r="AL420" i="7"/>
  <c r="AM420" i="7"/>
  <c r="Q48" i="7"/>
  <c r="AN176" i="7"/>
  <c r="AL176" i="7"/>
  <c r="AL221" i="7"/>
  <c r="AN221" i="7"/>
  <c r="AN9" i="7"/>
  <c r="AL7" i="7"/>
  <c r="AN7" i="7"/>
  <c r="AL146" i="7"/>
  <c r="AL142" i="7"/>
  <c r="AL138" i="7"/>
  <c r="AN59" i="7"/>
  <c r="AL59" i="7"/>
  <c r="AM471" i="7"/>
  <c r="M378" i="7"/>
  <c r="L378" i="7"/>
  <c r="N516" i="7"/>
  <c r="M516" i="7"/>
  <c r="N508" i="7"/>
  <c r="M508" i="7"/>
  <c r="N445" i="7"/>
  <c r="M445" i="7"/>
  <c r="N437" i="7"/>
  <c r="M437" i="7"/>
  <c r="N429" i="7"/>
  <c r="M429" i="7"/>
  <c r="W27" i="7"/>
  <c r="L425" i="7"/>
  <c r="M425" i="7"/>
  <c r="L417" i="7"/>
  <c r="M417" i="7"/>
  <c r="M523" i="7"/>
  <c r="L523" i="7"/>
  <c r="X65" i="7"/>
  <c r="AN326" i="7"/>
  <c r="AL326" i="7"/>
  <c r="AN318" i="7"/>
  <c r="AL318" i="7"/>
  <c r="AN310" i="7"/>
  <c r="AL310" i="7"/>
  <c r="AW26" i="7"/>
  <c r="AN541" i="7"/>
  <c r="AL541" i="7"/>
  <c r="AN533" i="7"/>
  <c r="AL533" i="7"/>
  <c r="AM476" i="7"/>
  <c r="AL476" i="7"/>
  <c r="AM468" i="7"/>
  <c r="AL468" i="7"/>
  <c r="AM460" i="7"/>
  <c r="AL460" i="7"/>
  <c r="AM452" i="7"/>
  <c r="AL452" i="7"/>
  <c r="AW65" i="7"/>
  <c r="AV17" i="20"/>
  <c r="L821" i="7"/>
  <c r="M821" i="7"/>
  <c r="N821" i="7"/>
  <c r="L615" i="7"/>
  <c r="M615" i="7"/>
  <c r="N615" i="7"/>
  <c r="L611" i="7"/>
  <c r="M611" i="7"/>
  <c r="N611" i="7"/>
  <c r="L607" i="7"/>
  <c r="M607" i="7"/>
  <c r="N607" i="7"/>
  <c r="L603" i="7"/>
  <c r="M603" i="7"/>
  <c r="N603" i="7"/>
  <c r="L816" i="7"/>
  <c r="M816" i="7"/>
  <c r="N816" i="7"/>
  <c r="L812" i="7"/>
  <c r="M812" i="7"/>
  <c r="N812" i="7"/>
  <c r="L600" i="7"/>
  <c r="M600" i="7"/>
  <c r="N600" i="7"/>
  <c r="L596" i="7"/>
  <c r="M596" i="7"/>
  <c r="N596" i="7"/>
  <c r="L592" i="7"/>
  <c r="M592" i="7"/>
  <c r="N592" i="7"/>
  <c r="L907" i="7"/>
  <c r="M907" i="7"/>
  <c r="N907" i="7"/>
  <c r="L903" i="7"/>
  <c r="M903" i="7"/>
  <c r="N903" i="7"/>
  <c r="L899" i="7"/>
  <c r="M899" i="7"/>
  <c r="N899" i="7"/>
  <c r="L895" i="7"/>
  <c r="M895" i="7"/>
  <c r="N895" i="7"/>
  <c r="L672" i="7"/>
  <c r="M672" i="7"/>
  <c r="N672" i="7"/>
  <c r="L668" i="7"/>
  <c r="M668" i="7"/>
  <c r="N668" i="7"/>
  <c r="L664" i="7"/>
  <c r="M664" i="7"/>
  <c r="N664" i="7"/>
  <c r="L892" i="7"/>
  <c r="M892" i="7"/>
  <c r="N892" i="7"/>
  <c r="L888" i="7"/>
  <c r="M888" i="7"/>
  <c r="N888" i="7"/>
  <c r="L884" i="7"/>
  <c r="M884" i="7"/>
  <c r="N884" i="7"/>
  <c r="L659" i="7"/>
  <c r="M659" i="7"/>
  <c r="N659" i="7"/>
  <c r="L655" i="7"/>
  <c r="M655" i="7"/>
  <c r="N655" i="7"/>
  <c r="L651" i="7"/>
  <c r="M651" i="7"/>
  <c r="N651" i="7"/>
  <c r="L854" i="7"/>
  <c r="M854" i="7"/>
  <c r="N854" i="7"/>
  <c r="L850" i="7"/>
  <c r="M850" i="7"/>
  <c r="N850" i="7"/>
  <c r="L846" i="7"/>
  <c r="M846" i="7"/>
  <c r="N846" i="7"/>
  <c r="L647" i="7"/>
  <c r="M647" i="7"/>
  <c r="N647" i="7"/>
  <c r="L643" i="7"/>
  <c r="M643" i="7"/>
  <c r="N643" i="7"/>
  <c r="L639" i="7"/>
  <c r="M639" i="7"/>
  <c r="N639" i="7"/>
  <c r="L635" i="7"/>
  <c r="M635" i="7"/>
  <c r="N635" i="7"/>
  <c r="L842" i="7"/>
  <c r="M842" i="7"/>
  <c r="N842" i="7"/>
  <c r="L838" i="7"/>
  <c r="M838" i="7"/>
  <c r="N838" i="7"/>
  <c r="L834" i="7"/>
  <c r="M834" i="7"/>
  <c r="N834" i="7"/>
  <c r="L830" i="7"/>
  <c r="M830" i="7"/>
  <c r="N830" i="7"/>
  <c r="L630" i="7"/>
  <c r="M630" i="7"/>
  <c r="N630" i="7"/>
  <c r="L626" i="7"/>
  <c r="M626" i="7"/>
  <c r="N626" i="7"/>
  <c r="L622" i="7"/>
  <c r="M622" i="7"/>
  <c r="N622" i="7"/>
  <c r="AL170" i="7"/>
  <c r="AM170" i="7"/>
  <c r="AL215" i="7"/>
  <c r="AM215" i="7"/>
  <c r="AR11" i="7"/>
  <c r="AL17" i="7"/>
  <c r="AM17" i="7"/>
  <c r="AL53" i="7"/>
  <c r="AM53" i="7"/>
  <c r="AN53" i="7"/>
  <c r="W26" i="7"/>
  <c r="X48" i="7"/>
  <c r="L424" i="7"/>
  <c r="M424" i="7"/>
  <c r="L416" i="7"/>
  <c r="M416" i="7"/>
  <c r="X49" i="7"/>
  <c r="M472" i="7"/>
  <c r="N472" i="7"/>
  <c r="M464" i="7"/>
  <c r="N464" i="7"/>
  <c r="M456" i="7"/>
  <c r="N456" i="7"/>
  <c r="AN325" i="7"/>
  <c r="AM325" i="7"/>
  <c r="AN317" i="7"/>
  <c r="AM317" i="7"/>
  <c r="AN309" i="7"/>
  <c r="AM309" i="7"/>
  <c r="AX11" i="7"/>
  <c r="AX28" i="7"/>
  <c r="AL483" i="7"/>
  <c r="AM483" i="7"/>
  <c r="AN483" i="7"/>
  <c r="AS28" i="7"/>
  <c r="AX48" i="7"/>
  <c r="AN370" i="7"/>
  <c r="AL370" i="7"/>
  <c r="AQ48" i="7"/>
  <c r="AM370" i="7"/>
  <c r="AL425" i="7"/>
  <c r="AM425" i="7"/>
  <c r="AL417" i="7"/>
  <c r="AM417" i="7"/>
  <c r="AN524" i="7"/>
  <c r="AM524" i="7"/>
  <c r="AL524" i="7"/>
  <c r="W7" i="20"/>
  <c r="M314" i="7"/>
  <c r="Q65" i="7"/>
  <c r="AM180" i="7"/>
  <c r="AL180" i="7"/>
  <c r="AN180" i="7"/>
  <c r="AM217" i="7"/>
  <c r="AN11" i="7"/>
  <c r="AL11" i="7"/>
  <c r="AS5" i="7"/>
  <c r="AM138" i="7"/>
  <c r="AM131" i="7"/>
  <c r="AL131" i="7"/>
  <c r="AN131" i="7"/>
  <c r="AM487" i="7"/>
  <c r="N413" i="7"/>
  <c r="N405" i="7"/>
  <c r="S11" i="7"/>
  <c r="N507" i="7"/>
  <c r="N370" i="7"/>
  <c r="M408" i="7"/>
  <c r="L408" i="7"/>
  <c r="X11" i="7"/>
  <c r="W11" i="7"/>
  <c r="M400" i="7"/>
  <c r="L400" i="7"/>
  <c r="M483" i="7"/>
  <c r="L483" i="7"/>
  <c r="N377" i="7"/>
  <c r="M377" i="7"/>
  <c r="W48" i="7"/>
  <c r="N369" i="7"/>
  <c r="M369" i="7"/>
  <c r="AL383" i="7"/>
  <c r="AM383" i="7"/>
  <c r="AM362" i="7"/>
  <c r="AL362" i="7"/>
  <c r="AM354" i="7"/>
  <c r="AL354" i="7"/>
  <c r="AX27" i="7"/>
  <c r="AM349" i="7"/>
  <c r="AL349" i="7"/>
  <c r="AM341" i="7"/>
  <c r="AL341" i="7"/>
  <c r="AM333" i="7"/>
  <c r="AL333" i="7"/>
  <c r="AW48" i="7"/>
  <c r="AU14" i="20"/>
  <c r="M714" i="7"/>
  <c r="N714" i="7"/>
  <c r="M549" i="7"/>
  <c r="M505" i="7"/>
  <c r="M497" i="7"/>
  <c r="AM294" i="7"/>
  <c r="AR23" i="7"/>
  <c r="AN305" i="7"/>
  <c r="AM378" i="7"/>
  <c r="AL507" i="7"/>
  <c r="AM478" i="7"/>
  <c r="AM553" i="7"/>
  <c r="AM545" i="7"/>
  <c r="AX64" i="7"/>
  <c r="L62" i="20"/>
  <c r="M62" i="20"/>
  <c r="N62" i="20"/>
  <c r="M66" i="20"/>
  <c r="N66" i="20"/>
  <c r="X9" i="20"/>
  <c r="W9" i="20"/>
  <c r="W10" i="20"/>
  <c r="X3" i="20"/>
  <c r="L6" i="20"/>
  <c r="M6" i="20"/>
  <c r="N6" i="20"/>
  <c r="N8" i="20"/>
  <c r="N10" i="20"/>
  <c r="N12" i="20"/>
  <c r="N14" i="20"/>
  <c r="S3" i="20"/>
  <c r="M10" i="20"/>
  <c r="L14" i="20"/>
  <c r="M14" i="20"/>
  <c r="L19" i="20"/>
  <c r="M19" i="20"/>
  <c r="N19" i="20"/>
  <c r="L27" i="20"/>
  <c r="M27" i="20"/>
  <c r="N27" i="20"/>
  <c r="L35" i="20"/>
  <c r="M35" i="20"/>
  <c r="N35" i="20"/>
  <c r="L43" i="20"/>
  <c r="M43" i="20"/>
  <c r="N43" i="20"/>
  <c r="L48" i="20"/>
  <c r="M48" i="20"/>
  <c r="N48" i="20"/>
  <c r="L56" i="20"/>
  <c r="M56" i="20"/>
  <c r="N56" i="20"/>
  <c r="N215" i="20"/>
  <c r="N207" i="20"/>
  <c r="M202" i="20"/>
  <c r="M194" i="20"/>
  <c r="M186" i="20"/>
  <c r="M178" i="20"/>
  <c r="M170" i="20"/>
  <c r="M162" i="20"/>
  <c r="N151" i="20"/>
  <c r="N143" i="20"/>
  <c r="N135" i="20"/>
  <c r="N127" i="20"/>
  <c r="N119" i="20"/>
  <c r="L117" i="20"/>
  <c r="N111" i="20"/>
  <c r="M102" i="20"/>
  <c r="M88" i="20"/>
  <c r="N84" i="20"/>
  <c r="M70" i="20"/>
  <c r="L66" i="20"/>
  <c r="M4" i="20"/>
  <c r="AJ200" i="20"/>
  <c r="AJ168" i="20"/>
  <c r="AK157" i="20"/>
  <c r="AJ136" i="20"/>
  <c r="AK125" i="20"/>
  <c r="AK93" i="20"/>
  <c r="AJ72" i="20"/>
  <c r="AJ40" i="20"/>
  <c r="AK29" i="20"/>
  <c r="AJ8" i="20"/>
  <c r="M578" i="7"/>
  <c r="L578" i="7"/>
  <c r="N578" i="7"/>
  <c r="M799" i="7"/>
  <c r="L799" i="7"/>
  <c r="N799" i="7"/>
  <c r="M571" i="7"/>
  <c r="L571" i="7"/>
  <c r="N571" i="7"/>
  <c r="M563" i="7"/>
  <c r="L563" i="7"/>
  <c r="N563" i="7"/>
  <c r="M826" i="7"/>
  <c r="L826" i="7"/>
  <c r="N826" i="7"/>
  <c r="AL353" i="7"/>
  <c r="AL348" i="7"/>
  <c r="AL340" i="7"/>
  <c r="AL332" i="7"/>
  <c r="W47" i="7"/>
  <c r="AJ62" i="20"/>
  <c r="AK62" i="20"/>
  <c r="AL62" i="20"/>
  <c r="AJ66" i="20"/>
  <c r="AK66" i="20"/>
  <c r="AJ70" i="20"/>
  <c r="AK70" i="20"/>
  <c r="AL70" i="20"/>
  <c r="AV9" i="20"/>
  <c r="AJ170" i="20"/>
  <c r="AU9" i="20"/>
  <c r="AK170" i="20"/>
  <c r="AJ174" i="20"/>
  <c r="AK174" i="20"/>
  <c r="AL174" i="20"/>
  <c r="AJ178" i="20"/>
  <c r="AK178" i="20"/>
  <c r="AJ76" i="20"/>
  <c r="AK76" i="20"/>
  <c r="AL76" i="20"/>
  <c r="AJ84" i="20"/>
  <c r="AK84" i="20"/>
  <c r="AL84" i="20"/>
  <c r="AJ182" i="20"/>
  <c r="AK182" i="20"/>
  <c r="AL182" i="20"/>
  <c r="AJ186" i="20"/>
  <c r="AK186" i="20"/>
  <c r="AJ190" i="20"/>
  <c r="AK190" i="20"/>
  <c r="AL190" i="20"/>
  <c r="AJ92" i="20"/>
  <c r="AK92" i="20"/>
  <c r="AL92" i="20"/>
  <c r="AJ100" i="20"/>
  <c r="AK100" i="20"/>
  <c r="AL100" i="20"/>
  <c r="AU10" i="20"/>
  <c r="AL192" i="20"/>
  <c r="AJ196" i="20"/>
  <c r="AK196" i="20"/>
  <c r="AL196" i="20"/>
  <c r="AJ204" i="20"/>
  <c r="AK204" i="20"/>
  <c r="AL204" i="20"/>
  <c r="AK107" i="20"/>
  <c r="AL107" i="20"/>
  <c r="AJ111" i="20"/>
  <c r="AK111" i="20"/>
  <c r="AL111" i="20"/>
  <c r="AK115" i="20"/>
  <c r="AL115" i="20"/>
  <c r="AJ207" i="20"/>
  <c r="AK207" i="20"/>
  <c r="AL207" i="20"/>
  <c r="AK211" i="20"/>
  <c r="AL211" i="20"/>
  <c r="AJ215" i="20"/>
  <c r="AK215" i="20"/>
  <c r="AL215" i="20"/>
  <c r="AL2" i="20"/>
  <c r="AK2" i="20"/>
  <c r="AV3" i="20"/>
  <c r="AU3" i="20"/>
  <c r="AJ6" i="20"/>
  <c r="AK6" i="20"/>
  <c r="AL6" i="20"/>
  <c r="AJ10" i="20"/>
  <c r="AK10" i="20"/>
  <c r="AJ14" i="20"/>
  <c r="AK14" i="20"/>
  <c r="AL14" i="20"/>
  <c r="AJ119" i="20"/>
  <c r="AK119" i="20"/>
  <c r="AL119" i="20"/>
  <c r="AK123" i="20"/>
  <c r="AL123" i="20"/>
  <c r="AJ127" i="20"/>
  <c r="AK127" i="20"/>
  <c r="AL127" i="20"/>
  <c r="AK131" i="20"/>
  <c r="AL131" i="20"/>
  <c r="AK19" i="20"/>
  <c r="AL19" i="20"/>
  <c r="AJ23" i="20"/>
  <c r="AK23" i="20"/>
  <c r="AL23" i="20"/>
  <c r="AK27" i="20"/>
  <c r="AL27" i="20"/>
  <c r="AJ31" i="20"/>
  <c r="AK31" i="20"/>
  <c r="AL31" i="20"/>
  <c r="AJ135" i="20"/>
  <c r="AK135" i="20"/>
  <c r="AL135" i="20"/>
  <c r="AK139" i="20"/>
  <c r="AL139" i="20"/>
  <c r="AJ143" i="20"/>
  <c r="AK143" i="20"/>
  <c r="AL143" i="20"/>
  <c r="AK35" i="20"/>
  <c r="AL35" i="20"/>
  <c r="AJ39" i="20"/>
  <c r="AK39" i="20"/>
  <c r="AL39" i="20"/>
  <c r="AK43" i="20"/>
  <c r="AL43" i="20"/>
  <c r="AJ145" i="20"/>
  <c r="AK145" i="20"/>
  <c r="AL145" i="20"/>
  <c r="AJ153" i="20"/>
  <c r="AK153" i="20"/>
  <c r="AL153" i="20"/>
  <c r="AJ52" i="20"/>
  <c r="AK52" i="20"/>
  <c r="AL52" i="20"/>
  <c r="AJ156" i="20"/>
  <c r="AK156" i="20"/>
  <c r="AL156" i="20"/>
  <c r="AJ164" i="20"/>
  <c r="AK164" i="20"/>
  <c r="AL164" i="20"/>
  <c r="L170" i="20"/>
  <c r="Q9" i="20"/>
  <c r="N105" i="20"/>
  <c r="L102" i="20"/>
  <c r="N98" i="20"/>
  <c r="M84" i="20"/>
  <c r="L70" i="20"/>
  <c r="M23" i="20"/>
  <c r="AJ2" i="20"/>
  <c r="AK208" i="20"/>
  <c r="AL197" i="20"/>
  <c r="AK176" i="20"/>
  <c r="AL165" i="20"/>
  <c r="AL133" i="20"/>
  <c r="AJ123" i="20"/>
  <c r="AK112" i="20"/>
  <c r="AL101" i="20"/>
  <c r="AK80" i="20"/>
  <c r="AK48" i="20"/>
  <c r="AL37" i="20"/>
  <c r="AJ27" i="20"/>
  <c r="X10" i="20"/>
  <c r="AV10" i="20"/>
  <c r="M709" i="7"/>
  <c r="L709" i="7"/>
  <c r="N709" i="7"/>
  <c r="L699" i="7"/>
  <c r="N699" i="7"/>
  <c r="L585" i="7"/>
  <c r="M585" i="7"/>
  <c r="L577" i="7"/>
  <c r="M577" i="7"/>
  <c r="N577" i="7"/>
  <c r="L798" i="7"/>
  <c r="M798" i="7"/>
  <c r="N798" i="7"/>
  <c r="L570" i="7"/>
  <c r="M570" i="7"/>
  <c r="N570" i="7"/>
  <c r="L562" i="7"/>
  <c r="M562" i="7"/>
  <c r="N562" i="7"/>
  <c r="L825" i="7"/>
  <c r="M825" i="7"/>
  <c r="N825" i="7"/>
  <c r="AL595" i="7"/>
  <c r="AM595" i="7"/>
  <c r="AN595" i="7"/>
  <c r="AL811" i="7"/>
  <c r="AM811" i="7"/>
  <c r="AN811" i="7"/>
  <c r="AL819" i="7"/>
  <c r="AM819" i="7"/>
  <c r="AN819" i="7"/>
  <c r="AM610" i="7"/>
  <c r="AN610" i="7"/>
  <c r="AL610" i="7"/>
  <c r="AM820" i="7"/>
  <c r="AN820" i="7"/>
  <c r="AL820" i="7"/>
  <c r="AL557" i="7"/>
  <c r="AM557" i="7"/>
  <c r="AN557" i="7"/>
  <c r="AL565" i="7"/>
  <c r="AM565" i="7"/>
  <c r="AN565" i="7"/>
  <c r="AL573" i="7"/>
  <c r="AM573" i="7"/>
  <c r="AN573" i="7"/>
  <c r="AN801" i="7"/>
  <c r="AL801" i="7"/>
  <c r="AM801" i="7"/>
  <c r="AL580" i="7"/>
  <c r="AM580" i="7"/>
  <c r="AN580" i="7"/>
  <c r="AL588" i="7"/>
  <c r="AM588" i="7"/>
  <c r="AN588" i="7"/>
  <c r="AL810" i="7"/>
  <c r="AN810" i="7"/>
  <c r="AM810" i="7"/>
  <c r="AL928" i="7"/>
  <c r="AM928" i="7"/>
  <c r="AN928" i="7"/>
  <c r="AL698" i="7"/>
  <c r="AM698" i="7"/>
  <c r="AN698" i="7"/>
  <c r="AM713" i="7"/>
  <c r="AN713" i="7"/>
  <c r="AL713" i="7"/>
  <c r="AM721" i="7"/>
  <c r="AN721" i="7"/>
  <c r="AL721" i="7"/>
  <c r="AL936" i="7"/>
  <c r="AM936" i="7"/>
  <c r="AN936" i="7"/>
  <c r="AL722" i="7"/>
  <c r="AM722" i="7"/>
  <c r="AN722" i="7"/>
  <c r="AL730" i="7"/>
  <c r="AM730" i="7"/>
  <c r="AN730" i="7"/>
  <c r="AL945" i="7"/>
  <c r="AM945" i="7"/>
  <c r="AN945" i="7"/>
  <c r="AL953" i="7"/>
  <c r="AM953" i="7"/>
  <c r="AN953" i="7"/>
  <c r="AN678" i="7"/>
  <c r="AL678" i="7"/>
  <c r="AM678" i="7"/>
  <c r="AL911" i="7"/>
  <c r="AM911" i="7"/>
  <c r="AN911" i="7"/>
  <c r="AL685" i="7"/>
  <c r="AM685" i="7"/>
  <c r="AN685" i="7"/>
  <c r="AL920" i="7"/>
  <c r="AM920" i="7"/>
  <c r="AN920" i="7"/>
  <c r="L704" i="7"/>
  <c r="M704" i="7"/>
  <c r="M806" i="7"/>
  <c r="L806" i="7"/>
  <c r="N806" i="7"/>
  <c r="N740" i="7"/>
  <c r="M740" i="7"/>
  <c r="AV5" i="20"/>
  <c r="AK59" i="20"/>
  <c r="AU5" i="20"/>
  <c r="AL59" i="20"/>
  <c r="AJ63" i="20"/>
  <c r="AK63" i="20"/>
  <c r="AL63" i="20"/>
  <c r="AK67" i="20"/>
  <c r="AL67" i="20"/>
  <c r="AJ71" i="20"/>
  <c r="AK71" i="20"/>
  <c r="AL71" i="20"/>
  <c r="AK171" i="20"/>
  <c r="AL171" i="20"/>
  <c r="AJ175" i="20"/>
  <c r="AK175" i="20"/>
  <c r="AL175" i="20"/>
  <c r="AK179" i="20"/>
  <c r="AL179" i="20"/>
  <c r="AJ81" i="20"/>
  <c r="AK81" i="20"/>
  <c r="AL81" i="20"/>
  <c r="AJ89" i="20"/>
  <c r="AK89" i="20"/>
  <c r="AL89" i="20"/>
  <c r="AJ183" i="20"/>
  <c r="AK183" i="20"/>
  <c r="AL183" i="20"/>
  <c r="AK187" i="20"/>
  <c r="AL187" i="20"/>
  <c r="AJ191" i="20"/>
  <c r="AK191" i="20"/>
  <c r="AL191" i="20"/>
  <c r="AJ97" i="20"/>
  <c r="AK97" i="20"/>
  <c r="AL97" i="20"/>
  <c r="AJ193" i="20"/>
  <c r="AK193" i="20"/>
  <c r="AL193" i="20"/>
  <c r="AJ201" i="20"/>
  <c r="AK201" i="20"/>
  <c r="AL201" i="20"/>
  <c r="AL104" i="20"/>
  <c r="AV16" i="20"/>
  <c r="AU16" i="20"/>
  <c r="AJ108" i="20"/>
  <c r="AK108" i="20"/>
  <c r="AL108" i="20"/>
  <c r="AJ116" i="20"/>
  <c r="AK116" i="20"/>
  <c r="AL116" i="20"/>
  <c r="AJ212" i="20"/>
  <c r="AK212" i="20"/>
  <c r="AL212" i="20"/>
  <c r="AK3" i="20"/>
  <c r="AL3" i="20"/>
  <c r="AJ7" i="20"/>
  <c r="AK7" i="20"/>
  <c r="AL7" i="20"/>
  <c r="AK11" i="20"/>
  <c r="AL11" i="20"/>
  <c r="AJ15" i="20"/>
  <c r="AK15" i="20"/>
  <c r="AL15" i="20"/>
  <c r="AJ124" i="20"/>
  <c r="AK124" i="20"/>
  <c r="AL124" i="20"/>
  <c r="AL16" i="20"/>
  <c r="AV13" i="20"/>
  <c r="AU13" i="20"/>
  <c r="AJ20" i="20"/>
  <c r="AK20" i="20"/>
  <c r="AL20" i="20"/>
  <c r="AJ28" i="20"/>
  <c r="AK28" i="20"/>
  <c r="AL28" i="20"/>
  <c r="AJ132" i="20"/>
  <c r="AK132" i="20"/>
  <c r="AL132" i="20"/>
  <c r="AJ140" i="20"/>
  <c r="AK140" i="20"/>
  <c r="AL140" i="20"/>
  <c r="AL32" i="20"/>
  <c r="AV4" i="20"/>
  <c r="AJ36" i="20"/>
  <c r="AK36" i="20"/>
  <c r="AL36" i="20"/>
  <c r="AJ44" i="20"/>
  <c r="AK44" i="20"/>
  <c r="AL44" i="20"/>
  <c r="AJ146" i="20"/>
  <c r="AK146" i="20"/>
  <c r="AJ150" i="20"/>
  <c r="AK150" i="20"/>
  <c r="AL150" i="20"/>
  <c r="AJ154" i="20"/>
  <c r="AK154" i="20"/>
  <c r="AJ49" i="20"/>
  <c r="AK49" i="20"/>
  <c r="AL49" i="20"/>
  <c r="AJ57" i="20"/>
  <c r="AK57" i="20"/>
  <c r="AL57" i="20"/>
  <c r="AJ161" i="20"/>
  <c r="AK161" i="20"/>
  <c r="AL161" i="20"/>
  <c r="AJ169" i="20"/>
  <c r="AK169" i="20"/>
  <c r="AL169" i="20"/>
  <c r="AK216" i="20"/>
  <c r="AK120" i="20"/>
  <c r="AL77" i="20"/>
  <c r="AJ67" i="20"/>
  <c r="AK24" i="20"/>
  <c r="AJ3" i="20"/>
  <c r="AN861" i="7"/>
  <c r="AL861" i="7"/>
  <c r="AM861" i="7"/>
  <c r="AN874" i="7"/>
  <c r="AL874" i="7"/>
  <c r="AM874" i="7"/>
  <c r="AN882" i="7"/>
  <c r="AL882" i="7"/>
  <c r="AM882" i="7"/>
  <c r="AL744" i="7"/>
  <c r="AM744" i="7"/>
  <c r="AN744" i="7"/>
  <c r="AL958" i="7"/>
  <c r="AM958" i="7"/>
  <c r="AN958" i="7"/>
  <c r="AM966" i="7"/>
  <c r="AN966" i="7"/>
  <c r="AL966" i="7"/>
  <c r="AL758" i="7"/>
  <c r="AM758" i="7"/>
  <c r="AN758" i="7"/>
  <c r="AL766" i="7"/>
  <c r="AM766" i="7"/>
  <c r="AN766" i="7"/>
  <c r="AM974" i="7"/>
  <c r="AN974" i="7"/>
  <c r="AL974" i="7"/>
  <c r="AL770" i="7"/>
  <c r="AM770" i="7"/>
  <c r="AN770" i="7"/>
  <c r="AL778" i="7"/>
  <c r="AM778" i="7"/>
  <c r="AN778" i="7"/>
  <c r="AL984" i="7"/>
  <c r="AM984" i="7"/>
  <c r="AN984" i="7"/>
  <c r="AL992" i="7"/>
  <c r="AM992" i="7"/>
  <c r="AN992" i="7"/>
  <c r="AN789" i="7"/>
  <c r="AL789" i="7"/>
  <c r="AM789" i="7"/>
  <c r="AL995" i="7"/>
  <c r="AN995" i="7"/>
  <c r="AM995" i="7"/>
  <c r="AL1003" i="7"/>
  <c r="AN1003" i="7"/>
  <c r="AM1003" i="7"/>
  <c r="AL622" i="7"/>
  <c r="AM622" i="7"/>
  <c r="AN622" i="7"/>
  <c r="AL630" i="7"/>
  <c r="AM630" i="7"/>
  <c r="AN630" i="7"/>
  <c r="AL834" i="7"/>
  <c r="AM834" i="7"/>
  <c r="AN834" i="7"/>
  <c r="AL842" i="7"/>
  <c r="AN842" i="7"/>
  <c r="AM842" i="7"/>
  <c r="AN639" i="7"/>
  <c r="AL639" i="7"/>
  <c r="AM639" i="7"/>
  <c r="AN647" i="7"/>
  <c r="AL647" i="7"/>
  <c r="AM647" i="7"/>
  <c r="AL850" i="7"/>
  <c r="AM850" i="7"/>
  <c r="AN850" i="7"/>
  <c r="AL651" i="7"/>
  <c r="AM651" i="7"/>
  <c r="AN651" i="7"/>
  <c r="AL659" i="7"/>
  <c r="AM659" i="7"/>
  <c r="AN659" i="7"/>
  <c r="AL888" i="7"/>
  <c r="AM888" i="7"/>
  <c r="AN888" i="7"/>
  <c r="AL664" i="7"/>
  <c r="AM664" i="7"/>
  <c r="AN664" i="7"/>
  <c r="AL672" i="7"/>
  <c r="AM672" i="7"/>
  <c r="AN672" i="7"/>
  <c r="AL899" i="7"/>
  <c r="AM899" i="7"/>
  <c r="AN899" i="7"/>
  <c r="AL907" i="7"/>
  <c r="AM907" i="7"/>
  <c r="AN907" i="7"/>
  <c r="AL596" i="7"/>
  <c r="AM596" i="7"/>
  <c r="AN596" i="7"/>
  <c r="AM812" i="7"/>
  <c r="AN812" i="7"/>
  <c r="AL812" i="7"/>
  <c r="AL603" i="7"/>
  <c r="AM603" i="7"/>
  <c r="AN603" i="7"/>
  <c r="AL611" i="7"/>
  <c r="AM611" i="7"/>
  <c r="AN611" i="7"/>
  <c r="AN821" i="7"/>
  <c r="AM821" i="7"/>
  <c r="AL821" i="7"/>
  <c r="AL558" i="7"/>
  <c r="AM558" i="7"/>
  <c r="AN558" i="7"/>
  <c r="AL566" i="7"/>
  <c r="AM566" i="7"/>
  <c r="AN566" i="7"/>
  <c r="AL574" i="7"/>
  <c r="AM574" i="7"/>
  <c r="AN574" i="7"/>
  <c r="AL802" i="7"/>
  <c r="AM802" i="7"/>
  <c r="AN802" i="7"/>
  <c r="AL581" i="7"/>
  <c r="AM581" i="7"/>
  <c r="AN581" i="7"/>
  <c r="AL589" i="7"/>
  <c r="AM589" i="7"/>
  <c r="AN589" i="7"/>
  <c r="AL700" i="7"/>
  <c r="AM700" i="7"/>
  <c r="AN700" i="7"/>
  <c r="AL691" i="7"/>
  <c r="AM691" i="7"/>
  <c r="AN691" i="7"/>
  <c r="AL699" i="7"/>
  <c r="AM699" i="7"/>
  <c r="AN699" i="7"/>
  <c r="AL714" i="7"/>
  <c r="AM714" i="7"/>
  <c r="AN714" i="7"/>
  <c r="AL929" i="7"/>
  <c r="AM929" i="7"/>
  <c r="AL937" i="7"/>
  <c r="AM937" i="7"/>
  <c r="AN937" i="7"/>
  <c r="AL723" i="7"/>
  <c r="AM723" i="7"/>
  <c r="AN723" i="7"/>
  <c r="AL731" i="7"/>
  <c r="AM731" i="7"/>
  <c r="AN731" i="7"/>
  <c r="AN946" i="7"/>
  <c r="AL946" i="7"/>
  <c r="AM946" i="7"/>
  <c r="AN954" i="7"/>
  <c r="AL954" i="7"/>
  <c r="AM954" i="7"/>
  <c r="AL679" i="7"/>
  <c r="AM679" i="7"/>
  <c r="AN679" i="7"/>
  <c r="AL912" i="7"/>
  <c r="AM912" i="7"/>
  <c r="AN912" i="7"/>
  <c r="AN686" i="7"/>
  <c r="AL686" i="7"/>
  <c r="AM686" i="7"/>
  <c r="AL921" i="7"/>
  <c r="AM921" i="7"/>
  <c r="AN921" i="7"/>
  <c r="M694" i="7"/>
  <c r="R55" i="7"/>
  <c r="L694" i="7"/>
  <c r="N694" i="7"/>
  <c r="N695" i="7"/>
  <c r="N698" i="7"/>
  <c r="S55" i="7"/>
  <c r="N978" i="7"/>
  <c r="M978" i="7"/>
  <c r="L978" i="7"/>
  <c r="M373" i="7"/>
  <c r="M352" i="7"/>
  <c r="M344" i="7"/>
  <c r="M336" i="7"/>
  <c r="M328" i="7"/>
  <c r="AM445" i="7"/>
  <c r="AM437" i="7"/>
  <c r="AM429" i="7"/>
  <c r="AM424" i="7"/>
  <c r="AM416" i="7"/>
  <c r="AW9" i="7"/>
  <c r="AW10" i="7"/>
  <c r="AW11" i="7"/>
  <c r="AW29" i="7"/>
  <c r="L64" i="20"/>
  <c r="N64" i="20"/>
  <c r="M74" i="20"/>
  <c r="X15" i="20"/>
  <c r="W15" i="20"/>
  <c r="X19" i="20"/>
  <c r="W19" i="20"/>
  <c r="W6" i="20"/>
  <c r="M90" i="20"/>
  <c r="W20" i="20"/>
  <c r="L8" i="20"/>
  <c r="M8" i="20"/>
  <c r="X7" i="20"/>
  <c r="L17" i="20"/>
  <c r="M17" i="20"/>
  <c r="L21" i="20"/>
  <c r="M21" i="20"/>
  <c r="N21" i="20"/>
  <c r="L25" i="20"/>
  <c r="M25" i="20"/>
  <c r="L29" i="20"/>
  <c r="M29" i="20"/>
  <c r="N29" i="20"/>
  <c r="L33" i="20"/>
  <c r="M33" i="20"/>
  <c r="L37" i="20"/>
  <c r="M37" i="20"/>
  <c r="N37" i="20"/>
  <c r="L41" i="20"/>
  <c r="M41" i="20"/>
  <c r="L45" i="20"/>
  <c r="M45" i="20"/>
  <c r="N45" i="20"/>
  <c r="X14" i="20"/>
  <c r="L46" i="20"/>
  <c r="W14" i="20"/>
  <c r="M46" i="20"/>
  <c r="N46" i="20"/>
  <c r="M50" i="20"/>
  <c r="N50" i="20"/>
  <c r="L54" i="20"/>
  <c r="M54" i="20"/>
  <c r="N54" i="20"/>
  <c r="M58" i="20"/>
  <c r="N58" i="20"/>
  <c r="L2" i="20"/>
  <c r="N211" i="20"/>
  <c r="M198" i="20"/>
  <c r="M190" i="20"/>
  <c r="M182" i="20"/>
  <c r="M174" i="20"/>
  <c r="M166" i="20"/>
  <c r="M158" i="20"/>
  <c r="N147" i="20"/>
  <c r="N139" i="20"/>
  <c r="N131" i="20"/>
  <c r="N123" i="20"/>
  <c r="N115" i="20"/>
  <c r="N107" i="20"/>
  <c r="N100" i="20"/>
  <c r="L90" i="20"/>
  <c r="M86" i="20"/>
  <c r="M72" i="20"/>
  <c r="N68" i="20"/>
  <c r="M52" i="20"/>
  <c r="N41" i="20"/>
  <c r="L31" i="20"/>
  <c r="AJ216" i="20"/>
  <c r="AJ184" i="20"/>
  <c r="AK141" i="20"/>
  <c r="AJ120" i="20"/>
  <c r="AK109" i="20"/>
  <c r="AJ88" i="20"/>
  <c r="AK77" i="20"/>
  <c r="AL66" i="20"/>
  <c r="AJ56" i="20"/>
  <c r="AK45" i="20"/>
  <c r="AJ24" i="20"/>
  <c r="L809" i="7"/>
  <c r="M809" i="7"/>
  <c r="N809" i="7"/>
  <c r="M582" i="7"/>
  <c r="L582" i="7"/>
  <c r="N582" i="7"/>
  <c r="M803" i="7"/>
  <c r="L803" i="7"/>
  <c r="N803" i="7"/>
  <c r="M795" i="7"/>
  <c r="L795" i="7"/>
  <c r="N795" i="7"/>
  <c r="M567" i="7"/>
  <c r="L567" i="7"/>
  <c r="N567" i="7"/>
  <c r="M559" i="7"/>
  <c r="L559" i="7"/>
  <c r="N559" i="7"/>
  <c r="AL429" i="7"/>
  <c r="AJ60" i="20"/>
  <c r="AK60" i="20"/>
  <c r="AL60" i="20"/>
  <c r="AJ68" i="20"/>
  <c r="AK68" i="20"/>
  <c r="AL68" i="20"/>
  <c r="AJ172" i="20"/>
  <c r="AK172" i="20"/>
  <c r="AL172" i="20"/>
  <c r="AV15" i="20"/>
  <c r="AU15" i="20"/>
  <c r="AJ74" i="20"/>
  <c r="AK74" i="20"/>
  <c r="AJ78" i="20"/>
  <c r="AK78" i="20"/>
  <c r="AL78" i="20"/>
  <c r="AJ82" i="20"/>
  <c r="AK82" i="20"/>
  <c r="AJ86" i="20"/>
  <c r="AK86" i="20"/>
  <c r="AL86" i="20"/>
  <c r="AJ180" i="20"/>
  <c r="AK180" i="20"/>
  <c r="AL180" i="20"/>
  <c r="AL188" i="20"/>
  <c r="AQ19" i="20"/>
  <c r="AV19" i="20"/>
  <c r="AJ188" i="20"/>
  <c r="AK188" i="20"/>
  <c r="AV6" i="20"/>
  <c r="AU6" i="20"/>
  <c r="AJ90" i="20"/>
  <c r="AK90" i="20"/>
  <c r="AJ94" i="20"/>
  <c r="AK94" i="20"/>
  <c r="AL94" i="20"/>
  <c r="AJ98" i="20"/>
  <c r="AK98" i="20"/>
  <c r="AJ102" i="20"/>
  <c r="AK102" i="20"/>
  <c r="AL102" i="20"/>
  <c r="AQ6" i="20"/>
  <c r="AJ194" i="20"/>
  <c r="AK194" i="20"/>
  <c r="AJ198" i="20"/>
  <c r="AK198" i="20"/>
  <c r="AL198" i="20"/>
  <c r="AJ202" i="20"/>
  <c r="AK202" i="20"/>
  <c r="AJ105" i="20"/>
  <c r="AK105" i="20"/>
  <c r="AL105" i="20"/>
  <c r="AJ113" i="20"/>
  <c r="AK113" i="20"/>
  <c r="AL113" i="20"/>
  <c r="AV20" i="20"/>
  <c r="AU20" i="20"/>
  <c r="AJ205" i="20"/>
  <c r="AJ209" i="20"/>
  <c r="AJ217" i="20"/>
  <c r="AO20" i="20"/>
  <c r="AK209" i="20"/>
  <c r="AL209" i="20"/>
  <c r="AK217" i="20"/>
  <c r="AL217" i="20"/>
  <c r="AJ4" i="20"/>
  <c r="AK4" i="20"/>
  <c r="AL4" i="20"/>
  <c r="AJ12" i="20"/>
  <c r="AK12" i="20"/>
  <c r="AL12" i="20"/>
  <c r="AJ121" i="20"/>
  <c r="AK121" i="20"/>
  <c r="AL121" i="20"/>
  <c r="AJ129" i="20"/>
  <c r="AK129" i="20"/>
  <c r="AL129" i="20"/>
  <c r="AJ17" i="20"/>
  <c r="AK17" i="20"/>
  <c r="AL17" i="20"/>
  <c r="AJ25" i="20"/>
  <c r="AK25" i="20"/>
  <c r="AL25" i="20"/>
  <c r="AJ137" i="20"/>
  <c r="AK137" i="20"/>
  <c r="AL137" i="20"/>
  <c r="AJ33" i="20"/>
  <c r="AK33" i="20"/>
  <c r="AL33" i="20"/>
  <c r="AJ41" i="20"/>
  <c r="AK41" i="20"/>
  <c r="AL41" i="20"/>
  <c r="AK147" i="20"/>
  <c r="AL147" i="20"/>
  <c r="AJ151" i="20"/>
  <c r="AK151" i="20"/>
  <c r="AL151" i="20"/>
  <c r="AJ46" i="20"/>
  <c r="AK46" i="20"/>
  <c r="AL46" i="20"/>
  <c r="AV14" i="20"/>
  <c r="AJ50" i="20"/>
  <c r="AK50" i="20"/>
  <c r="AJ54" i="20"/>
  <c r="AK54" i="20"/>
  <c r="AL54" i="20"/>
  <c r="AJ58" i="20"/>
  <c r="AK58" i="20"/>
  <c r="AJ158" i="20"/>
  <c r="AK158" i="20"/>
  <c r="AL158" i="20"/>
  <c r="AJ162" i="20"/>
  <c r="AK162" i="20"/>
  <c r="AJ166" i="20"/>
  <c r="AK166" i="20"/>
  <c r="AL166" i="20"/>
  <c r="M2" i="20"/>
  <c r="N192" i="20"/>
  <c r="M100" i="20"/>
  <c r="N82" i="20"/>
  <c r="M68" i="20"/>
  <c r="N60" i="20"/>
  <c r="L50" i="20"/>
  <c r="M39" i="20"/>
  <c r="AL213" i="20"/>
  <c r="AK192" i="20"/>
  <c r="AJ171" i="20"/>
  <c r="AK160" i="20"/>
  <c r="AL149" i="20"/>
  <c r="AJ139" i="20"/>
  <c r="AK128" i="20"/>
  <c r="AL117" i="20"/>
  <c r="AJ107" i="20"/>
  <c r="AK96" i="20"/>
  <c r="AL85" i="20"/>
  <c r="AK64" i="20"/>
  <c r="AL53" i="20"/>
  <c r="AJ43" i="20"/>
  <c r="AK32" i="20"/>
  <c r="AL21" i="20"/>
  <c r="AJ11" i="20"/>
  <c r="AU7" i="20"/>
  <c r="L581" i="7"/>
  <c r="M581" i="7"/>
  <c r="N581" i="7"/>
  <c r="L802" i="7"/>
  <c r="M802" i="7"/>
  <c r="N802" i="7"/>
  <c r="L574" i="7"/>
  <c r="M574" i="7"/>
  <c r="N574" i="7"/>
  <c r="L566" i="7"/>
  <c r="M566" i="7"/>
  <c r="N566" i="7"/>
  <c r="L558" i="7"/>
  <c r="M558" i="7"/>
  <c r="N558" i="7"/>
  <c r="M996" i="7"/>
  <c r="N996" i="7"/>
  <c r="L996" i="7"/>
  <c r="N980" i="7"/>
  <c r="M980" i="7"/>
  <c r="AN929" i="7"/>
  <c r="AL862" i="7"/>
  <c r="AM862" i="7"/>
  <c r="AN862" i="7"/>
  <c r="AL875" i="7"/>
  <c r="AM875" i="7"/>
  <c r="AN875" i="7"/>
  <c r="AL737" i="7"/>
  <c r="AN737" i="7"/>
  <c r="AM737" i="7"/>
  <c r="AL745" i="7"/>
  <c r="AM745" i="7"/>
  <c r="AN745" i="7"/>
  <c r="AM959" i="7"/>
  <c r="AN959" i="7"/>
  <c r="AL967" i="7"/>
  <c r="AM967" i="7"/>
  <c r="AN967" i="7"/>
  <c r="AL759" i="7"/>
  <c r="AM759" i="7"/>
  <c r="AN759" i="7"/>
  <c r="AL767" i="7"/>
  <c r="AM767" i="7"/>
  <c r="AN767" i="7"/>
  <c r="AM975" i="7"/>
  <c r="AN975" i="7"/>
  <c r="AL771" i="7"/>
  <c r="AM771" i="7"/>
  <c r="AN771" i="7"/>
  <c r="AL779" i="7"/>
  <c r="AM779" i="7"/>
  <c r="AN779" i="7"/>
  <c r="AL985" i="7"/>
  <c r="AM985" i="7"/>
  <c r="AL782" i="7"/>
  <c r="AM782" i="7"/>
  <c r="AN782" i="7"/>
  <c r="AL790" i="7"/>
  <c r="AM790" i="7"/>
  <c r="AN790" i="7"/>
  <c r="AL996" i="7"/>
  <c r="AN996" i="7"/>
  <c r="AL1004" i="7"/>
  <c r="AM1004" i="7"/>
  <c r="AN1004" i="7"/>
  <c r="AN623" i="7"/>
  <c r="AL623" i="7"/>
  <c r="AM623" i="7"/>
  <c r="AN631" i="7"/>
  <c r="AL631" i="7"/>
  <c r="AM631" i="7"/>
  <c r="AL835" i="7"/>
  <c r="AM835" i="7"/>
  <c r="AN835" i="7"/>
  <c r="AL632" i="7"/>
  <c r="AM632" i="7"/>
  <c r="AN632" i="7"/>
  <c r="AL640" i="7"/>
  <c r="AM640" i="7"/>
  <c r="AN640" i="7"/>
  <c r="AL843" i="7"/>
  <c r="AM843" i="7"/>
  <c r="AN843" i="7"/>
  <c r="AL851" i="7"/>
  <c r="AM851" i="7"/>
  <c r="AN851" i="7"/>
  <c r="AL652" i="7"/>
  <c r="AM652" i="7"/>
  <c r="AN652" i="7"/>
  <c r="AL660" i="7"/>
  <c r="AM660" i="7"/>
  <c r="AN660" i="7"/>
  <c r="AL889" i="7"/>
  <c r="AM889" i="7"/>
  <c r="AN889" i="7"/>
  <c r="AM665" i="7"/>
  <c r="AN665" i="7"/>
  <c r="AL665" i="7"/>
  <c r="AM673" i="7"/>
  <c r="AN673" i="7"/>
  <c r="AL673" i="7"/>
  <c r="AL900" i="7"/>
  <c r="AM900" i="7"/>
  <c r="AL597" i="7"/>
  <c r="AM597" i="7"/>
  <c r="AN597" i="7"/>
  <c r="AN813" i="7"/>
  <c r="AL813" i="7"/>
  <c r="AM813" i="7"/>
  <c r="AL604" i="7"/>
  <c r="AM604" i="7"/>
  <c r="AN604" i="7"/>
  <c r="AL612" i="7"/>
  <c r="AM612" i="7"/>
  <c r="AL822" i="7"/>
  <c r="AM822" i="7"/>
  <c r="AN822" i="7"/>
  <c r="AN559" i="7"/>
  <c r="AL559" i="7"/>
  <c r="AM559" i="7"/>
  <c r="AN567" i="7"/>
  <c r="AL567" i="7"/>
  <c r="AM567" i="7"/>
  <c r="AL795" i="7"/>
  <c r="AM795" i="7"/>
  <c r="AN795" i="7"/>
  <c r="AL803" i="7"/>
  <c r="AM803" i="7"/>
  <c r="AN803" i="7"/>
  <c r="AL582" i="7"/>
  <c r="AM582" i="7"/>
  <c r="AN582" i="7"/>
  <c r="AM804" i="7"/>
  <c r="AN804" i="7"/>
  <c r="AL804" i="7"/>
  <c r="AL701" i="7"/>
  <c r="AM701" i="7"/>
  <c r="AN701" i="7"/>
  <c r="AL692" i="7"/>
  <c r="AM692" i="7"/>
  <c r="AN692" i="7"/>
  <c r="AL707" i="7"/>
  <c r="AM707" i="7"/>
  <c r="AN707" i="7"/>
  <c r="AL715" i="7"/>
  <c r="AM715" i="7"/>
  <c r="AN715" i="7"/>
  <c r="AN930" i="7"/>
  <c r="AM930" i="7"/>
  <c r="AN938" i="7"/>
  <c r="AL938" i="7"/>
  <c r="AM938" i="7"/>
  <c r="AL724" i="7"/>
  <c r="AM724" i="7"/>
  <c r="AN724" i="7"/>
  <c r="AN732" i="7"/>
  <c r="AM732" i="7"/>
  <c r="AL732" i="7"/>
  <c r="AL947" i="7"/>
  <c r="AM947" i="7"/>
  <c r="AN947" i="7"/>
  <c r="AL955" i="7"/>
  <c r="AM955" i="7"/>
  <c r="AN955" i="7"/>
  <c r="AL680" i="7"/>
  <c r="AM680" i="7"/>
  <c r="AN680" i="7"/>
  <c r="AL913" i="7"/>
  <c r="AM913" i="7"/>
  <c r="AN913" i="7"/>
  <c r="AL687" i="7"/>
  <c r="AM687" i="7"/>
  <c r="AN687" i="7"/>
  <c r="N713" i="7"/>
  <c r="L693" i="7"/>
  <c r="M693" i="7"/>
  <c r="N703" i="7"/>
  <c r="L805" i="7"/>
  <c r="M805" i="7"/>
  <c r="N584" i="7"/>
  <c r="N580" i="7"/>
  <c r="N576" i="7"/>
  <c r="N801" i="7"/>
  <c r="N797" i="7"/>
  <c r="N573" i="7"/>
  <c r="N569" i="7"/>
  <c r="N565" i="7"/>
  <c r="N561" i="7"/>
  <c r="N557" i="7"/>
  <c r="N824" i="7"/>
  <c r="N785" i="7"/>
  <c r="M785" i="7"/>
  <c r="N776" i="7"/>
  <c r="L776" i="7"/>
  <c r="M776" i="7"/>
  <c r="M769" i="7"/>
  <c r="N769" i="7"/>
  <c r="N750" i="7"/>
  <c r="L750" i="7"/>
  <c r="M750" i="7"/>
  <c r="AM996" i="7"/>
  <c r="AL975" i="7"/>
  <c r="AM951" i="7"/>
  <c r="AM922" i="7"/>
  <c r="AM702" i="7"/>
  <c r="AL855" i="7"/>
  <c r="AM855" i="7"/>
  <c r="AN855" i="7"/>
  <c r="AL863" i="7"/>
  <c r="AM863" i="7"/>
  <c r="AN863" i="7"/>
  <c r="AL868" i="7"/>
  <c r="AM868" i="7"/>
  <c r="AN868" i="7"/>
  <c r="AL876" i="7"/>
  <c r="AM876" i="7"/>
  <c r="AN876" i="7"/>
  <c r="AL738" i="7"/>
  <c r="AM738" i="7"/>
  <c r="AN738" i="7"/>
  <c r="AL746" i="7"/>
  <c r="AM746" i="7"/>
  <c r="AN746" i="7"/>
  <c r="AL960" i="7"/>
  <c r="AM960" i="7"/>
  <c r="AN960" i="7"/>
  <c r="AM752" i="7"/>
  <c r="AN752" i="7"/>
  <c r="AL752" i="7"/>
  <c r="AM760" i="7"/>
  <c r="AN760" i="7"/>
  <c r="AL760" i="7"/>
  <c r="AL968" i="7"/>
  <c r="AM968" i="7"/>
  <c r="AL976" i="7"/>
  <c r="AM976" i="7"/>
  <c r="AN976" i="7"/>
  <c r="AM772" i="7"/>
  <c r="AN772" i="7"/>
  <c r="AL772" i="7"/>
  <c r="AM780" i="7"/>
  <c r="AN780" i="7"/>
  <c r="AL780" i="7"/>
  <c r="AN986" i="7"/>
  <c r="AL986" i="7"/>
  <c r="AM986" i="7"/>
  <c r="AL783" i="7"/>
  <c r="AM783" i="7"/>
  <c r="AN783" i="7"/>
  <c r="AL791" i="7"/>
  <c r="AM791" i="7"/>
  <c r="AN791" i="7"/>
  <c r="AM997" i="7"/>
  <c r="AN997" i="7"/>
  <c r="AL997" i="7"/>
  <c r="AM1005" i="7"/>
  <c r="AN1005" i="7"/>
  <c r="AL1005" i="7"/>
  <c r="AL624" i="7"/>
  <c r="AM624" i="7"/>
  <c r="AN624" i="7"/>
  <c r="AM828" i="7"/>
  <c r="AN828" i="7"/>
  <c r="AL828" i="7"/>
  <c r="AM836" i="7"/>
  <c r="AN836" i="7"/>
  <c r="AL836" i="7"/>
  <c r="AL633" i="7"/>
  <c r="AM633" i="7"/>
  <c r="AN633" i="7"/>
  <c r="AL641" i="7"/>
  <c r="AM641" i="7"/>
  <c r="AN641" i="7"/>
  <c r="AM844" i="7"/>
  <c r="AN844" i="7"/>
  <c r="AL844" i="7"/>
  <c r="AM852" i="7"/>
  <c r="AN852" i="7"/>
  <c r="AL653" i="7"/>
  <c r="AM653" i="7"/>
  <c r="AN653" i="7"/>
  <c r="AL661" i="7"/>
  <c r="AM661" i="7"/>
  <c r="AN661" i="7"/>
  <c r="AN890" i="7"/>
  <c r="AL890" i="7"/>
  <c r="AM890" i="7"/>
  <c r="AL666" i="7"/>
  <c r="AM666" i="7"/>
  <c r="AN666" i="7"/>
  <c r="AL674" i="7"/>
  <c r="AM674" i="7"/>
  <c r="AN674" i="7"/>
  <c r="AM901" i="7"/>
  <c r="AN901" i="7"/>
  <c r="AL590" i="7"/>
  <c r="AM590" i="7"/>
  <c r="AN590" i="7"/>
  <c r="AL598" i="7"/>
  <c r="AM598" i="7"/>
  <c r="AN598" i="7"/>
  <c r="AL814" i="7"/>
  <c r="AM814" i="7"/>
  <c r="AN814" i="7"/>
  <c r="AL605" i="7"/>
  <c r="AM605" i="7"/>
  <c r="AN605" i="7"/>
  <c r="AL613" i="7"/>
  <c r="AM613" i="7"/>
  <c r="AN613" i="7"/>
  <c r="AL823" i="7"/>
  <c r="AM823" i="7"/>
  <c r="AN823" i="7"/>
  <c r="AL560" i="7"/>
  <c r="AM560" i="7"/>
  <c r="AN560" i="7"/>
  <c r="AL568" i="7"/>
  <c r="AM568" i="7"/>
  <c r="AN568" i="7"/>
  <c r="AM796" i="7"/>
  <c r="AN796" i="7"/>
  <c r="AL796" i="7"/>
  <c r="AN575" i="7"/>
  <c r="AL575" i="7"/>
  <c r="AM575" i="7"/>
  <c r="AN583" i="7"/>
  <c r="AL583" i="7"/>
  <c r="AM583" i="7"/>
  <c r="AN805" i="7"/>
  <c r="AM805" i="7"/>
  <c r="AL805" i="7"/>
  <c r="AL693" i="7"/>
  <c r="AM693" i="7"/>
  <c r="AN693" i="7"/>
  <c r="AL708" i="7"/>
  <c r="AM708" i="7"/>
  <c r="AN708" i="7"/>
  <c r="AL716" i="7"/>
  <c r="AM716" i="7"/>
  <c r="AN716" i="7"/>
  <c r="AL931" i="7"/>
  <c r="AM931" i="7"/>
  <c r="AN931" i="7"/>
  <c r="AL939" i="7"/>
  <c r="AM939" i="7"/>
  <c r="AN939" i="7"/>
  <c r="AL725" i="7"/>
  <c r="AM725" i="7"/>
  <c r="AN725" i="7"/>
  <c r="AL733" i="7"/>
  <c r="AM733" i="7"/>
  <c r="AN733" i="7"/>
  <c r="AL948" i="7"/>
  <c r="AM948" i="7"/>
  <c r="AN948" i="7"/>
  <c r="AL956" i="7"/>
  <c r="AM956" i="7"/>
  <c r="AN956" i="7"/>
  <c r="AM681" i="7"/>
  <c r="AN681" i="7"/>
  <c r="AL681" i="7"/>
  <c r="AN914" i="7"/>
  <c r="AL914" i="7"/>
  <c r="AL688" i="7"/>
  <c r="AM688" i="7"/>
  <c r="AN688" i="7"/>
  <c r="AL923" i="7"/>
  <c r="AM923" i="7"/>
  <c r="AN923" i="7"/>
  <c r="N715" i="7"/>
  <c r="L713" i="7"/>
  <c r="N710" i="7"/>
  <c r="L698" i="7"/>
  <c r="N692" i="7"/>
  <c r="L703" i="7"/>
  <c r="L700" i="7"/>
  <c r="M700" i="7"/>
  <c r="N804" i="7"/>
  <c r="S67" i="7"/>
  <c r="L584" i="7"/>
  <c r="L580" i="7"/>
  <c r="L576" i="7"/>
  <c r="L801" i="7"/>
  <c r="L797" i="7"/>
  <c r="L573" i="7"/>
  <c r="L569" i="7"/>
  <c r="L565" i="7"/>
  <c r="L561" i="7"/>
  <c r="L557" i="7"/>
  <c r="L824" i="7"/>
  <c r="N999" i="7"/>
  <c r="M999" i="7"/>
  <c r="N990" i="7"/>
  <c r="L990" i="7"/>
  <c r="M990" i="7"/>
  <c r="M983" i="7"/>
  <c r="N983" i="7"/>
  <c r="N762" i="7"/>
  <c r="M762" i="7"/>
  <c r="N870" i="7"/>
  <c r="M870" i="7"/>
  <c r="N859" i="7"/>
  <c r="L859" i="7"/>
  <c r="M859" i="7"/>
  <c r="AL951" i="7"/>
  <c r="AL922" i="7"/>
  <c r="AL702" i="7"/>
  <c r="AM856" i="7"/>
  <c r="AN856" i="7"/>
  <c r="AL856" i="7"/>
  <c r="AL864" i="7"/>
  <c r="AM864" i="7"/>
  <c r="AN864" i="7"/>
  <c r="AM869" i="7"/>
  <c r="AN869" i="7"/>
  <c r="AL869" i="7"/>
  <c r="AM877" i="7"/>
  <c r="AN877" i="7"/>
  <c r="AL877" i="7"/>
  <c r="AN739" i="7"/>
  <c r="AL739" i="7"/>
  <c r="AM739" i="7"/>
  <c r="AL747" i="7"/>
  <c r="AM747" i="7"/>
  <c r="AN747" i="7"/>
  <c r="AL961" i="7"/>
  <c r="AM961" i="7"/>
  <c r="AN961" i="7"/>
  <c r="AN753" i="7"/>
  <c r="AL753" i="7"/>
  <c r="AM753" i="7"/>
  <c r="AL761" i="7"/>
  <c r="AN761" i="7"/>
  <c r="AM761" i="7"/>
  <c r="AL969" i="7"/>
  <c r="AM969" i="7"/>
  <c r="AL977" i="7"/>
  <c r="AM977" i="7"/>
  <c r="AN977" i="7"/>
  <c r="AN773" i="7"/>
  <c r="AL773" i="7"/>
  <c r="AM773" i="7"/>
  <c r="AN781" i="7"/>
  <c r="AL781" i="7"/>
  <c r="AM781" i="7"/>
  <c r="AL987" i="7"/>
  <c r="AN987" i="7"/>
  <c r="AM987" i="7"/>
  <c r="AM784" i="7"/>
  <c r="AN784" i="7"/>
  <c r="AL784" i="7"/>
  <c r="AM792" i="7"/>
  <c r="AN792" i="7"/>
  <c r="AL792" i="7"/>
  <c r="AM998" i="7"/>
  <c r="AN998" i="7"/>
  <c r="AL998" i="7"/>
  <c r="AM1006" i="7"/>
  <c r="AN1006" i="7"/>
  <c r="AL625" i="7"/>
  <c r="AM625" i="7"/>
  <c r="AN625" i="7"/>
  <c r="AN829" i="7"/>
  <c r="AL829" i="7"/>
  <c r="AM829" i="7"/>
  <c r="AN837" i="7"/>
  <c r="AM837" i="7"/>
  <c r="AM634" i="7"/>
  <c r="AN634" i="7"/>
  <c r="AL634" i="7"/>
  <c r="AM642" i="7"/>
  <c r="AN642" i="7"/>
  <c r="AL642" i="7"/>
  <c r="AN845" i="7"/>
  <c r="AL845" i="7"/>
  <c r="AM845" i="7"/>
  <c r="AN853" i="7"/>
  <c r="AM853" i="7"/>
  <c r="AN654" i="7"/>
  <c r="AL654" i="7"/>
  <c r="AM654" i="7"/>
  <c r="AL883" i="7"/>
  <c r="AM883" i="7"/>
  <c r="AN883" i="7"/>
  <c r="AL891" i="7"/>
  <c r="AM891" i="7"/>
  <c r="AN891" i="7"/>
  <c r="AL667" i="7"/>
  <c r="AM667" i="7"/>
  <c r="AN667" i="7"/>
  <c r="AL894" i="7"/>
  <c r="AM894" i="7"/>
  <c r="AN894" i="7"/>
  <c r="AL902" i="7"/>
  <c r="AM902" i="7"/>
  <c r="AN902" i="7"/>
  <c r="AN591" i="7"/>
  <c r="AL591" i="7"/>
  <c r="AM591" i="7"/>
  <c r="AN599" i="7"/>
  <c r="AL599" i="7"/>
  <c r="AM599" i="7"/>
  <c r="AL815" i="7"/>
  <c r="AM815" i="7"/>
  <c r="AN815" i="7"/>
  <c r="AL606" i="7"/>
  <c r="AM606" i="7"/>
  <c r="AN606" i="7"/>
  <c r="AL614" i="7"/>
  <c r="AM614" i="7"/>
  <c r="AN614" i="7"/>
  <c r="AM824" i="7"/>
  <c r="AN824" i="7"/>
  <c r="AL824" i="7"/>
  <c r="AL561" i="7"/>
  <c r="AM561" i="7"/>
  <c r="AN561" i="7"/>
  <c r="AL569" i="7"/>
  <c r="AM569" i="7"/>
  <c r="AN569" i="7"/>
  <c r="AN797" i="7"/>
  <c r="AL797" i="7"/>
  <c r="AM797" i="7"/>
  <c r="AL576" i="7"/>
  <c r="AM576" i="7"/>
  <c r="AN576" i="7"/>
  <c r="AL584" i="7"/>
  <c r="AM584" i="7"/>
  <c r="AN584" i="7"/>
  <c r="AL806" i="7"/>
  <c r="AM806" i="7"/>
  <c r="AN806" i="7"/>
  <c r="AL703" i="7"/>
  <c r="AM703" i="7"/>
  <c r="AN703" i="7"/>
  <c r="AN694" i="7"/>
  <c r="AL694" i="7"/>
  <c r="AM694" i="7"/>
  <c r="AL709" i="7"/>
  <c r="AM709" i="7"/>
  <c r="AN709" i="7"/>
  <c r="AL717" i="7"/>
  <c r="AM717" i="7"/>
  <c r="AN717" i="7"/>
  <c r="AL932" i="7"/>
  <c r="AM932" i="7"/>
  <c r="AN932" i="7"/>
  <c r="AL940" i="7"/>
  <c r="AM940" i="7"/>
  <c r="AN940" i="7"/>
  <c r="AN726" i="7"/>
  <c r="AL726" i="7"/>
  <c r="AM726" i="7"/>
  <c r="AM734" i="7"/>
  <c r="AN734" i="7"/>
  <c r="AL734" i="7"/>
  <c r="AM949" i="7"/>
  <c r="AN949" i="7"/>
  <c r="AL949" i="7"/>
  <c r="AM957" i="7"/>
  <c r="AN957" i="7"/>
  <c r="AL682" i="7"/>
  <c r="AM682" i="7"/>
  <c r="AN682" i="7"/>
  <c r="AL915" i="7"/>
  <c r="AM915" i="7"/>
  <c r="AN915" i="7"/>
  <c r="AM689" i="7"/>
  <c r="AN689" i="7"/>
  <c r="AL689" i="7"/>
  <c r="AL924" i="7"/>
  <c r="AM924" i="7"/>
  <c r="AN924" i="7"/>
  <c r="L706" i="7"/>
  <c r="M706" i="7"/>
  <c r="L587" i="7"/>
  <c r="M587" i="7"/>
  <c r="N993" i="7"/>
  <c r="L993" i="7"/>
  <c r="M993" i="7"/>
  <c r="M788" i="7"/>
  <c r="N788" i="7"/>
  <c r="N972" i="7"/>
  <c r="L972" i="7"/>
  <c r="M972" i="7"/>
  <c r="AN969" i="7"/>
  <c r="AN943" i="7"/>
  <c r="AL853" i="7"/>
  <c r="AN857" i="7"/>
  <c r="AL857" i="7"/>
  <c r="AM857" i="7"/>
  <c r="AL865" i="7"/>
  <c r="AM865" i="7"/>
  <c r="AL870" i="7"/>
  <c r="AM870" i="7"/>
  <c r="AN870" i="7"/>
  <c r="AL878" i="7"/>
  <c r="AM878" i="7"/>
  <c r="AN878" i="7"/>
  <c r="AN740" i="7"/>
  <c r="AL740" i="7"/>
  <c r="AM740" i="7"/>
  <c r="AN748" i="7"/>
  <c r="AM748" i="7"/>
  <c r="AN962" i="7"/>
  <c r="AL962" i="7"/>
  <c r="AM962" i="7"/>
  <c r="AL754" i="7"/>
  <c r="AM754" i="7"/>
  <c r="AN754" i="7"/>
  <c r="AL762" i="7"/>
  <c r="AM762" i="7"/>
  <c r="AN762" i="7"/>
  <c r="AN970" i="7"/>
  <c r="AL970" i="7"/>
  <c r="AM970" i="7"/>
  <c r="AN978" i="7"/>
  <c r="AL978" i="7"/>
  <c r="AM978" i="7"/>
  <c r="AL774" i="7"/>
  <c r="AM774" i="7"/>
  <c r="AN774" i="7"/>
  <c r="AL980" i="7"/>
  <c r="AN980" i="7"/>
  <c r="AL988" i="7"/>
  <c r="AM988" i="7"/>
  <c r="AN988" i="7"/>
  <c r="AN785" i="7"/>
  <c r="AL785" i="7"/>
  <c r="AM785" i="7"/>
  <c r="AN793" i="7"/>
  <c r="AL793" i="7"/>
  <c r="AM793" i="7"/>
  <c r="AL999" i="7"/>
  <c r="AM999" i="7"/>
  <c r="AN999" i="7"/>
  <c r="AM618" i="7"/>
  <c r="AN618" i="7"/>
  <c r="AL618" i="7"/>
  <c r="AM626" i="7"/>
  <c r="AN626" i="7"/>
  <c r="AL626" i="7"/>
  <c r="AL830" i="7"/>
  <c r="AM830" i="7"/>
  <c r="AN830" i="7"/>
  <c r="AL838" i="7"/>
  <c r="AM838" i="7"/>
  <c r="AN838" i="7"/>
  <c r="AL635" i="7"/>
  <c r="AM635" i="7"/>
  <c r="AN635" i="7"/>
  <c r="AL643" i="7"/>
  <c r="AM643" i="7"/>
  <c r="AN643" i="7"/>
  <c r="AL846" i="7"/>
  <c r="AM846" i="7"/>
  <c r="AN846" i="7"/>
  <c r="AL854" i="7"/>
  <c r="AM854" i="7"/>
  <c r="AN854" i="7"/>
  <c r="AL655" i="7"/>
  <c r="AM655" i="7"/>
  <c r="AN655" i="7"/>
  <c r="AL884" i="7"/>
  <c r="AM884" i="7"/>
  <c r="AN884" i="7"/>
  <c r="AL892" i="7"/>
  <c r="AM892" i="7"/>
  <c r="AN892" i="7"/>
  <c r="AL668" i="7"/>
  <c r="AM668" i="7"/>
  <c r="AN668" i="7"/>
  <c r="AM895" i="7"/>
  <c r="AN895" i="7"/>
  <c r="AL903" i="7"/>
  <c r="AM903" i="7"/>
  <c r="AN903" i="7"/>
  <c r="AL592" i="7"/>
  <c r="AM592" i="7"/>
  <c r="AN592" i="7"/>
  <c r="AL600" i="7"/>
  <c r="AM600" i="7"/>
  <c r="AN600" i="7"/>
  <c r="AM816" i="7"/>
  <c r="AN816" i="7"/>
  <c r="AL816" i="7"/>
  <c r="AN607" i="7"/>
  <c r="AL607" i="7"/>
  <c r="AM607" i="7"/>
  <c r="AN615" i="7"/>
  <c r="AM615" i="7"/>
  <c r="AM562" i="7"/>
  <c r="AN562" i="7"/>
  <c r="AL562" i="7"/>
  <c r="AM570" i="7"/>
  <c r="AN570" i="7"/>
  <c r="AL570" i="7"/>
  <c r="AL798" i="7"/>
  <c r="AN798" i="7"/>
  <c r="AL577" i="7"/>
  <c r="AM577" i="7"/>
  <c r="AN577" i="7"/>
  <c r="AL585" i="7"/>
  <c r="AM585" i="7"/>
  <c r="AN585" i="7"/>
  <c r="AL807" i="7"/>
  <c r="AM807" i="7"/>
  <c r="AN807" i="7"/>
  <c r="AL704" i="7"/>
  <c r="AM704" i="7"/>
  <c r="AN704" i="7"/>
  <c r="AL695" i="7"/>
  <c r="AM695" i="7"/>
  <c r="AN695" i="7"/>
  <c r="AN710" i="7"/>
  <c r="AL710" i="7"/>
  <c r="AM710" i="7"/>
  <c r="AN718" i="7"/>
  <c r="AM718" i="7"/>
  <c r="AL718" i="7"/>
  <c r="AM933" i="7"/>
  <c r="AN933" i="7"/>
  <c r="AL933" i="7"/>
  <c r="AM941" i="7"/>
  <c r="AN941" i="7"/>
  <c r="AL941" i="7"/>
  <c r="AM727" i="7"/>
  <c r="AN727" i="7"/>
  <c r="AL727" i="7"/>
  <c r="AM735" i="7"/>
  <c r="AN735" i="7"/>
  <c r="AL735" i="7"/>
  <c r="AL950" i="7"/>
  <c r="AM950" i="7"/>
  <c r="AN950" i="7"/>
  <c r="AL675" i="7"/>
  <c r="AN675" i="7"/>
  <c r="AM675" i="7"/>
  <c r="AL683" i="7"/>
  <c r="AM683" i="7"/>
  <c r="AN683" i="7"/>
  <c r="AL916" i="7"/>
  <c r="AN916" i="7"/>
  <c r="AL690" i="7"/>
  <c r="AM690" i="7"/>
  <c r="AN690" i="7"/>
  <c r="AM925" i="7"/>
  <c r="AN925" i="7"/>
  <c r="AL925" i="7"/>
  <c r="L807" i="7"/>
  <c r="M807" i="7"/>
  <c r="L583" i="7"/>
  <c r="M583" i="7"/>
  <c r="N583" i="7"/>
  <c r="L579" i="7"/>
  <c r="M579" i="7"/>
  <c r="N579" i="7"/>
  <c r="L575" i="7"/>
  <c r="M575" i="7"/>
  <c r="N575" i="7"/>
  <c r="L800" i="7"/>
  <c r="M800" i="7"/>
  <c r="N800" i="7"/>
  <c r="L796" i="7"/>
  <c r="M796" i="7"/>
  <c r="N796" i="7"/>
  <c r="L572" i="7"/>
  <c r="M572" i="7"/>
  <c r="N572" i="7"/>
  <c r="L568" i="7"/>
  <c r="M568" i="7"/>
  <c r="N568" i="7"/>
  <c r="L564" i="7"/>
  <c r="M564" i="7"/>
  <c r="N564" i="7"/>
  <c r="L560" i="7"/>
  <c r="M560" i="7"/>
  <c r="N560" i="7"/>
  <c r="L827" i="7"/>
  <c r="M827" i="7"/>
  <c r="N827" i="7"/>
  <c r="L823" i="7"/>
  <c r="M823" i="7"/>
  <c r="N823" i="7"/>
  <c r="L617" i="7"/>
  <c r="M617" i="7"/>
  <c r="N617" i="7"/>
  <c r="L613" i="7"/>
  <c r="M613" i="7"/>
  <c r="N613" i="7"/>
  <c r="L609" i="7"/>
  <c r="M609" i="7"/>
  <c r="N609" i="7"/>
  <c r="L605" i="7"/>
  <c r="M605" i="7"/>
  <c r="N605" i="7"/>
  <c r="L818" i="7"/>
  <c r="M818" i="7"/>
  <c r="N818" i="7"/>
  <c r="L814" i="7"/>
  <c r="M814" i="7"/>
  <c r="N814" i="7"/>
  <c r="L602" i="7"/>
  <c r="M602" i="7"/>
  <c r="N602" i="7"/>
  <c r="L598" i="7"/>
  <c r="M598" i="7"/>
  <c r="N598" i="7"/>
  <c r="L594" i="7"/>
  <c r="M594" i="7"/>
  <c r="N594" i="7"/>
  <c r="L590" i="7"/>
  <c r="M590" i="7"/>
  <c r="N590" i="7"/>
  <c r="L905" i="7"/>
  <c r="M905" i="7"/>
  <c r="N905" i="7"/>
  <c r="L901" i="7"/>
  <c r="M901" i="7"/>
  <c r="N901" i="7"/>
  <c r="L897" i="7"/>
  <c r="M897" i="7"/>
  <c r="N897" i="7"/>
  <c r="L674" i="7"/>
  <c r="M674" i="7"/>
  <c r="N674" i="7"/>
  <c r="L670" i="7"/>
  <c r="M670" i="7"/>
  <c r="N670" i="7"/>
  <c r="L666" i="7"/>
  <c r="M666" i="7"/>
  <c r="N666" i="7"/>
  <c r="L662" i="7"/>
  <c r="M662" i="7"/>
  <c r="N662" i="7"/>
  <c r="L890" i="7"/>
  <c r="M890" i="7"/>
  <c r="N890" i="7"/>
  <c r="L886" i="7"/>
  <c r="M886" i="7"/>
  <c r="N886" i="7"/>
  <c r="L661" i="7"/>
  <c r="M661" i="7"/>
  <c r="N661" i="7"/>
  <c r="L657" i="7"/>
  <c r="M657" i="7"/>
  <c r="N657" i="7"/>
  <c r="L653" i="7"/>
  <c r="M653" i="7"/>
  <c r="N653" i="7"/>
  <c r="L649" i="7"/>
  <c r="M649" i="7"/>
  <c r="N649" i="7"/>
  <c r="L852" i="7"/>
  <c r="M852" i="7"/>
  <c r="N852" i="7"/>
  <c r="L848" i="7"/>
  <c r="M848" i="7"/>
  <c r="N848" i="7"/>
  <c r="L844" i="7"/>
  <c r="M844" i="7"/>
  <c r="N844" i="7"/>
  <c r="L645" i="7"/>
  <c r="M645" i="7"/>
  <c r="N645" i="7"/>
  <c r="L641" i="7"/>
  <c r="M641" i="7"/>
  <c r="N641" i="7"/>
  <c r="L637" i="7"/>
  <c r="M637" i="7"/>
  <c r="N637" i="7"/>
  <c r="L633" i="7"/>
  <c r="M633" i="7"/>
  <c r="N633" i="7"/>
  <c r="L840" i="7"/>
  <c r="M840" i="7"/>
  <c r="N840" i="7"/>
  <c r="L836" i="7"/>
  <c r="M836" i="7"/>
  <c r="N836" i="7"/>
  <c r="L832" i="7"/>
  <c r="M832" i="7"/>
  <c r="N832" i="7"/>
  <c r="L828" i="7"/>
  <c r="M828" i="7"/>
  <c r="N828" i="7"/>
  <c r="L628" i="7"/>
  <c r="M628" i="7"/>
  <c r="N628" i="7"/>
  <c r="L624" i="7"/>
  <c r="M624" i="7"/>
  <c r="N624" i="7"/>
  <c r="L620" i="7"/>
  <c r="M620" i="7"/>
  <c r="N620" i="7"/>
  <c r="M1002" i="7"/>
  <c r="N1002" i="7"/>
  <c r="N880" i="7"/>
  <c r="L880" i="7"/>
  <c r="M880" i="7"/>
  <c r="AN968" i="7"/>
  <c r="AM943" i="7"/>
  <c r="AM914" i="7"/>
  <c r="AL852" i="7"/>
  <c r="AL858" i="7"/>
  <c r="AN858" i="7"/>
  <c r="AM858" i="7"/>
  <c r="AN866" i="7"/>
  <c r="AM866" i="7"/>
  <c r="AL871" i="7"/>
  <c r="AM871" i="7"/>
  <c r="AL741" i="7"/>
  <c r="AN741" i="7"/>
  <c r="AM741" i="7"/>
  <c r="AL749" i="7"/>
  <c r="AM749" i="7"/>
  <c r="AL963" i="7"/>
  <c r="AN963" i="7"/>
  <c r="AL755" i="7"/>
  <c r="AN755" i="7"/>
  <c r="AM755" i="7"/>
  <c r="AL763" i="7"/>
  <c r="AM763" i="7"/>
  <c r="AN763" i="7"/>
  <c r="AL971" i="7"/>
  <c r="AN971" i="7"/>
  <c r="AM971" i="7"/>
  <c r="AL979" i="7"/>
  <c r="AN979" i="7"/>
  <c r="AL775" i="7"/>
  <c r="AM775" i="7"/>
  <c r="AN775" i="7"/>
  <c r="AM981" i="7"/>
  <c r="AN981" i="7"/>
  <c r="AL981" i="7"/>
  <c r="AM989" i="7"/>
  <c r="AN989" i="7"/>
  <c r="AL989" i="7"/>
  <c r="AL786" i="7"/>
  <c r="AM786" i="7"/>
  <c r="AN786" i="7"/>
  <c r="AL794" i="7"/>
  <c r="AN794" i="7"/>
  <c r="AL1000" i="7"/>
  <c r="AM1000" i="7"/>
  <c r="AL619" i="7"/>
  <c r="AM619" i="7"/>
  <c r="AN619" i="7"/>
  <c r="AL627" i="7"/>
  <c r="AM627" i="7"/>
  <c r="AN627" i="7"/>
  <c r="AL831" i="7"/>
  <c r="AM831" i="7"/>
  <c r="AN831" i="7"/>
  <c r="AL839" i="7"/>
  <c r="AM839" i="7"/>
  <c r="AN839" i="7"/>
  <c r="AL636" i="7"/>
  <c r="AM636" i="7"/>
  <c r="AN636" i="7"/>
  <c r="AL644" i="7"/>
  <c r="AM644" i="7"/>
  <c r="AN644" i="7"/>
  <c r="AL847" i="7"/>
  <c r="AM847" i="7"/>
  <c r="AN847" i="7"/>
  <c r="AL648" i="7"/>
  <c r="AM648" i="7"/>
  <c r="AN648" i="7"/>
  <c r="AL656" i="7"/>
  <c r="AM656" i="7"/>
  <c r="AN656" i="7"/>
  <c r="AM885" i="7"/>
  <c r="AN885" i="7"/>
  <c r="AL885" i="7"/>
  <c r="AM893" i="7"/>
  <c r="AN893" i="7"/>
  <c r="AL669" i="7"/>
  <c r="AM669" i="7"/>
  <c r="AN669" i="7"/>
  <c r="AL896" i="7"/>
  <c r="AM896" i="7"/>
  <c r="AN896" i="7"/>
  <c r="AL904" i="7"/>
  <c r="AM904" i="7"/>
  <c r="AN904" i="7"/>
  <c r="AL593" i="7"/>
  <c r="AM593" i="7"/>
  <c r="AN593" i="7"/>
  <c r="AL601" i="7"/>
  <c r="AM601" i="7"/>
  <c r="AN601" i="7"/>
  <c r="AN817" i="7"/>
  <c r="AL817" i="7"/>
  <c r="AM817" i="7"/>
  <c r="AL608" i="7"/>
  <c r="AM608" i="7"/>
  <c r="AN608" i="7"/>
  <c r="AL616" i="7"/>
  <c r="AM616" i="7"/>
  <c r="AN616" i="7"/>
  <c r="AL826" i="7"/>
  <c r="AN826" i="7"/>
  <c r="AM826" i="7"/>
  <c r="AL563" i="7"/>
  <c r="AM563" i="7"/>
  <c r="AN563" i="7"/>
  <c r="AL571" i="7"/>
  <c r="AM571" i="7"/>
  <c r="AN571" i="7"/>
  <c r="AL799" i="7"/>
  <c r="AM799" i="7"/>
  <c r="AN799" i="7"/>
  <c r="AM578" i="7"/>
  <c r="AN578" i="7"/>
  <c r="AL578" i="7"/>
  <c r="AM586" i="7"/>
  <c r="AN586" i="7"/>
  <c r="AL586" i="7"/>
  <c r="AM808" i="7"/>
  <c r="AN808" i="7"/>
  <c r="AL808" i="7"/>
  <c r="AM705" i="7"/>
  <c r="AN705" i="7"/>
  <c r="AL705" i="7"/>
  <c r="AL696" i="7"/>
  <c r="AM696" i="7"/>
  <c r="AN696" i="7"/>
  <c r="AL711" i="7"/>
  <c r="AM711" i="7"/>
  <c r="AN711" i="7"/>
  <c r="AL719" i="7"/>
  <c r="AM719" i="7"/>
  <c r="AN719" i="7"/>
  <c r="AL934" i="7"/>
  <c r="AM934" i="7"/>
  <c r="AN934" i="7"/>
  <c r="AL942" i="7"/>
  <c r="AM942" i="7"/>
  <c r="AN942" i="7"/>
  <c r="AL728" i="7"/>
  <c r="AM728" i="7"/>
  <c r="AN728" i="7"/>
  <c r="AM736" i="7"/>
  <c r="AN736" i="7"/>
  <c r="AL736" i="7"/>
  <c r="AL676" i="7"/>
  <c r="AM676" i="7"/>
  <c r="AN676" i="7"/>
  <c r="AM909" i="7"/>
  <c r="AN909" i="7"/>
  <c r="AL909" i="7"/>
  <c r="AM917" i="7"/>
  <c r="AN917" i="7"/>
  <c r="AL917" i="7"/>
  <c r="AL918" i="7"/>
  <c r="AM918" i="7"/>
  <c r="AN918" i="7"/>
  <c r="AL926" i="7"/>
  <c r="AM926" i="7"/>
  <c r="AN926" i="7"/>
  <c r="L702" i="7"/>
  <c r="M702" i="7"/>
  <c r="M779" i="7"/>
  <c r="N779" i="7"/>
  <c r="L779" i="7"/>
  <c r="N962" i="7"/>
  <c r="M962" i="7"/>
  <c r="AN985" i="7"/>
  <c r="AN908" i="7"/>
  <c r="AN879" i="7"/>
  <c r="AL615" i="7"/>
  <c r="AL859" i="7"/>
  <c r="AM859" i="7"/>
  <c r="AN859" i="7"/>
  <c r="AL867" i="7"/>
  <c r="AM867" i="7"/>
  <c r="AN867" i="7"/>
  <c r="AL872" i="7"/>
  <c r="AM872" i="7"/>
  <c r="AN872" i="7"/>
  <c r="AL880" i="7"/>
  <c r="AM880" i="7"/>
  <c r="AN880" i="7"/>
  <c r="AL742" i="7"/>
  <c r="AM742" i="7"/>
  <c r="AN742" i="7"/>
  <c r="AM750" i="7"/>
  <c r="AN750" i="7"/>
  <c r="AL750" i="7"/>
  <c r="AL964" i="7"/>
  <c r="AN964" i="7"/>
  <c r="AN756" i="7"/>
  <c r="AL756" i="7"/>
  <c r="AM756" i="7"/>
  <c r="AM764" i="7"/>
  <c r="AN764" i="7"/>
  <c r="AL764" i="7"/>
  <c r="AL972" i="7"/>
  <c r="AM972" i="7"/>
  <c r="AN972" i="7"/>
  <c r="AM768" i="7"/>
  <c r="AN768" i="7"/>
  <c r="AL768" i="7"/>
  <c r="AM776" i="7"/>
  <c r="AN776" i="7"/>
  <c r="AL776" i="7"/>
  <c r="AM982" i="7"/>
  <c r="AN982" i="7"/>
  <c r="AL982" i="7"/>
  <c r="AM990" i="7"/>
  <c r="AN990" i="7"/>
  <c r="AL787" i="7"/>
  <c r="AM787" i="7"/>
  <c r="AN787" i="7"/>
  <c r="AL993" i="7"/>
  <c r="AM993" i="7"/>
  <c r="AN993" i="7"/>
  <c r="AL1001" i="7"/>
  <c r="AM1001" i="7"/>
  <c r="AL620" i="7"/>
  <c r="AM620" i="7"/>
  <c r="AN620" i="7"/>
  <c r="AL628" i="7"/>
  <c r="AM628" i="7"/>
  <c r="AN628" i="7"/>
  <c r="AM832" i="7"/>
  <c r="AN832" i="7"/>
  <c r="AL832" i="7"/>
  <c r="AM840" i="7"/>
  <c r="AN840" i="7"/>
  <c r="AL840" i="7"/>
  <c r="AL637" i="7"/>
  <c r="AM637" i="7"/>
  <c r="AN637" i="7"/>
  <c r="AL645" i="7"/>
  <c r="AM645" i="7"/>
  <c r="AN645" i="7"/>
  <c r="AM848" i="7"/>
  <c r="AN848" i="7"/>
  <c r="AL848" i="7"/>
  <c r="AM649" i="7"/>
  <c r="AN649" i="7"/>
  <c r="AL649" i="7"/>
  <c r="AM657" i="7"/>
  <c r="AN657" i="7"/>
  <c r="AL657" i="7"/>
  <c r="AL886" i="7"/>
  <c r="AM886" i="7"/>
  <c r="AN886" i="7"/>
  <c r="AN662" i="7"/>
  <c r="AL662" i="7"/>
  <c r="AM662" i="7"/>
  <c r="AN670" i="7"/>
  <c r="AL670" i="7"/>
  <c r="AM670" i="7"/>
  <c r="AL897" i="7"/>
  <c r="AM897" i="7"/>
  <c r="AN897" i="7"/>
  <c r="AL905" i="7"/>
  <c r="AM905" i="7"/>
  <c r="AN905" i="7"/>
  <c r="AM594" i="7"/>
  <c r="AN594" i="7"/>
  <c r="AL594" i="7"/>
  <c r="AM602" i="7"/>
  <c r="AN602" i="7"/>
  <c r="AL602" i="7"/>
  <c r="AL818" i="7"/>
  <c r="AM818" i="7"/>
  <c r="AN818" i="7"/>
  <c r="AL609" i="7"/>
  <c r="AM609" i="7"/>
  <c r="AN609" i="7"/>
  <c r="AL617" i="7"/>
  <c r="AM617" i="7"/>
  <c r="AN617" i="7"/>
  <c r="AL827" i="7"/>
  <c r="AM827" i="7"/>
  <c r="AN827" i="7"/>
  <c r="AL564" i="7"/>
  <c r="AM564" i="7"/>
  <c r="AN564" i="7"/>
  <c r="AL572" i="7"/>
  <c r="AN572" i="7"/>
  <c r="AM572" i="7"/>
  <c r="AM800" i="7"/>
  <c r="AN800" i="7"/>
  <c r="AL800" i="7"/>
  <c r="AL579" i="7"/>
  <c r="AM579" i="7"/>
  <c r="AN579" i="7"/>
  <c r="AL587" i="7"/>
  <c r="AM587" i="7"/>
  <c r="AN587" i="7"/>
  <c r="AN809" i="7"/>
  <c r="AL809" i="7"/>
  <c r="AL706" i="7"/>
  <c r="AM706" i="7"/>
  <c r="AN706" i="7"/>
  <c r="AM697" i="7"/>
  <c r="AN697" i="7"/>
  <c r="AL697" i="7"/>
  <c r="AL712" i="7"/>
  <c r="AM712" i="7"/>
  <c r="AN712" i="7"/>
  <c r="AL720" i="7"/>
  <c r="AM720" i="7"/>
  <c r="AN720" i="7"/>
  <c r="AL935" i="7"/>
  <c r="AM935" i="7"/>
  <c r="AL729" i="7"/>
  <c r="AM729" i="7"/>
  <c r="AN729" i="7"/>
  <c r="AL944" i="7"/>
  <c r="AM944" i="7"/>
  <c r="AN944" i="7"/>
  <c r="AL952" i="7"/>
  <c r="AM952" i="7"/>
  <c r="AN952" i="7"/>
  <c r="AL677" i="7"/>
  <c r="AM677" i="7"/>
  <c r="AN677" i="7"/>
  <c r="AL910" i="7"/>
  <c r="AM910" i="7"/>
  <c r="AN910" i="7"/>
  <c r="AL684" i="7"/>
  <c r="AM684" i="7"/>
  <c r="AN684" i="7"/>
  <c r="AL919" i="7"/>
  <c r="AM919" i="7"/>
  <c r="AN919" i="7"/>
  <c r="AL927" i="7"/>
  <c r="AM927" i="7"/>
  <c r="AN927" i="7"/>
  <c r="L691" i="7"/>
  <c r="Q17" i="7"/>
  <c r="M691" i="7"/>
  <c r="L589" i="7"/>
  <c r="M589" i="7"/>
  <c r="M782" i="7"/>
  <c r="N782" i="7"/>
  <c r="L782" i="7"/>
  <c r="N756" i="7"/>
  <c r="L756" i="7"/>
  <c r="M756" i="7"/>
  <c r="N865" i="7"/>
  <c r="M865" i="7"/>
  <c r="AL1006" i="7"/>
  <c r="AM963" i="7"/>
  <c r="AN935" i="7"/>
  <c r="AM908" i="7"/>
  <c r="AM879" i="7"/>
  <c r="AL837" i="7"/>
  <c r="AN612" i="7"/>
  <c r="M619" i="7"/>
  <c r="N619" i="7"/>
  <c r="M1001" i="7"/>
  <c r="L995" i="7"/>
  <c r="M794" i="7"/>
  <c r="N794" i="7"/>
  <c r="M787" i="7"/>
  <c r="L992" i="7"/>
  <c r="M989" i="7"/>
  <c r="N989" i="7"/>
  <c r="M982" i="7"/>
  <c r="L778" i="7"/>
  <c r="M775" i="7"/>
  <c r="N775" i="7"/>
  <c r="M768" i="7"/>
  <c r="L974" i="7"/>
  <c r="M764" i="7"/>
  <c r="L758" i="7"/>
  <c r="M964" i="7"/>
  <c r="L958" i="7"/>
  <c r="M742" i="7"/>
  <c r="L882" i="7"/>
  <c r="M867" i="7"/>
  <c r="M998" i="7"/>
  <c r="N998" i="7"/>
  <c r="M784" i="7"/>
  <c r="N784" i="7"/>
  <c r="M781" i="7"/>
  <c r="N781" i="7"/>
  <c r="L618" i="7"/>
  <c r="M1004" i="7"/>
  <c r="N1004" i="7"/>
  <c r="L793" i="7"/>
  <c r="M790" i="7"/>
  <c r="N790" i="7"/>
  <c r="L988" i="7"/>
  <c r="M985" i="7"/>
  <c r="N985" i="7"/>
  <c r="L774" i="7"/>
  <c r="M771" i="7"/>
  <c r="N771" i="7"/>
  <c r="M994" i="7"/>
  <c r="N994" i="7"/>
  <c r="M991" i="7"/>
  <c r="N991" i="7"/>
  <c r="M777" i="7"/>
  <c r="N777" i="7"/>
  <c r="M874" i="7"/>
  <c r="L863" i="7"/>
  <c r="M1000" i="7"/>
  <c r="N1000" i="7"/>
  <c r="M786" i="7"/>
  <c r="N786" i="7"/>
  <c r="M981" i="7"/>
  <c r="N981" i="7"/>
  <c r="M979" i="7"/>
  <c r="N979" i="7"/>
  <c r="L874" i="7"/>
  <c r="M1006" i="7"/>
  <c r="N1006" i="7"/>
  <c r="M792" i="7"/>
  <c r="N792" i="7"/>
  <c r="M987" i="7"/>
  <c r="N987" i="7"/>
  <c r="M773" i="7"/>
  <c r="N773" i="7"/>
  <c r="N977" i="7"/>
  <c r="N975" i="7"/>
  <c r="N973" i="7"/>
  <c r="N971" i="7"/>
  <c r="N969" i="7"/>
  <c r="N767" i="7"/>
  <c r="N765" i="7"/>
  <c r="N763" i="7"/>
  <c r="N761" i="7"/>
  <c r="N759" i="7"/>
  <c r="N757" i="7"/>
  <c r="N755" i="7"/>
  <c r="N753" i="7"/>
  <c r="N967" i="7"/>
  <c r="N965" i="7"/>
  <c r="N963" i="7"/>
  <c r="N961" i="7"/>
  <c r="N959" i="7"/>
  <c r="N751" i="7"/>
  <c r="N749" i="7"/>
  <c r="N747" i="7"/>
  <c r="N745" i="7"/>
  <c r="N743" i="7"/>
  <c r="N741" i="7"/>
  <c r="N739" i="7"/>
  <c r="N737" i="7"/>
  <c r="N881" i="7"/>
  <c r="N879" i="7"/>
  <c r="N877" i="7"/>
  <c r="N875" i="7"/>
  <c r="N873" i="7"/>
  <c r="N871" i="7"/>
  <c r="N869" i="7"/>
  <c r="N866" i="7"/>
  <c r="N864" i="7"/>
  <c r="N862" i="7"/>
  <c r="N860" i="7"/>
  <c r="N858" i="7"/>
  <c r="N856" i="7"/>
  <c r="S38" i="7"/>
  <c r="AO14" i="20"/>
  <c r="AO4" i="20"/>
  <c r="AP7" i="20"/>
  <c r="S20" i="20"/>
  <c r="R10" i="20"/>
  <c r="AS49" i="7"/>
  <c r="Q74" i="7"/>
  <c r="S49" i="7"/>
  <c r="S68" i="7"/>
  <c r="S8" i="20"/>
  <c r="Q20" i="20"/>
  <c r="S6" i="20"/>
  <c r="S15" i="20"/>
  <c r="AR15" i="7"/>
  <c r="Q52" i="7"/>
  <c r="S50" i="7"/>
  <c r="S33" i="7"/>
  <c r="AP13" i="20"/>
  <c r="Q6" i="20"/>
  <c r="AQ9" i="20"/>
  <c r="R26" i="7"/>
  <c r="R22" i="7"/>
  <c r="AS11" i="7"/>
  <c r="AR74" i="7"/>
  <c r="AQ53" i="7"/>
  <c r="AQ20" i="7"/>
  <c r="AQ72" i="7"/>
  <c r="AQ16" i="7"/>
  <c r="S10" i="20"/>
  <c r="AO13" i="20"/>
  <c r="AQ20" i="20"/>
  <c r="AO10" i="20"/>
  <c r="AP20" i="20"/>
  <c r="Q7" i="20"/>
  <c r="AS29" i="7"/>
  <c r="Q37" i="7"/>
  <c r="S7" i="20"/>
  <c r="Q26" i="7"/>
  <c r="Q35" i="7"/>
  <c r="AQ11" i="7"/>
  <c r="AO7" i="20"/>
  <c r="Q14" i="7"/>
  <c r="AR54" i="7"/>
  <c r="Q69" i="7"/>
  <c r="AS34" i="7"/>
  <c r="AP4" i="20"/>
  <c r="AO5" i="20"/>
  <c r="R19" i="20"/>
  <c r="AQ15" i="20"/>
  <c r="AO16" i="20"/>
  <c r="AP6" i="20"/>
  <c r="Q16" i="20"/>
  <c r="Q10" i="20"/>
  <c r="AS10" i="7"/>
  <c r="AS55" i="7"/>
  <c r="AS57" i="7"/>
  <c r="AQ70" i="7"/>
  <c r="AS52" i="7"/>
  <c r="AS37" i="7"/>
  <c r="S30" i="7"/>
  <c r="AQ17" i="7"/>
  <c r="Q34" i="7"/>
  <c r="S52" i="7"/>
  <c r="S16" i="7"/>
  <c r="S20" i="7"/>
  <c r="AQ54" i="7"/>
  <c r="AQ74" i="7"/>
  <c r="AS53" i="7"/>
  <c r="AS20" i="7"/>
  <c r="AS35" i="7"/>
  <c r="AQ15" i="7"/>
  <c r="Q15" i="7"/>
  <c r="S53" i="7"/>
  <c r="AQ14" i="7"/>
  <c r="AQ39" i="7"/>
  <c r="AQ71" i="7"/>
  <c r="AR34" i="7"/>
  <c r="AS50" i="7"/>
  <c r="AS32" i="7"/>
  <c r="AR57" i="7"/>
  <c r="AR33" i="7"/>
  <c r="R67" i="7"/>
  <c r="AS18" i="7"/>
  <c r="AQ30" i="7"/>
  <c r="AR52" i="7"/>
  <c r="AR58" i="7"/>
  <c r="AQ19" i="7"/>
  <c r="AR51" i="7"/>
  <c r="AR38" i="7"/>
  <c r="AQ56" i="7"/>
  <c r="AQ12" i="7"/>
  <c r="AQ31" i="7"/>
  <c r="R71" i="7"/>
  <c r="AQ63" i="7"/>
  <c r="AS48" i="7"/>
  <c r="R29" i="7"/>
  <c r="AS62" i="7"/>
  <c r="R16" i="7"/>
  <c r="S35" i="7"/>
  <c r="S72" i="7"/>
  <c r="S34" i="7"/>
  <c r="S71" i="7"/>
  <c r="Q72" i="7"/>
  <c r="S37" i="7"/>
  <c r="AR42" i="7"/>
  <c r="S57" i="7"/>
  <c r="AQ46" i="7"/>
  <c r="S17" i="7"/>
  <c r="AQ76" i="7"/>
  <c r="AS39" i="7"/>
  <c r="AR71" i="7"/>
  <c r="AQ50" i="7"/>
  <c r="AS33" i="7"/>
  <c r="AR30" i="7"/>
  <c r="AQ69" i="7"/>
  <c r="AS19" i="7"/>
  <c r="AS51" i="7"/>
  <c r="AR68" i="7"/>
  <c r="S19" i="7"/>
  <c r="Q38" i="7"/>
  <c r="Q58" i="7"/>
  <c r="AS76" i="7"/>
  <c r="AR20" i="7"/>
  <c r="AS72" i="7"/>
  <c r="AR35" i="7"/>
  <c r="S32" i="7"/>
  <c r="S13" i="7"/>
  <c r="Q50" i="7"/>
  <c r="AR16" i="7"/>
  <c r="AS14" i="7"/>
  <c r="S76" i="7"/>
  <c r="AR55" i="7"/>
  <c r="AQ34" i="7"/>
  <c r="AS13" i="7"/>
  <c r="AR32" i="7"/>
  <c r="AR75" i="7"/>
  <c r="AS70" i="7"/>
  <c r="AQ33" i="7"/>
  <c r="Q67" i="7"/>
  <c r="AR18" i="7"/>
  <c r="AQ67" i="7"/>
  <c r="AS69" i="7"/>
  <c r="AQ52" i="7"/>
  <c r="AQ58" i="7"/>
  <c r="S39" i="7"/>
  <c r="AR37" i="7"/>
  <c r="AS17" i="7"/>
  <c r="AQ51" i="7"/>
  <c r="AQ38" i="7"/>
  <c r="AQ68" i="7"/>
  <c r="AQ49" i="7"/>
  <c r="R31" i="7"/>
  <c r="AR63" i="7"/>
  <c r="AQ66" i="7"/>
  <c r="AS64" i="7"/>
  <c r="S4" i="7"/>
  <c r="S75" i="7"/>
  <c r="AR39" i="7"/>
  <c r="AR46" i="7"/>
  <c r="AQ35" i="7"/>
  <c r="AQ13" i="7"/>
  <c r="AQ32" i="7"/>
  <c r="AR67" i="7"/>
  <c r="AS58" i="7"/>
  <c r="AS38" i="7"/>
  <c r="AR56" i="7"/>
  <c r="AR12" i="7"/>
  <c r="AR31" i="7"/>
  <c r="S69" i="7"/>
  <c r="S56" i="7"/>
  <c r="S54" i="7"/>
  <c r="AS46" i="7"/>
  <c r="S70" i="7"/>
  <c r="S58" i="7"/>
  <c r="R17" i="7"/>
  <c r="AS54" i="7"/>
  <c r="AS74" i="7"/>
  <c r="AR53" i="7"/>
  <c r="AR76" i="7"/>
  <c r="AR72" i="7"/>
  <c r="AS15" i="7"/>
  <c r="AS75" i="7"/>
  <c r="R52" i="7"/>
  <c r="R69" i="7"/>
  <c r="AS16" i="7"/>
  <c r="AR14" i="7"/>
  <c r="AQ55" i="7"/>
  <c r="AS71" i="7"/>
  <c r="AR50" i="7"/>
  <c r="AR13" i="7"/>
  <c r="AQ75" i="7"/>
  <c r="AQ57" i="7"/>
  <c r="AR70" i="7"/>
  <c r="S12" i="7"/>
  <c r="AQ18" i="7"/>
  <c r="AS67" i="7"/>
  <c r="AS30" i="7"/>
  <c r="AR69" i="7"/>
  <c r="AR19" i="7"/>
  <c r="AR49" i="7"/>
  <c r="AQ37" i="7"/>
  <c r="AR17" i="7"/>
  <c r="AS56" i="7"/>
  <c r="AS12" i="7"/>
  <c r="AS68" i="7"/>
  <c r="AS31" i="7"/>
  <c r="AR5" i="7"/>
  <c r="AR48" i="7"/>
  <c r="R34" i="7"/>
  <c r="S51" i="7"/>
  <c r="Q9" i="7"/>
  <c r="AS63" i="7"/>
  <c r="AR29" i="7"/>
  <c r="Q63" i="7"/>
  <c r="AS8" i="7"/>
  <c r="R23" i="7"/>
  <c r="R4" i="7"/>
  <c r="Q5" i="7"/>
  <c r="S15" i="7"/>
  <c r="S18" i="7"/>
  <c r="S31" i="7"/>
  <c r="Q39" i="7"/>
  <c r="Q56" i="7"/>
  <c r="S46" i="7"/>
  <c r="S74" i="7"/>
  <c r="S14" i="7"/>
  <c r="R53" i="7"/>
  <c r="Q76" i="7"/>
  <c r="R39" i="7"/>
  <c r="Q30" i="7"/>
  <c r="Q55" i="7"/>
  <c r="AS59" i="7"/>
  <c r="Q18" i="7"/>
  <c r="R57" i="7"/>
  <c r="R56" i="7"/>
  <c r="R74" i="7"/>
  <c r="Q53" i="7"/>
  <c r="R30" i="7"/>
  <c r="AQ9" i="7"/>
  <c r="AQ65" i="7"/>
  <c r="Q46" i="7"/>
  <c r="Q68" i="7"/>
  <c r="Q71" i="7"/>
  <c r="Q70" i="7"/>
  <c r="R37" i="7"/>
  <c r="R49" i="7"/>
  <c r="AR26" i="7"/>
  <c r="S8" i="7"/>
  <c r="AS66" i="7"/>
  <c r="R68" i="7"/>
  <c r="R50" i="7"/>
  <c r="R75" i="7"/>
  <c r="S25" i="7"/>
  <c r="R60" i="7"/>
  <c r="Q31" i="7"/>
  <c r="Q75" i="7"/>
  <c r="Q57" i="7"/>
  <c r="R54" i="7"/>
  <c r="R32" i="7"/>
  <c r="R51" i="7"/>
  <c r="Q27" i="7"/>
  <c r="R63" i="7"/>
  <c r="R38" i="7"/>
  <c r="R58" i="7"/>
  <c r="Q32" i="7"/>
  <c r="R15" i="7"/>
  <c r="Q13" i="7"/>
  <c r="R12" i="7"/>
  <c r="Q51" i="7"/>
  <c r="AS65" i="7"/>
  <c r="R46" i="7"/>
  <c r="R35" i="7"/>
  <c r="R72" i="7"/>
  <c r="R33" i="7"/>
  <c r="R76" i="7"/>
  <c r="AQ28" i="7"/>
  <c r="Q33" i="7"/>
  <c r="R70" i="7"/>
  <c r="AQ27" i="7"/>
  <c r="AR27" i="7"/>
  <c r="AR66" i="7"/>
  <c r="AR10" i="7"/>
  <c r="AQ22" i="7"/>
  <c r="AR64" i="7"/>
  <c r="AS7" i="7"/>
  <c r="S65" i="7"/>
  <c r="S29" i="7"/>
  <c r="AR65" i="7"/>
  <c r="Q10" i="7"/>
  <c r="AS26" i="7"/>
  <c r="AS27" i="7"/>
  <c r="Q6" i="7"/>
  <c r="Q42" i="7"/>
  <c r="R5" i="7"/>
  <c r="Q61" i="7"/>
  <c r="S62" i="7"/>
  <c r="R20" i="7"/>
  <c r="AQ25" i="7"/>
  <c r="S5" i="7"/>
  <c r="S24" i="7"/>
  <c r="AR28" i="7"/>
  <c r="AR4" i="7"/>
  <c r="S44" i="7"/>
  <c r="Q19" i="7"/>
  <c r="AQ10" i="7"/>
  <c r="S26" i="7"/>
  <c r="S27" i="7"/>
  <c r="S64" i="7"/>
  <c r="R64" i="7"/>
  <c r="Q47" i="7"/>
  <c r="R43" i="7"/>
  <c r="Q20" i="7"/>
  <c r="Q12" i="7"/>
  <c r="Q11" i="7"/>
  <c r="Q49" i="7"/>
  <c r="Q8" i="7"/>
  <c r="AR9" i="7"/>
  <c r="R66" i="7"/>
  <c r="AQ47" i="7"/>
  <c r="AR62" i="7"/>
  <c r="R18" i="7"/>
  <c r="R13" i="7"/>
  <c r="R11" i="7"/>
  <c r="R8" i="7"/>
  <c r="S47" i="7"/>
  <c r="Q66" i="7"/>
  <c r="R19" i="7"/>
  <c r="R14" i="7"/>
  <c r="S48" i="7"/>
  <c r="AQ29" i="7"/>
  <c r="AQ64" i="7"/>
  <c r="AQ8" i="7"/>
  <c r="AQ7" i="7"/>
  <c r="AO6" i="20"/>
  <c r="AP19" i="20"/>
  <c r="R6" i="20"/>
  <c r="AQ17" i="20"/>
  <c r="S9" i="7"/>
  <c r="S66" i="7"/>
  <c r="R44" i="7"/>
  <c r="Q43" i="7"/>
  <c r="AS45" i="7"/>
  <c r="S6" i="7"/>
  <c r="S22" i="7"/>
  <c r="AO19" i="20"/>
  <c r="AP17" i="20"/>
  <c r="AQ10" i="20"/>
  <c r="R48" i="7"/>
  <c r="S4" i="20"/>
  <c r="AQ4" i="7"/>
  <c r="AR47" i="7"/>
  <c r="R25" i="7"/>
  <c r="R24" i="7"/>
  <c r="S60" i="7"/>
  <c r="Q22" i="7"/>
  <c r="AO18" i="20"/>
  <c r="Q44" i="7"/>
  <c r="AP10" i="20"/>
  <c r="AP15" i="20"/>
  <c r="Q3" i="20"/>
  <c r="S14" i="20"/>
  <c r="R47" i="7"/>
  <c r="AO17" i="20"/>
  <c r="AP3" i="20"/>
  <c r="AR22" i="7"/>
  <c r="R27" i="7"/>
  <c r="R9" i="7"/>
  <c r="R65" i="7"/>
  <c r="R17" i="20"/>
  <c r="S13" i="20"/>
  <c r="AS4" i="7"/>
  <c r="S28" i="7"/>
  <c r="AQ18" i="20"/>
  <c r="AO8" i="20"/>
  <c r="Q8" i="20"/>
  <c r="AS47" i="7"/>
  <c r="AR7" i="7"/>
  <c r="AQ62" i="7"/>
  <c r="S42" i="7"/>
  <c r="Q25" i="7"/>
  <c r="Q24" i="7"/>
  <c r="Q60" i="7"/>
  <c r="AR45" i="7"/>
  <c r="AO15" i="20"/>
  <c r="R14" i="20"/>
  <c r="AQ13" i="20"/>
  <c r="AQ5" i="20"/>
  <c r="AQ3" i="20"/>
  <c r="R4" i="20"/>
  <c r="R13" i="20"/>
  <c r="Q28" i="7"/>
  <c r="AP18" i="20"/>
  <c r="AP8" i="20"/>
  <c r="R42" i="7"/>
  <c r="R6" i="7"/>
  <c r="AQ7" i="20"/>
  <c r="R3" i="20"/>
  <c r="AQ4" i="20"/>
  <c r="AQ16" i="20"/>
  <c r="AP9" i="20"/>
  <c r="AQ26" i="7"/>
  <c r="AS22" i="7"/>
  <c r="Q29" i="7"/>
  <c r="Q4" i="20"/>
  <c r="S17" i="20"/>
  <c r="Q13" i="20"/>
  <c r="S5" i="20"/>
  <c r="R28" i="7"/>
  <c r="Q18" i="20"/>
  <c r="S10" i="7"/>
  <c r="Q23" i="7"/>
  <c r="S59" i="7"/>
  <c r="AR59" i="7"/>
  <c r="Q62" i="7"/>
  <c r="AQ14" i="20"/>
  <c r="Q14" i="20"/>
  <c r="AP5" i="20"/>
  <c r="AO3" i="20"/>
  <c r="AR8" i="7"/>
  <c r="Q17" i="20"/>
  <c r="S16" i="20"/>
  <c r="R5" i="20"/>
  <c r="S18" i="20"/>
  <c r="AS25" i="7"/>
  <c r="S23" i="7"/>
  <c r="R59" i="7"/>
  <c r="AQ59" i="7"/>
  <c r="S61" i="7"/>
  <c r="AP14" i="20"/>
  <c r="AP16" i="20"/>
  <c r="R15" i="20"/>
  <c r="AO9" i="20"/>
  <c r="R9" i="20"/>
  <c r="AS9" i="7"/>
  <c r="R16" i="20"/>
  <c r="Q5" i="20"/>
  <c r="AQ8" i="20"/>
  <c r="R18" i="20"/>
  <c r="R8" i="20"/>
  <c r="R10" i="7"/>
  <c r="AR25" i="7"/>
  <c r="Q59" i="7"/>
  <c r="S43" i="7"/>
  <c r="R61" i="7"/>
  <c r="R62" i="7"/>
  <c r="L2" i="7"/>
  <c r="Q7" i="7"/>
  <c r="M2" i="7"/>
  <c r="R7" i="7"/>
  <c r="M94" i="23"/>
  <c r="M86" i="23"/>
  <c r="M74" i="23"/>
  <c r="AM114" i="23"/>
  <c r="AM106" i="23"/>
  <c r="AM98" i="23"/>
  <c r="L66" i="23"/>
  <c r="AO67" i="23"/>
  <c r="AO65" i="23"/>
  <c r="AN64" i="23"/>
  <c r="AO60" i="23"/>
  <c r="AO56" i="23"/>
  <c r="AO52" i="23"/>
  <c r="AO50" i="23"/>
  <c r="L58" i="23"/>
  <c r="L52" i="23"/>
  <c r="N56" i="23"/>
  <c r="L93" i="23"/>
  <c r="L85" i="23"/>
  <c r="L73" i="23"/>
  <c r="AN92" i="23"/>
  <c r="AM87" i="23"/>
  <c r="AN80" i="23"/>
  <c r="AN119" i="23"/>
  <c r="AN111" i="23"/>
  <c r="AN103" i="23"/>
  <c r="L113" i="23"/>
  <c r="N107" i="23"/>
  <c r="L101" i="23"/>
  <c r="AO61" i="23"/>
  <c r="AO57" i="23"/>
  <c r="AO53" i="23"/>
  <c r="L50" i="23"/>
  <c r="N54" i="23"/>
  <c r="M90" i="23"/>
  <c r="M78" i="23"/>
  <c r="M70" i="23"/>
  <c r="AO94" i="23"/>
  <c r="AN72" i="23"/>
  <c r="AM118" i="23"/>
  <c r="AM110" i="23"/>
  <c r="AM102" i="23"/>
  <c r="N119" i="23"/>
  <c r="N111" i="23"/>
  <c r="N99" i="23"/>
  <c r="L62" i="23"/>
  <c r="AN61" i="23"/>
  <c r="AN57" i="23"/>
  <c r="AN53" i="23"/>
  <c r="L54" i="23"/>
  <c r="N60" i="23"/>
  <c r="N52" i="23"/>
  <c r="L89" i="23"/>
  <c r="M82" i="23"/>
  <c r="L77" i="23"/>
  <c r="AN84" i="23"/>
  <c r="AN76" i="23"/>
  <c r="AM71" i="23"/>
  <c r="X7" i="23"/>
  <c r="AN115" i="23"/>
  <c r="AN107" i="23"/>
  <c r="AN99" i="23"/>
  <c r="L117" i="23"/>
  <c r="L105" i="23"/>
  <c r="L97" i="23"/>
  <c r="AM59" i="23"/>
  <c r="AN59" i="23"/>
  <c r="AO59" i="23"/>
  <c r="AM55" i="23"/>
  <c r="AN55" i="23"/>
  <c r="AO55" i="23"/>
  <c r="Y14" i="23"/>
  <c r="AM66" i="23"/>
  <c r="AN66" i="23"/>
  <c r="AM112" i="23"/>
  <c r="AN112" i="23"/>
  <c r="AM104" i="23"/>
  <c r="AN104" i="23"/>
  <c r="AM96" i="23"/>
  <c r="AN96" i="23"/>
  <c r="AO112" i="23"/>
  <c r="AO96" i="23"/>
  <c r="M57" i="23"/>
  <c r="N57" i="23"/>
  <c r="M53" i="23"/>
  <c r="N53" i="23"/>
  <c r="AM93" i="23"/>
  <c r="AN93" i="23"/>
  <c r="AM89" i="23"/>
  <c r="AN89" i="23"/>
  <c r="AM85" i="23"/>
  <c r="AN85" i="23"/>
  <c r="AM81" i="23"/>
  <c r="AN81" i="23"/>
  <c r="AM77" i="23"/>
  <c r="AN77" i="23"/>
  <c r="AM73" i="23"/>
  <c r="AN73" i="23"/>
  <c r="AM69" i="23"/>
  <c r="AN69" i="23"/>
  <c r="L71" i="23"/>
  <c r="M71" i="23"/>
  <c r="L75" i="23"/>
  <c r="M75" i="23"/>
  <c r="L79" i="23"/>
  <c r="M79" i="23"/>
  <c r="L83" i="23"/>
  <c r="M83" i="23"/>
  <c r="L87" i="23"/>
  <c r="M87" i="23"/>
  <c r="L91" i="23"/>
  <c r="M91" i="23"/>
  <c r="N87" i="23"/>
  <c r="N71" i="23"/>
  <c r="AO93" i="23"/>
  <c r="AO77" i="23"/>
  <c r="Y5" i="23"/>
  <c r="AO104" i="23"/>
  <c r="N118" i="23"/>
  <c r="L118" i="23"/>
  <c r="N114" i="23"/>
  <c r="L114" i="23"/>
  <c r="N110" i="23"/>
  <c r="L110" i="23"/>
  <c r="N106" i="23"/>
  <c r="L106" i="23"/>
  <c r="N102" i="23"/>
  <c r="L102" i="23"/>
  <c r="N98" i="23"/>
  <c r="L98" i="23"/>
  <c r="M114" i="23"/>
  <c r="M98" i="23"/>
  <c r="AM63" i="23"/>
  <c r="AO63" i="23"/>
  <c r="AM116" i="23"/>
  <c r="AN116" i="23"/>
  <c r="AM108" i="23"/>
  <c r="AN108" i="23"/>
  <c r="AM100" i="23"/>
  <c r="AN100" i="23"/>
  <c r="M23" i="23"/>
  <c r="L69" i="23"/>
  <c r="L67" i="23"/>
  <c r="L65" i="23"/>
  <c r="L63" i="23"/>
  <c r="L61" i="23"/>
  <c r="AO66" i="23"/>
  <c r="AN63" i="23"/>
  <c r="N91" i="23"/>
  <c r="N75" i="23"/>
  <c r="AO81" i="23"/>
  <c r="AO108" i="23"/>
  <c r="M118" i="23"/>
  <c r="M102" i="23"/>
  <c r="AO58" i="23"/>
  <c r="AO54" i="23"/>
  <c r="L94" i="23"/>
  <c r="N92" i="23"/>
  <c r="L90" i="23"/>
  <c r="N88" i="23"/>
  <c r="L86" i="23"/>
  <c r="N84" i="23"/>
  <c r="L82" i="23"/>
  <c r="N80" i="23"/>
  <c r="L78" i="23"/>
  <c r="N76" i="23"/>
  <c r="L74" i="23"/>
  <c r="N72" i="23"/>
  <c r="L70" i="23"/>
  <c r="AM92" i="23"/>
  <c r="AO90" i="23"/>
  <c r="AM88" i="23"/>
  <c r="AO86" i="23"/>
  <c r="AM84" i="23"/>
  <c r="AO82" i="23"/>
  <c r="AM80" i="23"/>
  <c r="AO78" i="23"/>
  <c r="AM76" i="23"/>
  <c r="AO74" i="23"/>
  <c r="AM72" i="23"/>
  <c r="AO70" i="23"/>
  <c r="Y7" i="23"/>
  <c r="AM119" i="23"/>
  <c r="AO117" i="23"/>
  <c r="AM115" i="23"/>
  <c r="AO113" i="23"/>
  <c r="AM111" i="23"/>
  <c r="AO109" i="23"/>
  <c r="AM107" i="23"/>
  <c r="AO105" i="23"/>
  <c r="AM103" i="23"/>
  <c r="AO101" i="23"/>
  <c r="AM99" i="23"/>
  <c r="AO97" i="23"/>
  <c r="M119" i="23"/>
  <c r="N116" i="23"/>
  <c r="M115" i="23"/>
  <c r="N112" i="23"/>
  <c r="M111" i="23"/>
  <c r="N108" i="23"/>
  <c r="M107" i="23"/>
  <c r="N104" i="23"/>
  <c r="M103" i="23"/>
  <c r="N100" i="23"/>
  <c r="M99" i="23"/>
  <c r="N96" i="23"/>
  <c r="AN62" i="23"/>
  <c r="AN58" i="23"/>
  <c r="AN54" i="23"/>
  <c r="AO51" i="23"/>
  <c r="AO49" i="23"/>
  <c r="R7" i="23"/>
  <c r="N93" i="23"/>
  <c r="M92" i="23"/>
  <c r="N89" i="23"/>
  <c r="M88" i="23"/>
  <c r="N85" i="23"/>
  <c r="M84" i="23"/>
  <c r="N81" i="23"/>
  <c r="M80" i="23"/>
  <c r="N77" i="23"/>
  <c r="M76" i="23"/>
  <c r="N73" i="23"/>
  <c r="M72" i="23"/>
  <c r="S5" i="23"/>
  <c r="AO91" i="23"/>
  <c r="AN90" i="23"/>
  <c r="AO87" i="23"/>
  <c r="AN86" i="23"/>
  <c r="AO83" i="23"/>
  <c r="AN82" i="23"/>
  <c r="AO79" i="23"/>
  <c r="AN78" i="23"/>
  <c r="AO75" i="23"/>
  <c r="AN74" i="23"/>
  <c r="AO71" i="23"/>
  <c r="AN70" i="23"/>
  <c r="AO118" i="23"/>
  <c r="AN117" i="23"/>
  <c r="AO114" i="23"/>
  <c r="AN113" i="23"/>
  <c r="AO110" i="23"/>
  <c r="AN109" i="23"/>
  <c r="AO106" i="23"/>
  <c r="AN105" i="23"/>
  <c r="AO102" i="23"/>
  <c r="AN101" i="23"/>
  <c r="AO98" i="23"/>
  <c r="AN97" i="23"/>
  <c r="N117" i="23"/>
  <c r="M116" i="23"/>
  <c r="N113" i="23"/>
  <c r="M112" i="23"/>
  <c r="N109" i="23"/>
  <c r="M108" i="23"/>
  <c r="N105" i="23"/>
  <c r="M104" i="23"/>
  <c r="N101" i="23"/>
  <c r="M100" i="23"/>
  <c r="N97" i="23"/>
  <c r="M96" i="23"/>
  <c r="N70" i="23"/>
  <c r="AM24" i="23"/>
  <c r="AO24" i="23"/>
  <c r="AN24" i="23"/>
  <c r="AM26" i="23"/>
  <c r="AO26" i="23"/>
  <c r="AN26" i="23"/>
  <c r="AM28" i="23"/>
  <c r="AO28" i="23"/>
  <c r="AN28" i="23"/>
  <c r="AM30" i="23"/>
  <c r="AO30" i="23"/>
  <c r="AN30" i="23"/>
  <c r="AM32" i="23"/>
  <c r="AO32" i="23"/>
  <c r="AN32" i="23"/>
  <c r="AM34" i="23"/>
  <c r="AO34" i="23"/>
  <c r="AN34" i="23"/>
  <c r="AM36" i="23"/>
  <c r="AO36" i="23"/>
  <c r="AN36" i="23"/>
  <c r="AM38" i="23"/>
  <c r="AO38" i="23"/>
  <c r="AN38" i="23"/>
  <c r="AM40" i="23"/>
  <c r="AO40" i="23"/>
  <c r="AN40" i="23"/>
  <c r="AM42" i="23"/>
  <c r="AO42" i="23"/>
  <c r="AN42" i="23"/>
  <c r="AM44" i="23"/>
  <c r="AO44" i="23"/>
  <c r="AN44" i="23"/>
  <c r="AM46" i="23"/>
  <c r="AO46" i="23"/>
  <c r="AN46" i="23"/>
  <c r="AM48" i="23"/>
  <c r="AO48" i="23"/>
  <c r="AN48" i="23"/>
  <c r="M59" i="23"/>
  <c r="N59" i="23"/>
  <c r="L59" i="23"/>
  <c r="M55" i="23"/>
  <c r="N55" i="23"/>
  <c r="L55" i="23"/>
  <c r="M51" i="23"/>
  <c r="N51" i="23"/>
  <c r="T12" i="23"/>
  <c r="L51" i="23"/>
  <c r="L2" i="23"/>
  <c r="AM2" i="23"/>
  <c r="L3" i="23"/>
  <c r="AM3" i="23"/>
  <c r="L4" i="23"/>
  <c r="AM4" i="23"/>
  <c r="L5" i="23"/>
  <c r="AM5" i="23"/>
  <c r="L6" i="23"/>
  <c r="AM6" i="23"/>
  <c r="L7" i="23"/>
  <c r="AM7" i="23"/>
  <c r="L8" i="23"/>
  <c r="AM8" i="23"/>
  <c r="L9" i="23"/>
  <c r="AM9" i="23"/>
  <c r="L10" i="23"/>
  <c r="AM10" i="23"/>
  <c r="L11" i="23"/>
  <c r="AM11" i="23"/>
  <c r="L12" i="23"/>
  <c r="AM12" i="23"/>
  <c r="L13" i="23"/>
  <c r="AM13" i="23"/>
  <c r="L14" i="23"/>
  <c r="AM14" i="23"/>
  <c r="L15" i="23"/>
  <c r="AM15" i="23"/>
  <c r="L16" i="23"/>
  <c r="AM16" i="23"/>
  <c r="L17" i="23"/>
  <c r="AM17" i="23"/>
  <c r="L18" i="23"/>
  <c r="AM18" i="23"/>
  <c r="L19" i="23"/>
  <c r="AM19" i="23"/>
  <c r="L20" i="23"/>
  <c r="AM20" i="23"/>
  <c r="L21" i="23"/>
  <c r="AM21" i="23"/>
  <c r="L22" i="23"/>
  <c r="AM22" i="23"/>
  <c r="AM23" i="23"/>
  <c r="AO23" i="23"/>
  <c r="L25" i="23"/>
  <c r="N25" i="23"/>
  <c r="M25" i="23"/>
  <c r="L27" i="23"/>
  <c r="N27" i="23"/>
  <c r="M27" i="23"/>
  <c r="L29" i="23"/>
  <c r="N29" i="23"/>
  <c r="M29" i="23"/>
  <c r="L31" i="23"/>
  <c r="N31" i="23"/>
  <c r="M31" i="23"/>
  <c r="L33" i="23"/>
  <c r="N33" i="23"/>
  <c r="M33" i="23"/>
  <c r="L35" i="23"/>
  <c r="N35" i="23"/>
  <c r="M35" i="23"/>
  <c r="L37" i="23"/>
  <c r="N37" i="23"/>
  <c r="M37" i="23"/>
  <c r="L39" i="23"/>
  <c r="N39" i="23"/>
  <c r="M39" i="23"/>
  <c r="L41" i="23"/>
  <c r="N41" i="23"/>
  <c r="M41" i="23"/>
  <c r="L43" i="23"/>
  <c r="N43" i="23"/>
  <c r="M43" i="23"/>
  <c r="L45" i="23"/>
  <c r="N45" i="23"/>
  <c r="M45" i="23"/>
  <c r="L47" i="23"/>
  <c r="N47" i="23"/>
  <c r="M47" i="23"/>
  <c r="M2" i="23"/>
  <c r="AN2" i="23"/>
  <c r="M3" i="23"/>
  <c r="AN3" i="23"/>
  <c r="M4" i="23"/>
  <c r="AN4" i="23"/>
  <c r="M5" i="23"/>
  <c r="AN5" i="23"/>
  <c r="M6" i="23"/>
  <c r="AN6" i="23"/>
  <c r="M7" i="23"/>
  <c r="AN7" i="23"/>
  <c r="M8" i="23"/>
  <c r="AN8" i="23"/>
  <c r="M9" i="23"/>
  <c r="AN9" i="23"/>
  <c r="M10" i="23"/>
  <c r="AN10" i="23"/>
  <c r="M11" i="23"/>
  <c r="AN11" i="23"/>
  <c r="M12" i="23"/>
  <c r="AN12" i="23"/>
  <c r="M13" i="23"/>
  <c r="AN13" i="23"/>
  <c r="M14" i="23"/>
  <c r="AN14" i="23"/>
  <c r="M15" i="23"/>
  <c r="AN15" i="23"/>
  <c r="M16" i="23"/>
  <c r="AN16" i="23"/>
  <c r="M17" i="23"/>
  <c r="AN17" i="23"/>
  <c r="M18" i="23"/>
  <c r="AN18" i="23"/>
  <c r="M19" i="23"/>
  <c r="AN19" i="23"/>
  <c r="M20" i="23"/>
  <c r="AN20" i="23"/>
  <c r="M21" i="23"/>
  <c r="AN21" i="23"/>
  <c r="M22" i="23"/>
  <c r="AN22" i="23"/>
  <c r="AM25" i="23"/>
  <c r="AO25" i="23"/>
  <c r="AN25" i="23"/>
  <c r="AM27" i="23"/>
  <c r="AO27" i="23"/>
  <c r="AN27" i="23"/>
  <c r="AM29" i="23"/>
  <c r="AO29" i="23"/>
  <c r="AN29" i="23"/>
  <c r="AM31" i="23"/>
  <c r="AO31" i="23"/>
  <c r="AN31" i="23"/>
  <c r="AM33" i="23"/>
  <c r="AO33" i="23"/>
  <c r="AN33" i="23"/>
  <c r="AM35" i="23"/>
  <c r="AO35" i="23"/>
  <c r="AN35" i="23"/>
  <c r="AM37" i="23"/>
  <c r="AO37" i="23"/>
  <c r="AN37" i="23"/>
  <c r="AM39" i="23"/>
  <c r="AO39" i="23"/>
  <c r="AN39" i="23"/>
  <c r="AM41" i="23"/>
  <c r="AO41" i="23"/>
  <c r="AN41" i="23"/>
  <c r="AM43" i="23"/>
  <c r="AO43" i="23"/>
  <c r="AN43" i="23"/>
  <c r="AM45" i="23"/>
  <c r="AO45" i="23"/>
  <c r="AN45" i="23"/>
  <c r="AM47" i="23"/>
  <c r="AO47" i="23"/>
  <c r="AN47" i="23"/>
  <c r="R14" i="23"/>
  <c r="X12" i="23"/>
  <c r="M49" i="23"/>
  <c r="L24" i="23"/>
  <c r="N24" i="23"/>
  <c r="L26" i="23"/>
  <c r="N26" i="23"/>
  <c r="M26" i="23"/>
  <c r="L28" i="23"/>
  <c r="N28" i="23"/>
  <c r="M28" i="23"/>
  <c r="L30" i="23"/>
  <c r="N30" i="23"/>
  <c r="M30" i="23"/>
  <c r="L32" i="23"/>
  <c r="N32" i="23"/>
  <c r="M32" i="23"/>
  <c r="L34" i="23"/>
  <c r="N34" i="23"/>
  <c r="M34" i="23"/>
  <c r="L36" i="23"/>
  <c r="N36" i="23"/>
  <c r="M36" i="23"/>
  <c r="L38" i="23"/>
  <c r="N38" i="23"/>
  <c r="M38" i="23"/>
  <c r="L40" i="23"/>
  <c r="N40" i="23"/>
  <c r="M40" i="23"/>
  <c r="L42" i="23"/>
  <c r="N42" i="23"/>
  <c r="M42" i="23"/>
  <c r="L44" i="23"/>
  <c r="N44" i="23"/>
  <c r="M44" i="23"/>
  <c r="L46" i="23"/>
  <c r="N46" i="23"/>
  <c r="M46" i="23"/>
  <c r="L48" i="23"/>
  <c r="N48" i="23"/>
  <c r="M48" i="23"/>
  <c r="L57" i="23"/>
  <c r="Y12" i="23"/>
  <c r="N69" i="23"/>
  <c r="N68" i="23"/>
  <c r="N67" i="23"/>
  <c r="N66" i="23"/>
  <c r="N65" i="23"/>
  <c r="N64" i="23"/>
  <c r="N63" i="23"/>
  <c r="N62" i="23"/>
  <c r="N61" i="23"/>
  <c r="AM51" i="23"/>
  <c r="AM50" i="23"/>
  <c r="AM49" i="23"/>
  <c r="M61" i="23"/>
  <c r="S14" i="23"/>
  <c r="X14" i="23"/>
  <c r="S12" i="23"/>
  <c r="S7" i="23"/>
  <c r="T7" i="23"/>
  <c r="R12" i="23"/>
  <c r="T5" i="23"/>
  <c r="R5" i="23"/>
  <c r="T14" i="23"/>
</calcChain>
</file>

<file path=xl/sharedStrings.xml><?xml version="1.0" encoding="utf-8"?>
<sst xmlns="http://schemas.openxmlformats.org/spreadsheetml/2006/main" count="23886" uniqueCount="1618">
  <si>
    <t>m</t>
  </si>
  <si>
    <t>DD7[7-13]</t>
  </si>
  <si>
    <t>LD5[2-6]</t>
  </si>
  <si>
    <t>f</t>
  </si>
  <si>
    <t>RR7[7-13]</t>
  </si>
  <si>
    <t>RD5[2-6]</t>
  </si>
  <si>
    <t>DD7[8-14]</t>
  </si>
  <si>
    <t>LD5[3-7]</t>
  </si>
  <si>
    <t>MP220405cM96_23</t>
  </si>
  <si>
    <r>
      <t>UASdcr2w[*];</t>
    </r>
    <r>
      <rPr>
        <sz val="11"/>
        <color theme="1"/>
        <rFont val="Calibri"/>
        <family val="2"/>
      </rPr>
      <t>PdfGal4</t>
    </r>
    <r>
      <rPr>
        <sz val="11"/>
        <color theme="1"/>
        <rFont val="Calibri"/>
        <family val="2"/>
        <scheme val="minor"/>
      </rPr>
      <t>/CyO;UASdsPdf/+</t>
    </r>
  </si>
  <si>
    <t>MP220405cM96_24</t>
  </si>
  <si>
    <t>MP220405cM96_25</t>
  </si>
  <si>
    <t>MP220405cM96_26</t>
  </si>
  <si>
    <t>MP220405cM96_27</t>
  </si>
  <si>
    <t>MP220405cM96_28</t>
  </si>
  <si>
    <t>MP220405cM96_29</t>
  </si>
  <si>
    <t>MP220405cM96_30</t>
  </si>
  <si>
    <t>MP220405cM96_31</t>
  </si>
  <si>
    <t>MP220405cM96_32</t>
  </si>
  <si>
    <t>RR7[8-14]</t>
  </si>
  <si>
    <t>RD5[3-7]</t>
  </si>
  <si>
    <t>MP220422aM044C01</t>
  </si>
  <si>
    <t>UASdcr2w[*];c929Gal4/CyO;UASds-Pdf/+</t>
  </si>
  <si>
    <t>MP220422aM044C02</t>
  </si>
  <si>
    <t>MP220422aM044C03</t>
  </si>
  <si>
    <t>MP220422aM044C04</t>
  </si>
  <si>
    <t>MP220422aM044C05</t>
  </si>
  <si>
    <t>MP220422aM044C06</t>
  </si>
  <si>
    <t>MP220422aM044C07</t>
  </si>
  <si>
    <t>MP220422aM044C08</t>
  </si>
  <si>
    <t>MP220422aM044C09</t>
  </si>
  <si>
    <t>MP220422aM044C10</t>
  </si>
  <si>
    <t>MP220422aM044C11</t>
  </si>
  <si>
    <t>MP220422aM044C12</t>
  </si>
  <si>
    <t>MP220422aM044C13</t>
  </si>
  <si>
    <t>MP220422aM044C14</t>
  </si>
  <si>
    <t>MP220422aM044C15</t>
  </si>
  <si>
    <t>MP220422aM044C16</t>
  </si>
  <si>
    <t>MP220422aM044C17</t>
  </si>
  <si>
    <t>MP220422aM044C18</t>
  </si>
  <si>
    <t>MP220422aM044C19</t>
  </si>
  <si>
    <t>MP220422aM044C20</t>
  </si>
  <si>
    <t>MP220422aM044C21</t>
  </si>
  <si>
    <t>MP220422aM044C22</t>
  </si>
  <si>
    <t>MP220422aM044C23</t>
  </si>
  <si>
    <t>MP220422aM044C24</t>
  </si>
  <si>
    <t>MP220422aM044C25</t>
  </si>
  <si>
    <t>MP220422aM044C26</t>
  </si>
  <si>
    <t>MP220422aM044C27</t>
  </si>
  <si>
    <t>MP220422aM044C28</t>
  </si>
  <si>
    <t>MP220422aM044C29</t>
  </si>
  <si>
    <t>MP220422aM044C30</t>
  </si>
  <si>
    <t>MP220422aM044C31</t>
  </si>
  <si>
    <t>MP220422aM044C32</t>
  </si>
  <si>
    <t>MP220422aM045C01</t>
  </si>
  <si>
    <t>MP220422aM045C02</t>
  </si>
  <si>
    <t>MP220422aM045C03</t>
  </si>
  <si>
    <t>MP220422aM045C04</t>
  </si>
  <si>
    <t>MP220422aM045C05</t>
  </si>
  <si>
    <t>MP220422aM045C06</t>
  </si>
  <si>
    <t>MP220422aM045C07</t>
  </si>
  <si>
    <t>MP220422aM045C08</t>
  </si>
  <si>
    <t>MP220422aM045C09</t>
  </si>
  <si>
    <t>MP220422aM045C10</t>
  </si>
  <si>
    <t>MP220422aM045C11</t>
  </si>
  <si>
    <t>MP220422aM045C12</t>
  </si>
  <si>
    <t>MP220422aM045C13</t>
  </si>
  <si>
    <t>MP220422aM045C14</t>
  </si>
  <si>
    <t>MP220422aM045C15</t>
  </si>
  <si>
    <t>MP220422aM045C16</t>
  </si>
  <si>
    <t>MP220422aM045C17</t>
  </si>
  <si>
    <t>MP220422aM045C18</t>
  </si>
  <si>
    <t>MP220422aM045C19</t>
  </si>
  <si>
    <t>MP220422aM045C20</t>
  </si>
  <si>
    <t>MP220422aM045C21</t>
  </si>
  <si>
    <t>MP220422aM045C22</t>
  </si>
  <si>
    <t>MP220422aM045C23</t>
  </si>
  <si>
    <t>MP220422aM045C24</t>
  </si>
  <si>
    <t>MP220422aM045C25</t>
  </si>
  <si>
    <t>MP220422aM045C26</t>
  </si>
  <si>
    <t>MP220422aM045C27</t>
  </si>
  <si>
    <t>MP220422aM045C28</t>
  </si>
  <si>
    <t>MP220422aM045C29</t>
  </si>
  <si>
    <t>MP220422aM045C30</t>
  </si>
  <si>
    <t>MP220422aM045C31</t>
  </si>
  <si>
    <t>MP220422aM045C32</t>
  </si>
  <si>
    <t>MP220422bM056C01</t>
  </si>
  <si>
    <t>UASdcr2w[*];ss00681/CyO;/UASds-Pdf</t>
  </si>
  <si>
    <t>MP220422bM056C02</t>
  </si>
  <si>
    <t>MP220422bM056C03</t>
  </si>
  <si>
    <t>MP220422bM056C04</t>
  </si>
  <si>
    <t>MP220422bM056C05</t>
  </si>
  <si>
    <t>MP220422bM056C06</t>
  </si>
  <si>
    <t>MP220422bM056C07</t>
  </si>
  <si>
    <t>MP220422bM056C08</t>
  </si>
  <si>
    <t>MP220422bM056C09</t>
  </si>
  <si>
    <t>MP220422bM056C10</t>
  </si>
  <si>
    <t>MP220422bM056C11</t>
  </si>
  <si>
    <t>MP220422bM056C12</t>
  </si>
  <si>
    <t>MP220422bM056C13</t>
  </si>
  <si>
    <t>MP220422bM056C14</t>
  </si>
  <si>
    <t>MP220422bM056C15</t>
  </si>
  <si>
    <t>MP220422bM056C16</t>
  </si>
  <si>
    <t>MP220422bM056C17</t>
  </si>
  <si>
    <t>MP220422bM056C18</t>
  </si>
  <si>
    <t>MP220422bM056C19</t>
  </si>
  <si>
    <t>MP220422bM056C20</t>
  </si>
  <si>
    <t>MP220422bM056C21</t>
  </si>
  <si>
    <t>MP220422bM056C22</t>
  </si>
  <si>
    <t>MP220422bM056C23</t>
  </si>
  <si>
    <t>MP220422bM056C24</t>
  </si>
  <si>
    <t>MP220422bM056C25</t>
  </si>
  <si>
    <t>MP220422bM056C26</t>
  </si>
  <si>
    <t>MP220422bM056C27</t>
  </si>
  <si>
    <t>MP220422bM056C28</t>
  </si>
  <si>
    <t>MP220422bM056C29</t>
  </si>
  <si>
    <t>MP220422bM056C30</t>
  </si>
  <si>
    <t>MP220422bM056C31</t>
  </si>
  <si>
    <t>MP220422bM056C32</t>
  </si>
  <si>
    <t>Filename</t>
  </si>
  <si>
    <t>Genotype</t>
  </si>
  <si>
    <t>Gender</t>
  </si>
  <si>
    <t>Condition</t>
  </si>
  <si>
    <t>Period 1</t>
  </si>
  <si>
    <t>Amplitude 1</t>
  </si>
  <si>
    <t>Chi^2 1</t>
  </si>
  <si>
    <t>RRP</t>
  </si>
  <si>
    <t>Period 2</t>
  </si>
  <si>
    <t>Amplitude 2</t>
  </si>
  <si>
    <t>Chi^2 2</t>
  </si>
  <si>
    <t>MP220510M023C01</t>
  </si>
  <si>
    <t>UASdcr2w[*];ss00681/CyO;/UASdsPdf</t>
  </si>
  <si>
    <t>MP220510M023C02</t>
  </si>
  <si>
    <t>MP220510M023C03</t>
  </si>
  <si>
    <t>MP220510M023C04</t>
  </si>
  <si>
    <t>MP220510M023C05</t>
  </si>
  <si>
    <t>MP220510M023C06</t>
  </si>
  <si>
    <t>MP220510M023C07</t>
  </si>
  <si>
    <t>MP220510M023C08</t>
  </si>
  <si>
    <t>MP220510M023C09</t>
  </si>
  <si>
    <t>MP220510M023C10</t>
  </si>
  <si>
    <t>MP220510M023C11</t>
  </si>
  <si>
    <t>MP220510M023C12</t>
  </si>
  <si>
    <t>MP220510M023C13</t>
  </si>
  <si>
    <t>MP220510M023C14</t>
  </si>
  <si>
    <t>MP220510M023C15</t>
  </si>
  <si>
    <t>MP220510M023C16</t>
  </si>
  <si>
    <t>MP220510M023C17</t>
  </si>
  <si>
    <t>MP220510M023C18</t>
  </si>
  <si>
    <t>MP220510M023C19</t>
  </si>
  <si>
    <t>MP220510M023C20</t>
  </si>
  <si>
    <t>MP220510M023C21</t>
  </si>
  <si>
    <t>MP220510M023C22</t>
  </si>
  <si>
    <t>MP220510M023C23</t>
  </si>
  <si>
    <t>MP220510M023C24</t>
  </si>
  <si>
    <t>MP220510M023C25</t>
  </si>
  <si>
    <t>MP220510M023C26</t>
  </si>
  <si>
    <t>MP220510M023C27</t>
  </si>
  <si>
    <t>MP220510M023C28</t>
  </si>
  <si>
    <t>MP220510M023C29</t>
  </si>
  <si>
    <t>MP220510M023C30</t>
  </si>
  <si>
    <t>MP220510M023C31</t>
  </si>
  <si>
    <t>MP220510M023C32</t>
  </si>
  <si>
    <t>R</t>
  </si>
  <si>
    <t>WR</t>
  </si>
  <si>
    <t>AR</t>
  </si>
  <si>
    <t>DD</t>
  </si>
  <si>
    <t>Tau</t>
  </si>
  <si>
    <t>TAU SEM</t>
  </si>
  <si>
    <t>RRP SEM</t>
  </si>
  <si>
    <t>RR</t>
  </si>
  <si>
    <t>a</t>
  </si>
  <si>
    <t>ab</t>
  </si>
  <si>
    <t>MP220605M040C01</t>
  </si>
  <si>
    <t>UASdcr2w[*]/w[*];+/CyO;R78G01-Gal4/UASdsPdf</t>
  </si>
  <si>
    <t>MP220605M040C02</t>
  </si>
  <si>
    <t>MP220605M040C03</t>
  </si>
  <si>
    <t>MP220605M040C04</t>
  </si>
  <si>
    <t>MP220605M040C05</t>
  </si>
  <si>
    <t>MP220605M040C06</t>
  </si>
  <si>
    <t>MP220605M040C07</t>
  </si>
  <si>
    <t>MP220605M040C08</t>
  </si>
  <si>
    <t>MP220605M040C09</t>
  </si>
  <si>
    <t>MP220605M040C10</t>
  </si>
  <si>
    <t>MP220605M040C11</t>
  </si>
  <si>
    <t>MP220605M040C12</t>
  </si>
  <si>
    <t>MP220605M040C13</t>
  </si>
  <si>
    <t>MP220605M040C14</t>
  </si>
  <si>
    <t>MP220605M040C15</t>
  </si>
  <si>
    <t>MP220605M040C16</t>
  </si>
  <si>
    <t>MP220605M040C17</t>
  </si>
  <si>
    <t>MP220605M040C18</t>
  </si>
  <si>
    <t>MP220605M040C19</t>
  </si>
  <si>
    <t>MP220605M040C20</t>
  </si>
  <si>
    <t>MP220605M040C21</t>
  </si>
  <si>
    <t>MP220605M040C22</t>
  </si>
  <si>
    <t>MP220605M040C23</t>
  </si>
  <si>
    <t>MP220605M040C24</t>
  </si>
  <si>
    <t>MP220605M040C25</t>
  </si>
  <si>
    <t>MP220605M040C26</t>
  </si>
  <si>
    <t>MP220605M040C27</t>
  </si>
  <si>
    <t>MP220605M040C28</t>
  </si>
  <si>
    <t>MP220605M040C29</t>
  </si>
  <si>
    <t>MP220605M040C30</t>
  </si>
  <si>
    <t>MP220605M040C31</t>
  </si>
  <si>
    <t>MP220605M040C32</t>
  </si>
  <si>
    <t>MP220605M041C01</t>
  </si>
  <si>
    <t>MP220605M041C02</t>
  </si>
  <si>
    <t>MP220605M041C03</t>
  </si>
  <si>
    <t>MP220605M041C04</t>
  </si>
  <si>
    <t>MP220605M041C05</t>
  </si>
  <si>
    <t>MP220605M041C06</t>
  </si>
  <si>
    <t>MP220605M041C07</t>
  </si>
  <si>
    <t>MP220605M041C08</t>
  </si>
  <si>
    <t>MP220605M041C09</t>
  </si>
  <si>
    <t>MP220605M041C10</t>
  </si>
  <si>
    <t>MP220605M041C11</t>
  </si>
  <si>
    <t>MP220605M041C12</t>
  </si>
  <si>
    <t>MP220605M041C13</t>
  </si>
  <si>
    <t>MP220605M041C14</t>
  </si>
  <si>
    <t>MP220605M041C15</t>
  </si>
  <si>
    <t>MP220605M041C16</t>
  </si>
  <si>
    <t>MP220605M041C17</t>
  </si>
  <si>
    <t>MP220605M041C18</t>
  </si>
  <si>
    <t>MP220605M041C19</t>
  </si>
  <si>
    <t>MP220605M041C20</t>
  </si>
  <si>
    <t>MP220605M041C21</t>
  </si>
  <si>
    <t>MP220605M041C22</t>
  </si>
  <si>
    <t>MP220605M041C23</t>
  </si>
  <si>
    <t>MP220605M041C24</t>
  </si>
  <si>
    <t>MP220605M041C25</t>
  </si>
  <si>
    <t>MP220605M041C26</t>
  </si>
  <si>
    <t>MP220605M041C27</t>
  </si>
  <si>
    <t>MP220605M041C28</t>
  </si>
  <si>
    <t>MP220605M041C29</t>
  </si>
  <si>
    <t>MP220605M041C30</t>
  </si>
  <si>
    <t>MP220605M041C31</t>
  </si>
  <si>
    <t>MP220605M041C32</t>
  </si>
  <si>
    <t>MP220605M042C01</t>
  </si>
  <si>
    <t>MP220605M042C02</t>
  </si>
  <si>
    <t>MP220605M042C03</t>
  </si>
  <si>
    <t>MP220605M042C04</t>
  </si>
  <si>
    <t>MP220605M042C05</t>
  </si>
  <si>
    <t>MP220605M042C06</t>
  </si>
  <si>
    <t>MP220605M042C07</t>
  </si>
  <si>
    <t>MP220605M042C08</t>
  </si>
  <si>
    <t>MP220605M042C09</t>
  </si>
  <si>
    <t>MP220605M042C10</t>
  </si>
  <si>
    <t>MP220605M042C11</t>
  </si>
  <si>
    <t>MP220605M042C12</t>
  </si>
  <si>
    <t>MP220605M042C13</t>
  </si>
  <si>
    <t>MP220605M042C14</t>
  </si>
  <si>
    <t>MP220605M042C15</t>
  </si>
  <si>
    <t>MP220605M042C16</t>
  </si>
  <si>
    <t>MP220605M042C17</t>
  </si>
  <si>
    <t>MP220605M042C18</t>
  </si>
  <si>
    <t>MP220605M042C19</t>
  </si>
  <si>
    <t>MP220605M042C20</t>
  </si>
  <si>
    <t>MP220605M042C21</t>
  </si>
  <si>
    <t>MP220605M042C22</t>
  </si>
  <si>
    <t>MP220605M042C23</t>
  </si>
  <si>
    <t>MP220605M042C24</t>
  </si>
  <si>
    <t>MP220605M042C25</t>
  </si>
  <si>
    <t>MP220605M042C26</t>
  </si>
  <si>
    <t>MP220605M042C27</t>
  </si>
  <si>
    <t>MP220605M042C28</t>
  </si>
  <si>
    <t>MP220605M042C29</t>
  </si>
  <si>
    <t>MP220605M042C30</t>
  </si>
  <si>
    <t>MP220605M042C31</t>
  </si>
  <si>
    <t>MP220605M042C32</t>
  </si>
  <si>
    <t>MP220605M043C01</t>
  </si>
  <si>
    <t>MP220605M043C02</t>
  </si>
  <si>
    <t>MP220605M043C03</t>
  </si>
  <si>
    <t>MP220605M043C04</t>
  </si>
  <si>
    <t>MP220605M043C05</t>
  </si>
  <si>
    <t>MP220605M043C06</t>
  </si>
  <si>
    <t>MP220605M043C07</t>
  </si>
  <si>
    <t>MP220605M043C08</t>
  </si>
  <si>
    <t>MP220605M043C09</t>
  </si>
  <si>
    <t>MP220605M043C10</t>
  </si>
  <si>
    <t>MP220605M043C11</t>
  </si>
  <si>
    <t>MP220605M043C12</t>
  </si>
  <si>
    <t>MP220605M043C13</t>
  </si>
  <si>
    <t>MP220605M043C14</t>
  </si>
  <si>
    <t>MP220605M043C15</t>
  </si>
  <si>
    <t>MP220605M043C16</t>
  </si>
  <si>
    <t>MP220605M043C17</t>
  </si>
  <si>
    <t>MP220605M043C18</t>
  </si>
  <si>
    <t>MP220605M043C19</t>
  </si>
  <si>
    <t>MP220605M043C20</t>
  </si>
  <si>
    <t>MP220605M043C21</t>
  </si>
  <si>
    <t>MP220605M043C22</t>
  </si>
  <si>
    <t>MP220605M043C23</t>
  </si>
  <si>
    <t>MP220605M043C24</t>
  </si>
  <si>
    <t>MP220605M043C25</t>
  </si>
  <si>
    <t>MP220605M043C26</t>
  </si>
  <si>
    <t>MP220605M043C27</t>
  </si>
  <si>
    <t>MP220605M043C28</t>
  </si>
  <si>
    <t>MP220605M043C29</t>
  </si>
  <si>
    <t>MP220605M043C30</t>
  </si>
  <si>
    <t>MP220605M043C31</t>
  </si>
  <si>
    <t>MP220605M043C32</t>
  </si>
  <si>
    <t>MP220605M028C01</t>
  </si>
  <si>
    <t>UASdcr2w[*]/w[*];PdfGal4/+;UASdsPdf/+</t>
  </si>
  <si>
    <t>MP220605M028C02</t>
  </si>
  <si>
    <t>MP220605M028C03</t>
  </si>
  <si>
    <t>MP220605M028C04</t>
  </si>
  <si>
    <t>MP220605M028C05</t>
  </si>
  <si>
    <t>MP220605M028C06</t>
  </si>
  <si>
    <t>MP220605M028C07</t>
  </si>
  <si>
    <t>MP220605M028C08</t>
  </si>
  <si>
    <t>MP220605M028C09</t>
  </si>
  <si>
    <t>MP220605M028C10</t>
  </si>
  <si>
    <t>MP220605M028C11</t>
  </si>
  <si>
    <t>MP220605M028C12</t>
  </si>
  <si>
    <t>MP220605M028C13</t>
  </si>
  <si>
    <t>MP220605M028C14</t>
  </si>
  <si>
    <t>MP220605M028C15</t>
  </si>
  <si>
    <t>MP220605M028C16</t>
  </si>
  <si>
    <t>MP220605M028C17</t>
  </si>
  <si>
    <t>MP220605M028C18</t>
  </si>
  <si>
    <t>MP220605M028C19</t>
  </si>
  <si>
    <t>MP220605M028C20</t>
  </si>
  <si>
    <t>MP220605M028C21</t>
  </si>
  <si>
    <t>MP220605M028C22</t>
  </si>
  <si>
    <t>MP220605M028C23</t>
  </si>
  <si>
    <t>MP220605M028C24</t>
  </si>
  <si>
    <t>MP220605M028C25</t>
  </si>
  <si>
    <t>MP220605M028C26</t>
  </si>
  <si>
    <t>MP220605M028C27</t>
  </si>
  <si>
    <t>MP220605M028C28</t>
  </si>
  <si>
    <t>MP220605M028C29</t>
  </si>
  <si>
    <t>MP220605M028C30</t>
  </si>
  <si>
    <t>MP220605M028C31</t>
  </si>
  <si>
    <t>MP220605M028C32</t>
  </si>
  <si>
    <t>MP220605M029C01</t>
  </si>
  <si>
    <t>MP220605M029C02</t>
  </si>
  <si>
    <t>MP220605M029C03</t>
  </si>
  <si>
    <t>MP220605M029C04</t>
  </si>
  <si>
    <t>MP220605M029C05</t>
  </si>
  <si>
    <t>MP220605M029C06</t>
  </si>
  <si>
    <t>MP220605M029C07</t>
  </si>
  <si>
    <t>MP220605M029C08</t>
  </si>
  <si>
    <t>MP220605M029C09</t>
  </si>
  <si>
    <t>MP220605M029C10</t>
  </si>
  <si>
    <t>MP220605M029C11</t>
  </si>
  <si>
    <t>MP220605M029C12</t>
  </si>
  <si>
    <t>MP220605M029C13</t>
  </si>
  <si>
    <t>MP220605M029C14</t>
  </si>
  <si>
    <t>MP220605M029C15</t>
  </si>
  <si>
    <t>MP220605M029C16</t>
  </si>
  <si>
    <t>MP220605M029C17</t>
  </si>
  <si>
    <t>MP220605M029C18</t>
  </si>
  <si>
    <t>MP220605M029C19</t>
  </si>
  <si>
    <t>MP220605M029C20</t>
  </si>
  <si>
    <t>MP220605M029C21</t>
  </si>
  <si>
    <t>MP220605M029C22</t>
  </si>
  <si>
    <t>MP220605M029C23</t>
  </si>
  <si>
    <t>MP220605M029C24</t>
  </si>
  <si>
    <t>MP220605M029C25</t>
  </si>
  <si>
    <t>MP220605M029C26</t>
  </si>
  <si>
    <t>MP220605M029C27</t>
  </si>
  <si>
    <t>MP220605M029C28</t>
  </si>
  <si>
    <t>MP220605M029C29</t>
  </si>
  <si>
    <t>MP220605M029C30</t>
  </si>
  <si>
    <t>MP220605M029C31</t>
  </si>
  <si>
    <t>MP220605M029C32</t>
  </si>
  <si>
    <t>RR7[6-12]</t>
  </si>
  <si>
    <t>RD4[2-5]</t>
  </si>
  <si>
    <t>DD7[6-12]</t>
  </si>
  <si>
    <t>LD4[2-5]</t>
  </si>
  <si>
    <t>MP220605M058C01</t>
  </si>
  <si>
    <t>UASdcr2w[*]/w[*];ss00681/+;/UASdsPdf</t>
  </si>
  <si>
    <t>MP220605M058C02</t>
  </si>
  <si>
    <t>MP220605M058C03</t>
  </si>
  <si>
    <t>MP220605M058C04</t>
  </si>
  <si>
    <t>MP220605M058C05</t>
  </si>
  <si>
    <t>MP220605M058C06</t>
  </si>
  <si>
    <t>MP220605M058C07</t>
  </si>
  <si>
    <t>MP220605M058C08</t>
  </si>
  <si>
    <t>MP220605M058C09</t>
  </si>
  <si>
    <t>MP220605M058C10</t>
  </si>
  <si>
    <t>MP220605M058C11</t>
  </si>
  <si>
    <t>MP220605M058C12</t>
  </si>
  <si>
    <t>MP220605M058C13</t>
  </si>
  <si>
    <t>MP220605M058C14</t>
  </si>
  <si>
    <t>MP220605M058C15</t>
  </si>
  <si>
    <t>MP220605M058C16</t>
  </si>
  <si>
    <t>MP220605M058C17</t>
  </si>
  <si>
    <t>MP220605M058C18</t>
  </si>
  <si>
    <t>MP220605M058C19</t>
  </si>
  <si>
    <t>MP220605M058C20</t>
  </si>
  <si>
    <t>MP220605M058C21</t>
  </si>
  <si>
    <t>MP220605M058C22</t>
  </si>
  <si>
    <t>MP220605M058C23</t>
  </si>
  <si>
    <t>MP220605M058C24</t>
  </si>
  <si>
    <t>MP220605M058C25</t>
  </si>
  <si>
    <t>MP220605M058C26</t>
  </si>
  <si>
    <t>MP220605M058C27</t>
  </si>
  <si>
    <t>MP220605M058C28</t>
  </si>
  <si>
    <t>MP220605M058C29</t>
  </si>
  <si>
    <t>MP220605M058C30</t>
  </si>
  <si>
    <t>MP220605M058C31</t>
  </si>
  <si>
    <t>MP220605M058C32</t>
  </si>
  <si>
    <t>MP220605M059C01</t>
  </si>
  <si>
    <t>MP220605M059C02</t>
  </si>
  <si>
    <t>MP220605M059C03</t>
  </si>
  <si>
    <t>MP220605M059C04</t>
  </si>
  <si>
    <t>MP220605M059C05</t>
  </si>
  <si>
    <t>MP220605M059C06</t>
  </si>
  <si>
    <t>MP220605M059C07</t>
  </si>
  <si>
    <t>MP220605M059C08</t>
  </si>
  <si>
    <t>MP220605M059C09</t>
  </si>
  <si>
    <t>MP220605M059C10</t>
  </si>
  <si>
    <t>MP220605M059C11</t>
  </si>
  <si>
    <t>MP220605M059C12</t>
  </si>
  <si>
    <t>MP220605M059C13</t>
  </si>
  <si>
    <t>MP220605M059C14</t>
  </si>
  <si>
    <t>MP220605M059C15</t>
  </si>
  <si>
    <t>MP220605M059C16</t>
  </si>
  <si>
    <t>MP220605M059C17</t>
  </si>
  <si>
    <t>MP220605M059C18</t>
  </si>
  <si>
    <t>MP220605M059C19</t>
  </si>
  <si>
    <t>MP220605M059C20</t>
  </si>
  <si>
    <t>MP220605M059C21</t>
  </si>
  <si>
    <t>MP220605M059C22</t>
  </si>
  <si>
    <t>MP220605M059C23</t>
  </si>
  <si>
    <t>MP220605M059C24</t>
  </si>
  <si>
    <t>MP220605M059C25</t>
  </si>
  <si>
    <t>MP220605M059C26</t>
  </si>
  <si>
    <t>MP220605M059C27</t>
  </si>
  <si>
    <t>MP220605M059C28</t>
  </si>
  <si>
    <t>MP220605M059C29</t>
  </si>
  <si>
    <t>MP220605M059C30</t>
  </si>
  <si>
    <t>MP220605M059C31</t>
  </si>
  <si>
    <t>MP220605M059C32</t>
  </si>
  <si>
    <t>ss00681&gt;dsPdf</t>
  </si>
  <si>
    <t>PdfGal4&gt;dsPdf</t>
  </si>
  <si>
    <t>c929&gt;dsPdf</t>
  </si>
  <si>
    <t>R78G01&gt;dsPdf</t>
  </si>
  <si>
    <t>RD</t>
  </si>
  <si>
    <t>LD</t>
  </si>
  <si>
    <t>b</t>
  </si>
  <si>
    <t>c</t>
  </si>
  <si>
    <t>bc</t>
  </si>
  <si>
    <t>d</t>
  </si>
  <si>
    <t>cd</t>
  </si>
  <si>
    <t>bcd</t>
  </si>
  <si>
    <t>X</t>
  </si>
  <si>
    <t>abc</t>
  </si>
  <si>
    <t>UASdcr2w[*];TUG;UASdsPdf/TM6BTb[1]</t>
  </si>
  <si>
    <t>y[1]w[*];;Pdf[01]</t>
  </si>
  <si>
    <t>Pdfr[5304]w[*];;</t>
  </si>
  <si>
    <t>MP221020M013C01</t>
  </si>
  <si>
    <t>MP221020M013C02</t>
  </si>
  <si>
    <t>MP221020M013C03</t>
  </si>
  <si>
    <t>MP221020M013C04</t>
  </si>
  <si>
    <t>MP221020M013C05</t>
  </si>
  <si>
    <t>MP221020M013C06</t>
  </si>
  <si>
    <t>MP221020M013C07</t>
  </si>
  <si>
    <t>MP221020M013C08</t>
  </si>
  <si>
    <t>MP221020M013C09</t>
  </si>
  <si>
    <t>MP221020M013C10</t>
  </si>
  <si>
    <t>MP221020M013C11</t>
  </si>
  <si>
    <t>MP221020M013C12</t>
  </si>
  <si>
    <t>MP221020M013C13</t>
  </si>
  <si>
    <t>MP221020M013C14</t>
  </si>
  <si>
    <t>MP221020M013C15</t>
  </si>
  <si>
    <t>MP221020M013C16</t>
  </si>
  <si>
    <t>MP221020M013C17</t>
  </si>
  <si>
    <t>MP221020M013C18</t>
  </si>
  <si>
    <t>MP221020M013C19</t>
  </si>
  <si>
    <t>MP221020M013C20</t>
  </si>
  <si>
    <t>MP221020M013C21</t>
  </si>
  <si>
    <t>MP221020M013C22</t>
  </si>
  <si>
    <t>MP221020M013C23</t>
  </si>
  <si>
    <t>MP221020M013C24</t>
  </si>
  <si>
    <t>MP221020M013C25</t>
  </si>
  <si>
    <t>MP221020M013C26</t>
  </si>
  <si>
    <t>MP221020M013C27</t>
  </si>
  <si>
    <t>MP221020M013C28</t>
  </si>
  <si>
    <t>MP221020M013C29</t>
  </si>
  <si>
    <t>MP221020M013C30</t>
  </si>
  <si>
    <t>MP221020M013C31</t>
  </si>
  <si>
    <t>MP221020M013C32</t>
  </si>
  <si>
    <t>MP221020M014C01</t>
  </si>
  <si>
    <t>MP221020M014C02</t>
  </si>
  <si>
    <t>MP221020M014C03</t>
  </si>
  <si>
    <t>MP221020M014C04</t>
  </si>
  <si>
    <t>MP221020M014C05</t>
  </si>
  <si>
    <t>MP221020M014C06</t>
  </si>
  <si>
    <t>MP221020M014C07</t>
  </si>
  <si>
    <t>MP221020M014C08</t>
  </si>
  <si>
    <t>MP221020M014C09</t>
  </si>
  <si>
    <t>MP221020M014C10</t>
  </si>
  <si>
    <t>MP221020M014C11</t>
  </si>
  <si>
    <t>MP221020M014C12</t>
  </si>
  <si>
    <t>MP221020M014C13</t>
  </si>
  <si>
    <t>MP221020M014C14</t>
  </si>
  <si>
    <t>MP221020M014C15</t>
  </si>
  <si>
    <t>MP221020M014C16</t>
  </si>
  <si>
    <t>MP221020M014C17</t>
  </si>
  <si>
    <t>MP221020M014C18</t>
  </si>
  <si>
    <t>MP221020M014C19</t>
  </si>
  <si>
    <t>MP221020M014C20</t>
  </si>
  <si>
    <t>MP221020M014C21</t>
  </si>
  <si>
    <t>MP221020M014C22</t>
  </si>
  <si>
    <t>MP221020M014C23</t>
  </si>
  <si>
    <t>MP221020M014C24</t>
  </si>
  <si>
    <t>MP221020M014C25</t>
  </si>
  <si>
    <t>MP221020M014C26</t>
  </si>
  <si>
    <t>MP221020M014C27</t>
  </si>
  <si>
    <t>MP221020M014C28</t>
  </si>
  <si>
    <t>MP221020M014C29</t>
  </si>
  <si>
    <t>MP221020M014C30</t>
  </si>
  <si>
    <t>MP221020M014C31</t>
  </si>
  <si>
    <t>MP221020M014C32</t>
  </si>
  <si>
    <t>MP221020M022C01</t>
  </si>
  <si>
    <t>MP221020M022C02</t>
  </si>
  <si>
    <t>MP221020M022C03</t>
  </si>
  <si>
    <t>MP221020M022C04</t>
  </si>
  <si>
    <t>MP221020M022C05</t>
  </si>
  <si>
    <t>MP221020M022C06</t>
  </si>
  <si>
    <t>MP221020M022C07</t>
  </si>
  <si>
    <t>MP221020M022C08</t>
  </si>
  <si>
    <t>MP221020M022C09</t>
  </si>
  <si>
    <t>MP221020M022C10</t>
  </si>
  <si>
    <t>MP221020M022C11</t>
  </si>
  <si>
    <t>MP221020M022C12</t>
  </si>
  <si>
    <t>MP221020M022C13</t>
  </si>
  <si>
    <t>MP221020M022C14</t>
  </si>
  <si>
    <t>MP221020M022C15</t>
  </si>
  <si>
    <t>MP221020M022C16</t>
  </si>
  <si>
    <t>MP221020M022C17</t>
  </si>
  <si>
    <t>MP221020M022C18</t>
  </si>
  <si>
    <t>MP221020M022C19</t>
  </si>
  <si>
    <t>MP221020M022C20</t>
  </si>
  <si>
    <t>MP221020M022C21</t>
  </si>
  <si>
    <t>MP221020M022C22</t>
  </si>
  <si>
    <t>MP221020M022C23</t>
  </si>
  <si>
    <t>MP221020M022C24</t>
  </si>
  <si>
    <t>MP221020M022C25</t>
  </si>
  <si>
    <t>MP221020M022C26</t>
  </si>
  <si>
    <t>MP221020M022C27</t>
  </si>
  <si>
    <t>MP221020M022C28</t>
  </si>
  <si>
    <t>MP221020M022C29</t>
  </si>
  <si>
    <t>MP221020M022C30</t>
  </si>
  <si>
    <t>MP221020M022C31</t>
  </si>
  <si>
    <t>MP221020M022C32</t>
  </si>
  <si>
    <t>MP221020M024C01</t>
  </si>
  <si>
    <t>MP221020M024C02</t>
  </si>
  <si>
    <t>MP221020M024C03</t>
  </si>
  <si>
    <t>MP221020M024C04</t>
  </si>
  <si>
    <t>MP221020M024C05</t>
  </si>
  <si>
    <t>MP221020M024C06</t>
  </si>
  <si>
    <t>MP221020M024C07</t>
  </si>
  <si>
    <t>MP221020M024C08</t>
  </si>
  <si>
    <t>MP221020M024C09</t>
  </si>
  <si>
    <t>MP221020M024C10</t>
  </si>
  <si>
    <t>MP221020M024C11</t>
  </si>
  <si>
    <t>MP221020M024C12</t>
  </si>
  <si>
    <t>MP221020M024C13</t>
  </si>
  <si>
    <t>MP221020M024C14</t>
  </si>
  <si>
    <t>MP221020M024C15</t>
  </si>
  <si>
    <t>MP221020M024C16</t>
  </si>
  <si>
    <t>MP221020M024C17</t>
  </si>
  <si>
    <t>MP221020M024C18</t>
  </si>
  <si>
    <t>MP221020M024C19</t>
  </si>
  <si>
    <t>MP221020M024C20</t>
  </si>
  <si>
    <t>MP221020M024C21</t>
  </si>
  <si>
    <t>MP221020M024C22</t>
  </si>
  <si>
    <t>MP221020M024C23</t>
  </si>
  <si>
    <t>MP221020M024C24</t>
  </si>
  <si>
    <t>MP221020M024C25</t>
  </si>
  <si>
    <t>MP221020M024C26</t>
  </si>
  <si>
    <t>MP221020M024C27</t>
  </si>
  <si>
    <t>MP221020M024C28</t>
  </si>
  <si>
    <t>MP221020M024C29</t>
  </si>
  <si>
    <t>MP221020M024C30</t>
  </si>
  <si>
    <t>MP221020M024C31</t>
  </si>
  <si>
    <t>MP221020M024C32</t>
  </si>
  <si>
    <t>MP221020M025C01</t>
  </si>
  <si>
    <t>MP221020M025C02</t>
  </si>
  <si>
    <t>MP221020M025C03</t>
  </si>
  <si>
    <t>MP221020M025C04</t>
  </si>
  <si>
    <t>MP221020M025C05</t>
  </si>
  <si>
    <t>MP221020M025C06</t>
  </si>
  <si>
    <t>MP221020M025C07</t>
  </si>
  <si>
    <t>MP221020M025C08</t>
  </si>
  <si>
    <t>MP221020M025C09</t>
  </si>
  <si>
    <t>MP221020M025C10</t>
  </si>
  <si>
    <t>MP221020M025C11</t>
  </si>
  <si>
    <t>MP221020M025C12</t>
  </si>
  <si>
    <t>MP221020M025C13</t>
  </si>
  <si>
    <t>MP221020M025C14</t>
  </si>
  <si>
    <t>MP221020M025C15</t>
  </si>
  <si>
    <t>MP221020M025C16</t>
  </si>
  <si>
    <t>MP221020M025C17</t>
  </si>
  <si>
    <t>MP221020M025C18</t>
  </si>
  <si>
    <t>MP221020M025C19</t>
  </si>
  <si>
    <t>MP221020M025C20</t>
  </si>
  <si>
    <t>MP221020M025C21</t>
  </si>
  <si>
    <t>MP221020M025C22</t>
  </si>
  <si>
    <t>MP221020M025C23</t>
  </si>
  <si>
    <t>MP221020M025C24</t>
  </si>
  <si>
    <t>MP221020M025C25</t>
  </si>
  <si>
    <t>MP221020M025C26</t>
  </si>
  <si>
    <t>MP221020M025C27</t>
  </si>
  <si>
    <t>MP221020M025C28</t>
  </si>
  <si>
    <t>MP221020M025C29</t>
  </si>
  <si>
    <t>MP221020M025C30</t>
  </si>
  <si>
    <t>MP221020M025C31</t>
  </si>
  <si>
    <t>MP221020M025C32</t>
  </si>
  <si>
    <t>MP221020M015C01</t>
  </si>
  <si>
    <t>MP221020M015C02</t>
  </si>
  <si>
    <t>MP221020M015C03</t>
  </si>
  <si>
    <t>MP221020M015C04</t>
  </si>
  <si>
    <t>MP221020M015C05</t>
  </si>
  <si>
    <t>MP221020M015C06</t>
  </si>
  <si>
    <t>MP221020M015C07</t>
  </si>
  <si>
    <t>MP221020M015C08</t>
  </si>
  <si>
    <t>MP221020M015C09</t>
  </si>
  <si>
    <t>MP221020M015C10</t>
  </si>
  <si>
    <t>MP221020M015C11</t>
  </si>
  <si>
    <t>MP221020M015C12</t>
  </si>
  <si>
    <t>MP221020M015C13</t>
  </si>
  <si>
    <t>MP221020M015C14</t>
  </si>
  <si>
    <t>MP221020M015C15</t>
  </si>
  <si>
    <t>MP221020M015C16</t>
  </si>
  <si>
    <t>MP221020M015C17</t>
  </si>
  <si>
    <t>MP221020M015C18</t>
  </si>
  <si>
    <t>MP221020M015C19</t>
  </si>
  <si>
    <t>MP221020M015C20</t>
  </si>
  <si>
    <t>MP221020M015C21</t>
  </si>
  <si>
    <t>MP221020M015C22</t>
  </si>
  <si>
    <t>MP221020M015C23</t>
  </si>
  <si>
    <t>MP221020M015C24</t>
  </si>
  <si>
    <t>MP221020M015C25</t>
  </si>
  <si>
    <t>MP221020M015C26</t>
  </si>
  <si>
    <t>MP221020M015C27</t>
  </si>
  <si>
    <t>MP221020M015C28</t>
  </si>
  <si>
    <t>MP221020M015C29</t>
  </si>
  <si>
    <t>MP221020M015C30</t>
  </si>
  <si>
    <t>MP221020M015C31</t>
  </si>
  <si>
    <t>MP221020M015C32</t>
  </si>
  <si>
    <t>MP221020M016C01</t>
  </si>
  <si>
    <t>MP221020M016C02</t>
  </si>
  <si>
    <t>MP221020M016C03</t>
  </si>
  <si>
    <t>MP221020M016C04</t>
  </si>
  <si>
    <t>MP221020M016C05</t>
  </si>
  <si>
    <t>MP221020M016C06</t>
  </si>
  <si>
    <t>MP221020M016C07</t>
  </si>
  <si>
    <t>MP221020M016C08</t>
  </si>
  <si>
    <t>MP221020M016C09</t>
  </si>
  <si>
    <t>MP221020M016C10</t>
  </si>
  <si>
    <t>MP221020M016C11</t>
  </si>
  <si>
    <t>MP221020M016C12</t>
  </si>
  <si>
    <t>MP221020M016C13</t>
  </si>
  <si>
    <t>MP221020M016C14</t>
  </si>
  <si>
    <t>MP221020M016C15</t>
  </si>
  <si>
    <t>MP221020M016C16</t>
  </si>
  <si>
    <t>MP221020M016C17</t>
  </si>
  <si>
    <t>MP221020M016C18</t>
  </si>
  <si>
    <t>MP221020M016C19</t>
  </si>
  <si>
    <t>MP221020M016C20</t>
  </si>
  <si>
    <t>MP221020M016C21</t>
  </si>
  <si>
    <t>MP221020M016C22</t>
  </si>
  <si>
    <t>MP221020M016C23</t>
  </si>
  <si>
    <t>MP221020M016C24</t>
  </si>
  <si>
    <t>MP221020M016C25</t>
  </si>
  <si>
    <t>MP221020M016C26</t>
  </si>
  <si>
    <t>MP221020M016C27</t>
  </si>
  <si>
    <t>MP221020M016C28</t>
  </si>
  <si>
    <t>MP221020M016C29</t>
  </si>
  <si>
    <t>MP221020M016C30</t>
  </si>
  <si>
    <t>MP221020M016C31</t>
  </si>
  <si>
    <t>MP221020M016C32</t>
  </si>
  <si>
    <t>MP221020M023C01</t>
  </si>
  <si>
    <t>MP221020M023C02</t>
  </si>
  <si>
    <t>MP221020M023C03</t>
  </si>
  <si>
    <t>MP221020M023C04</t>
  </si>
  <si>
    <t>MP221020M023C05</t>
  </si>
  <si>
    <t>MP221020M023C06</t>
  </si>
  <si>
    <t>MP221020M023C07</t>
  </si>
  <si>
    <t>MP221020M023C08</t>
  </si>
  <si>
    <t>MP221020M023C09</t>
  </si>
  <si>
    <t>MP221020M023C10</t>
  </si>
  <si>
    <t>MP221020M023C11</t>
  </si>
  <si>
    <t>MP221020M023C12</t>
  </si>
  <si>
    <t>MP221020M023C13</t>
  </si>
  <si>
    <t>MP221020M023C14</t>
  </si>
  <si>
    <t>MP221020M023C15</t>
  </si>
  <si>
    <t>MP221020M023C16</t>
  </si>
  <si>
    <t>MP221020M023C17</t>
  </si>
  <si>
    <t>MP221020M023C18</t>
  </si>
  <si>
    <t>MP221020M023C19</t>
  </si>
  <si>
    <t>MP221020M023C20</t>
  </si>
  <si>
    <t>MP221020M023C21</t>
  </si>
  <si>
    <t>MP221020M023C22</t>
  </si>
  <si>
    <t>MP221020M023C23</t>
  </si>
  <si>
    <t>MP221020M023C24</t>
  </si>
  <si>
    <t>MP221020M023C25</t>
  </si>
  <si>
    <t>MP221020M023C26</t>
  </si>
  <si>
    <t>MP221020M023C27</t>
  </si>
  <si>
    <t>MP221020M023C28</t>
  </si>
  <si>
    <t>MP221020M023C29</t>
  </si>
  <si>
    <t>MP221020M023C30</t>
  </si>
  <si>
    <t>MP221020M023C31</t>
  </si>
  <si>
    <t>MP221020M023C32</t>
  </si>
  <si>
    <t>MP221020M026C01</t>
  </si>
  <si>
    <t>MP221020M026C02</t>
  </si>
  <si>
    <t>MP221020M026C03</t>
  </si>
  <si>
    <t>MP221020M026C04</t>
  </si>
  <si>
    <t>MP221020M026C05</t>
  </si>
  <si>
    <t>MP221020M026C06</t>
  </si>
  <si>
    <t>MP221020M026C07</t>
  </si>
  <si>
    <t>MP221020M026C08</t>
  </si>
  <si>
    <t>MP221020M026C09</t>
  </si>
  <si>
    <t>MP221020M026C10</t>
  </si>
  <si>
    <t>MP221020M026C11</t>
  </si>
  <si>
    <t>MP221020M026C12</t>
  </si>
  <si>
    <t>MP221020M026C13</t>
  </si>
  <si>
    <t>MP221020M026C14</t>
  </si>
  <si>
    <t>MP221020M026C15</t>
  </si>
  <si>
    <t>MP221020M026C16</t>
  </si>
  <si>
    <t>MP221020M026C17</t>
  </si>
  <si>
    <t>MP221020M026C18</t>
  </si>
  <si>
    <t>MP221020M026C19</t>
  </si>
  <si>
    <t>MP221020M026C20</t>
  </si>
  <si>
    <t>MP221020M026C21</t>
  </si>
  <si>
    <t>MP221020M026C22</t>
  </si>
  <si>
    <t>MP221020M026C23</t>
  </si>
  <si>
    <t>MP221020M026C24</t>
  </si>
  <si>
    <t>MP221020M026C25</t>
  </si>
  <si>
    <t>MP221020M026C26</t>
  </si>
  <si>
    <t>MP221020M026C27</t>
  </si>
  <si>
    <t>MP221020M026C28</t>
  </si>
  <si>
    <t>MP221020M026C29</t>
  </si>
  <si>
    <t>MP221020M026C30</t>
  </si>
  <si>
    <t>MP221020M026C31</t>
  </si>
  <si>
    <t>MP221020M026C32</t>
  </si>
  <si>
    <t>MP221020M027C01</t>
  </si>
  <si>
    <t>MP221020M027C02</t>
  </si>
  <si>
    <t>MP221020M027C03</t>
  </si>
  <si>
    <t>MP221020M027C04</t>
  </si>
  <si>
    <t>MP221020M027C05</t>
  </si>
  <si>
    <t>MP221020M027C06</t>
  </si>
  <si>
    <t>MP221020M027C07</t>
  </si>
  <si>
    <t>MP221020M027C08</t>
  </si>
  <si>
    <t>MP221020M027C09</t>
  </si>
  <si>
    <t>MP221020M027C10</t>
  </si>
  <si>
    <t>MP221020M027C11</t>
  </si>
  <si>
    <t>MP221020M027C12</t>
  </si>
  <si>
    <t>MP221020M027C13</t>
  </si>
  <si>
    <t>MP221020M027C14</t>
  </si>
  <si>
    <t>MP221020M027C15</t>
  </si>
  <si>
    <t>MP221020M027C16</t>
  </si>
  <si>
    <t>MP221020M027C17</t>
  </si>
  <si>
    <t>MP221020M027C18</t>
  </si>
  <si>
    <t>MP221020M027C19</t>
  </si>
  <si>
    <t>MP221020M027C20</t>
  </si>
  <si>
    <t>MP221020M027C21</t>
  </si>
  <si>
    <t>MP221020M027C22</t>
  </si>
  <si>
    <t>MP221020M027C23</t>
  </si>
  <si>
    <t>MP221020M027C24</t>
  </si>
  <si>
    <t>MP221020M027C25</t>
  </si>
  <si>
    <t>MP221020M027C26</t>
  </si>
  <si>
    <t>MP221020M027C27</t>
  </si>
  <si>
    <t>MP221020M027C28</t>
  </si>
  <si>
    <t>MP221020M027C29</t>
  </si>
  <si>
    <t>MP221020M027C30</t>
  </si>
  <si>
    <t>MP221020M027C31</t>
  </si>
  <si>
    <t>MP221020M027C32</t>
  </si>
  <si>
    <t>TUG&gt;dsPdf</t>
  </si>
  <si>
    <t>MP221101M042C01</t>
  </si>
  <si>
    <t>Pdfr[5304]w[*];; (BC)</t>
  </si>
  <si>
    <t>MP221101M042C02</t>
  </si>
  <si>
    <t>MP221101M042C03</t>
  </si>
  <si>
    <t>MP221101M042C04</t>
  </si>
  <si>
    <t>MP221101M042C05</t>
  </si>
  <si>
    <t>MP221101M042C06</t>
  </si>
  <si>
    <t>MP221101M042C07</t>
  </si>
  <si>
    <t>MP221101M042C08</t>
  </si>
  <si>
    <t>MP221101M042C09</t>
  </si>
  <si>
    <t>MP221101M042C10</t>
  </si>
  <si>
    <t>MP221101M042C11</t>
  </si>
  <si>
    <t>MP221101M042C12</t>
  </si>
  <si>
    <t>MP221101M042C13</t>
  </si>
  <si>
    <t>MP221101M042C14</t>
  </si>
  <si>
    <t>MP221101M042C15</t>
  </si>
  <si>
    <t>MP221101M042C16</t>
  </si>
  <si>
    <t>MP221101M042C17</t>
  </si>
  <si>
    <t>MP221101M042C18</t>
  </si>
  <si>
    <t>MP221101M042C19</t>
  </si>
  <si>
    <t>MP221101M042C20</t>
  </si>
  <si>
    <t>MP221101M042C21</t>
  </si>
  <si>
    <t>MP221101M042C22</t>
  </si>
  <si>
    <t>MP221101M042C23</t>
  </si>
  <si>
    <t>MP221101M042C24</t>
  </si>
  <si>
    <t>MP221101M042C25</t>
  </si>
  <si>
    <t>MP221101M042C26</t>
  </si>
  <si>
    <t>MP221101M042C27</t>
  </si>
  <si>
    <t>MP221101M042C28</t>
  </si>
  <si>
    <t>MP221101M042C29</t>
  </si>
  <si>
    <t>MP221101M042C30</t>
  </si>
  <si>
    <t>MP221101M042C31</t>
  </si>
  <si>
    <t>MP221101M042C32</t>
  </si>
  <si>
    <t>MP221101M043C01</t>
  </si>
  <si>
    <t>MP221101M043C02</t>
  </si>
  <si>
    <t>MP221101M043C03</t>
  </si>
  <si>
    <t>MP221101M043C04</t>
  </si>
  <si>
    <t>MP221101M043C05</t>
  </si>
  <si>
    <t>MP221101M043C06</t>
  </si>
  <si>
    <t>MP221101M043C07</t>
  </si>
  <si>
    <t>MP221101M043C08</t>
  </si>
  <si>
    <t>MP221101M043C09</t>
  </si>
  <si>
    <t>MP221101M043C10</t>
  </si>
  <si>
    <t>MP221101M043C11</t>
  </si>
  <si>
    <t>MP221101M043C12</t>
  </si>
  <si>
    <t>MP221101M043C13</t>
  </si>
  <si>
    <t>MP221101M043C14</t>
  </si>
  <si>
    <t>MP221101M043C15</t>
  </si>
  <si>
    <t>MP221101M043C16</t>
  </si>
  <si>
    <t>MP221101M043C17</t>
  </si>
  <si>
    <t>MP221101M043C18</t>
  </si>
  <si>
    <t>MP221101M043C19</t>
  </si>
  <si>
    <t>MP221101M043C20</t>
  </si>
  <si>
    <t>MP221101M043C21</t>
  </si>
  <si>
    <t>MP221101M043C22</t>
  </si>
  <si>
    <t>MP221101M043C23</t>
  </si>
  <si>
    <t>MP221101M043C24</t>
  </si>
  <si>
    <t>MP221101M043C25</t>
  </si>
  <si>
    <t>MP221101M043C26</t>
  </si>
  <si>
    <t>MP221101M043C27</t>
  </si>
  <si>
    <t>MP221101M043C28</t>
  </si>
  <si>
    <t>MP221101M043C29</t>
  </si>
  <si>
    <t>MP221101M043C30</t>
  </si>
  <si>
    <t>MP221101M043C31</t>
  </si>
  <si>
    <t>MP221101M043C32</t>
  </si>
  <si>
    <t>Pdf[01]</t>
  </si>
  <si>
    <t>Pdfr[5304] (BC)</t>
  </si>
  <si>
    <t>Pdfr[5304]</t>
  </si>
  <si>
    <t>MP230418fM056C01</t>
  </si>
  <si>
    <r>
      <t>y[1]</t>
    </r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scheme val="minor"/>
      </rPr>
      <t>pdfrw[*]/Pdfr[5304]w[*];;</t>
    </r>
  </si>
  <si>
    <t>MP230418fM056C02</t>
  </si>
  <si>
    <t>MP230418fM056C03</t>
  </si>
  <si>
    <t>MP230418fM056C04</t>
  </si>
  <si>
    <t>MP230418fM056C05</t>
  </si>
  <si>
    <t>MP230418fM056C06</t>
  </si>
  <si>
    <t>MP230418fM056C07</t>
  </si>
  <si>
    <t>MP230418fM056C08</t>
  </si>
  <si>
    <t>MP230418fM056C09</t>
  </si>
  <si>
    <t>MP230418fM056C10</t>
  </si>
  <si>
    <t>MP230418fM056C11</t>
  </si>
  <si>
    <t>MP230418fM056C12</t>
  </si>
  <si>
    <t>MP230418fM056C14</t>
  </si>
  <si>
    <t>MP230418fM056C15</t>
  </si>
  <si>
    <t>MP230418fM056C16</t>
  </si>
  <si>
    <t>MP230418fM056C18</t>
  </si>
  <si>
    <t>MP230418fM056C19</t>
  </si>
  <si>
    <t>MP230418fM056C20</t>
  </si>
  <si>
    <t>MP230418fM056C21</t>
  </si>
  <si>
    <t>MP230418fM056C22</t>
  </si>
  <si>
    <t>MP230418fM056C23</t>
  </si>
  <si>
    <t>MP230418fM056C26</t>
  </si>
  <si>
    <t>MP230418fM056C28</t>
  </si>
  <si>
    <t>MP230418fM056C30</t>
  </si>
  <si>
    <t>MP230418fM056C31</t>
  </si>
  <si>
    <t>MP230418fM057C01</t>
  </si>
  <si>
    <t>MP230418fM057C02</t>
  </si>
  <si>
    <t>MP230418fM057C03</t>
  </si>
  <si>
    <t>MP230418fM057C04</t>
  </si>
  <si>
    <t>MP230418fM057C05</t>
  </si>
  <si>
    <t>MP230418fM057C06</t>
  </si>
  <si>
    <t>MP230418fM057C07</t>
  </si>
  <si>
    <t>MP230418fM057C08</t>
  </si>
  <si>
    <t>MP230418fM057C09</t>
  </si>
  <si>
    <t>MP230418fM057C10</t>
  </si>
  <si>
    <t>MP230418fM057C11</t>
  </si>
  <si>
    <t>MP230418fM057C12</t>
  </si>
  <si>
    <t>MP230418fM057C13</t>
  </si>
  <si>
    <t>MP230418fM057C14</t>
  </si>
  <si>
    <t>MP230418fM057C15</t>
  </si>
  <si>
    <t>MP230418fM057C16</t>
  </si>
  <si>
    <t>MP230418fM057C18</t>
  </si>
  <si>
    <t>MP230418fM057C19</t>
  </si>
  <si>
    <t>MP230418fM057C21</t>
  </si>
  <si>
    <t>MP230418fM057C22</t>
  </si>
  <si>
    <t>MP230418fM057C24</t>
  </si>
  <si>
    <t>MP230418fM057C25</t>
  </si>
  <si>
    <t>MP230418fM057C26</t>
  </si>
  <si>
    <t>MP230418fM057C27</t>
  </si>
  <si>
    <t>MP230418fM057C28</t>
  </si>
  <si>
    <t>MP230418fM057C30</t>
  </si>
  <si>
    <t>MP230418fM057C31</t>
  </si>
  <si>
    <t>MP230418fM057C32</t>
  </si>
  <si>
    <t>MP230418fM058C01</t>
  </si>
  <si>
    <r>
      <t>y[1]</t>
    </r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scheme val="minor"/>
      </rPr>
      <t>pdfrw[*]/Pdfr[5304]w[*]-BC</t>
    </r>
  </si>
  <si>
    <t>MP230418fM058C02</t>
  </si>
  <si>
    <t>MP230418fM058C03</t>
  </si>
  <si>
    <t>MP230418fM058C04</t>
  </si>
  <si>
    <t>MP230418fM058C05</t>
  </si>
  <si>
    <t>MP230418fM058C06</t>
  </si>
  <si>
    <t>MP230418fM058C08</t>
  </si>
  <si>
    <t>MP230418fM058C09</t>
  </si>
  <si>
    <t>MP230418fM058C10</t>
  </si>
  <si>
    <t>MP230418fM058C11</t>
  </si>
  <si>
    <t>MP230418fM058C12</t>
  </si>
  <si>
    <t>MP230418fM058C14</t>
  </si>
  <si>
    <t>MP230418fM058C15</t>
  </si>
  <si>
    <t>MP230418fM058C16</t>
  </si>
  <si>
    <t>MP230418fM058C17</t>
  </si>
  <si>
    <t>MP230418fM058C20</t>
  </si>
  <si>
    <t>MP230418fM058C21</t>
  </si>
  <si>
    <t>MP230418fM058C22</t>
  </si>
  <si>
    <t>MP230418fM058C23</t>
  </si>
  <si>
    <t>MP230418fM058C24</t>
  </si>
  <si>
    <t>MP230418fM058C25</t>
  </si>
  <si>
    <t>MP230418fM058C27</t>
  </si>
  <si>
    <t>MP230418fM058C28</t>
  </si>
  <si>
    <t>MP230418fM058C29</t>
  </si>
  <si>
    <t>MP230418fM058C30</t>
  </si>
  <si>
    <t>MP230418fM058C31</t>
  </si>
  <si>
    <t>MP230418fM058C32</t>
  </si>
  <si>
    <t>MP230418fM059C01</t>
  </si>
  <si>
    <t>MP230418fM059C02</t>
  </si>
  <si>
    <t>MP230418fM059C03</t>
  </si>
  <si>
    <t>MP230418fM059C06</t>
  </si>
  <si>
    <t>MP230418fM059C07</t>
  </si>
  <si>
    <t>MP230418fM059C09</t>
  </si>
  <si>
    <t>MP230418fM059C10</t>
  </si>
  <si>
    <t>MP230418fM059C11</t>
  </si>
  <si>
    <t>MP230418fM059C12</t>
  </si>
  <si>
    <t>MP230418fM059C13</t>
  </si>
  <si>
    <t>MP230418fM059C14</t>
  </si>
  <si>
    <t>MP230418fM059C15</t>
  </si>
  <si>
    <t>MP230418fM059C16</t>
  </si>
  <si>
    <t>MP230418fM059C17</t>
  </si>
  <si>
    <t>MP230418fM059C18</t>
  </si>
  <si>
    <t>MP230418fM059C19</t>
  </si>
  <si>
    <t>MP230418fM059C20</t>
  </si>
  <si>
    <t>MP230418fM059C21</t>
  </si>
  <si>
    <t>MP230418fM059C22</t>
  </si>
  <si>
    <t>MP230418fM059C23</t>
  </si>
  <si>
    <t>MP230418fM059C25</t>
  </si>
  <si>
    <t>MP230418fM059C27</t>
  </si>
  <si>
    <t>MP230418fM059C28</t>
  </si>
  <si>
    <t>MP230418fM059C29</t>
  </si>
  <si>
    <t>MP230418fM059C30</t>
  </si>
  <si>
    <t>MP230418fM059C31</t>
  </si>
  <si>
    <t>MP230418fM059C32</t>
  </si>
  <si>
    <t>MP230418fM060C01</t>
  </si>
  <si>
    <r>
      <t>Pdfr[5304]w[*]/y[1]</t>
    </r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scheme val="minor"/>
      </rPr>
      <t>pdfrw[*]</t>
    </r>
  </si>
  <si>
    <t>MP230418fM060C03</t>
  </si>
  <si>
    <t>MP230418fM060C04</t>
  </si>
  <si>
    <t>MP230418fM060C05</t>
  </si>
  <si>
    <t>MP230418fM060C07</t>
  </si>
  <si>
    <t>MP230418fM060C08</t>
  </si>
  <si>
    <t>MP230418fM060C09</t>
  </si>
  <si>
    <t>MP230418fM060C10</t>
  </si>
  <si>
    <t>MP230418fM060C11</t>
  </si>
  <si>
    <t>MP230418fM060C12</t>
  </si>
  <si>
    <t>MP230418fM060C13</t>
  </si>
  <si>
    <t>MP230418fM060C14</t>
  </si>
  <si>
    <t>MP230418fM060C15</t>
  </si>
  <si>
    <t>MP230418fM060C16</t>
  </si>
  <si>
    <t>MP230418fM060C17</t>
  </si>
  <si>
    <t>MP230418fM060C19</t>
  </si>
  <si>
    <t>MP230418fM060C20</t>
  </si>
  <si>
    <t>MP230418fM060C21</t>
  </si>
  <si>
    <t>MP230418fM060C22</t>
  </si>
  <si>
    <t>MP230418fM060C23</t>
  </si>
  <si>
    <t>MP230418fM060C24</t>
  </si>
  <si>
    <t>MP230418fM060C25</t>
  </si>
  <si>
    <t>MP230418fM060C26</t>
  </si>
  <si>
    <t>MP230418fM060C27</t>
  </si>
  <si>
    <t>MP230418fM060C28</t>
  </si>
  <si>
    <t>MP230418fM060C29</t>
  </si>
  <si>
    <t>MP230418fM060C30</t>
  </si>
  <si>
    <t>MP230418fM060C31</t>
  </si>
  <si>
    <t>MP230418fM060C32</t>
  </si>
  <si>
    <t>MP230418fM065C01</t>
  </si>
  <si>
    <t>MP230418fM065C02</t>
  </si>
  <si>
    <t>MP230418fM065C03</t>
  </si>
  <si>
    <t>MP230418fM065C04</t>
  </si>
  <si>
    <t>MP230418fM065C05</t>
  </si>
  <si>
    <t>MP230418fM065C06</t>
  </si>
  <si>
    <t>MP230418fM065C07</t>
  </si>
  <si>
    <t>MP230418fM065C08</t>
  </si>
  <si>
    <t>MP230418fM065C09</t>
  </si>
  <si>
    <t>MP230418fM065C10</t>
  </si>
  <si>
    <t>MP230418fM065C11</t>
  </si>
  <si>
    <t>MP230418fM065C12</t>
  </si>
  <si>
    <t>MP230418fM065C13</t>
  </si>
  <si>
    <t>MP230418fM065C14</t>
  </si>
  <si>
    <t>MP230418fM065C15</t>
  </si>
  <si>
    <t>MP230418fM065C16</t>
  </si>
  <si>
    <t>MP230418fM065C17</t>
  </si>
  <si>
    <t>MP230418fM065C18</t>
  </si>
  <si>
    <t>MP230418fM065C20</t>
  </si>
  <si>
    <t>MP230418fM065C21</t>
  </si>
  <si>
    <t>MP230418fM065C22</t>
  </si>
  <si>
    <t>MP230418fM065C23</t>
  </si>
  <si>
    <t>MP230418fM065C24</t>
  </si>
  <si>
    <t>MP230418fM065C25</t>
  </si>
  <si>
    <t>MP230418fM065C26</t>
  </si>
  <si>
    <t>MP230418fM065C27</t>
  </si>
  <si>
    <t>MP230418fM065C31</t>
  </si>
  <si>
    <t>MP230418fM065C32</t>
  </si>
  <si>
    <t>MP230418fM096C01</t>
  </si>
  <si>
    <r>
      <t>Pdfr[5304]w[*]-BC/y[1]</t>
    </r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scheme val="minor"/>
      </rPr>
      <t>pdfrw[*]</t>
    </r>
  </si>
  <si>
    <t>MP230418fM096C02</t>
  </si>
  <si>
    <t>MP230418fM096C04</t>
  </si>
  <si>
    <t>MP230418fM096C05</t>
  </si>
  <si>
    <t>MP230418fM096C06</t>
  </si>
  <si>
    <t>MP230418fM096C07</t>
  </si>
  <si>
    <t>MP230418fM096C08</t>
  </si>
  <si>
    <t>MP230418fM096C09</t>
  </si>
  <si>
    <t>MP230418fM096C10</t>
  </si>
  <si>
    <t>MP230418fM096C12</t>
  </si>
  <si>
    <t>MP230418fM096C13</t>
  </si>
  <si>
    <t>MP230418fM096C14</t>
  </si>
  <si>
    <t>MP230418fM096C15</t>
  </si>
  <si>
    <t>MP230418fM096C16</t>
  </si>
  <si>
    <t>MP230418fM096C17</t>
  </si>
  <si>
    <t>MP230418fM096C18</t>
  </si>
  <si>
    <t>MP230418fM096C20</t>
  </si>
  <si>
    <t>MP230418fM096C21</t>
  </si>
  <si>
    <t>MP230418fM096C22</t>
  </si>
  <si>
    <t>MP230418fM096C23</t>
  </si>
  <si>
    <t>MP230418fM096C24</t>
  </si>
  <si>
    <t>MP230418fM096C25</t>
  </si>
  <si>
    <t>MP230418fM096C28</t>
  </si>
  <si>
    <t>MP230418fM096C30</t>
  </si>
  <si>
    <t>MP230418fM096C31</t>
  </si>
  <si>
    <t>MP230418fM097C01</t>
  </si>
  <si>
    <t>MP230418fM097C02</t>
  </si>
  <si>
    <t>MP230418fM097C03</t>
  </si>
  <si>
    <t>MP230418fM097C06</t>
  </si>
  <si>
    <t>MP230418fM097C07</t>
  </si>
  <si>
    <t>MP230418fM097C08</t>
  </si>
  <si>
    <t>MP230418fM097C09</t>
  </si>
  <si>
    <t>MP230418fM097C10</t>
  </si>
  <si>
    <t>MP230418fM097C11</t>
  </si>
  <si>
    <t>MP230418fM097C12</t>
  </si>
  <si>
    <t>MP230418fM097C14</t>
  </si>
  <si>
    <t>MP230418fM097C15</t>
  </si>
  <si>
    <t>MP230418fM097C16</t>
  </si>
  <si>
    <t>MP230418fM097C17</t>
  </si>
  <si>
    <t>MP230418fM097C18</t>
  </si>
  <si>
    <t>MP230418fM097C19</t>
  </si>
  <si>
    <t>MP230418fM097C20</t>
  </si>
  <si>
    <t>MP230418fM097C21</t>
  </si>
  <si>
    <t>MP230418fM097C22</t>
  </si>
  <si>
    <t>MP230418fM097C23</t>
  </si>
  <si>
    <t>MP230418fM097C24</t>
  </si>
  <si>
    <t>MP230418fM097C25</t>
  </si>
  <si>
    <t>MP230418fM097C26</t>
  </si>
  <si>
    <t>MP230418fM097C27</t>
  </si>
  <si>
    <t>MP230418fM097C28</t>
  </si>
  <si>
    <t>MP230418fM097C29</t>
  </si>
  <si>
    <t>MP230418fM097C30</t>
  </si>
  <si>
    <t>MP230418fM097C31</t>
  </si>
  <si>
    <r>
      <t>Pdfr[5304]-BC/</t>
    </r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scheme val="minor"/>
      </rPr>
      <t>pdfrw</t>
    </r>
  </si>
  <si>
    <r>
      <t>Pdfr[5304]/</t>
    </r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scheme val="minor"/>
      </rPr>
      <t>pdfr</t>
    </r>
  </si>
  <si>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scheme val="minor"/>
      </rPr>
      <t>pdfr/Pdfr[5304]-BC</t>
    </r>
  </si>
  <si>
    <r>
      <t>Pdfr[5304]/</t>
    </r>
    <r>
      <rPr>
        <sz val="11"/>
        <color theme="1"/>
        <rFont val="Calibri"/>
        <family val="2"/>
      </rPr>
      <t>Y</t>
    </r>
  </si>
  <si>
    <r>
      <t>Pdfr[5304]-BC/</t>
    </r>
    <r>
      <rPr>
        <sz val="11"/>
        <color theme="1"/>
        <rFont val="Calibri"/>
        <family val="2"/>
      </rPr>
      <t>Y</t>
    </r>
  </si>
  <si>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scheme val="minor"/>
      </rPr>
      <t>pdfr/Y</t>
    </r>
  </si>
  <si>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scheme val="minor"/>
      </rPr>
      <t>pdfr/Pdfr[5304]</t>
    </r>
  </si>
  <si>
    <t>MP231002M022C01</t>
  </si>
  <si>
    <t>UASdcr2w[*];TUG;UASds-Pdf/TM6BTb1</t>
  </si>
  <si>
    <t>MP231002M022C02</t>
  </si>
  <si>
    <t>MP231002M022C03</t>
  </si>
  <si>
    <t>MP231002M022C04</t>
  </si>
  <si>
    <t>MP231002M022C05</t>
  </si>
  <si>
    <t>MP231002M022C06</t>
  </si>
  <si>
    <t>MP231002M022C07</t>
  </si>
  <si>
    <t>MP231002M022C08</t>
  </si>
  <si>
    <t>MP231002M022C09</t>
  </si>
  <si>
    <t>MP231002M022C10</t>
  </si>
  <si>
    <t>MP231002M022C11</t>
  </si>
  <si>
    <t>MP231002M022C12</t>
  </si>
  <si>
    <t>MP231002M022C13</t>
  </si>
  <si>
    <t>MP231002M022C14</t>
  </si>
  <si>
    <t>MP231002M022C15</t>
  </si>
  <si>
    <t>MP231002M022C16</t>
  </si>
  <si>
    <t>MP231002M022C17</t>
  </si>
  <si>
    <t>MP231002M022C18</t>
  </si>
  <si>
    <t>MP231002M022C19</t>
  </si>
  <si>
    <t>MP231002M022C20</t>
  </si>
  <si>
    <t>MP231002M022C21</t>
  </si>
  <si>
    <t>MP231002M022C22</t>
  </si>
  <si>
    <t>MP231002M022C23</t>
  </si>
  <si>
    <t>MP231002M022C24</t>
  </si>
  <si>
    <t>MP231002M022C25</t>
  </si>
  <si>
    <t>MP231002M022C26</t>
  </si>
  <si>
    <t>MP231002M022C27</t>
  </si>
  <si>
    <t>MP231002M022C28</t>
  </si>
  <si>
    <t>MP231002M022C29</t>
  </si>
  <si>
    <t>MP231002M022C30</t>
  </si>
  <si>
    <t>MP231002M022C31</t>
  </si>
  <si>
    <t>MP231002M022C32</t>
  </si>
  <si>
    <t>MP230418fM056C13</t>
  </si>
  <si>
    <t>MP230418fM056C17</t>
  </si>
  <si>
    <t>MP230418fM056C24</t>
  </si>
  <si>
    <t>MP230418fM056C25</t>
  </si>
  <si>
    <t>MP230418fM056C27</t>
  </si>
  <si>
    <t>MP230418fM056C29</t>
  </si>
  <si>
    <t>MP230418fM056C32</t>
  </si>
  <si>
    <t>MP230418fM057C17</t>
  </si>
  <si>
    <t>MP230418fM057C20</t>
  </si>
  <si>
    <t>MP230418fM057C23</t>
  </si>
  <si>
    <t>MP230418fM057C29</t>
  </si>
  <si>
    <t>MP230418fM058C07</t>
  </si>
  <si>
    <t>MP230418fM058C13</t>
  </si>
  <si>
    <t>MP230418fM058C18</t>
  </si>
  <si>
    <t>MP230418fM058C19</t>
  </si>
  <si>
    <t>MP230418fM058C26</t>
  </si>
  <si>
    <t>MP230418fM059C04</t>
  </si>
  <si>
    <t>MP230418fM059C05</t>
  </si>
  <si>
    <t>MP230418fM059C08</t>
  </si>
  <si>
    <t>MP230418fM059C24</t>
  </si>
  <si>
    <t>MP230418fM059C26</t>
  </si>
  <si>
    <t>MP230418fM060C02</t>
  </si>
  <si>
    <t>MP230418fM060C06</t>
  </si>
  <si>
    <t>MP230418fM060C18</t>
  </si>
  <si>
    <t>MP230418fM065C19</t>
  </si>
  <si>
    <t>MP230418fM065C28</t>
  </si>
  <si>
    <t>MP230418fM065C29</t>
  </si>
  <si>
    <t>MP230418fM065C30</t>
  </si>
  <si>
    <t>MP230418fM096C03</t>
  </si>
  <si>
    <t>MP230418fM096C11</t>
  </si>
  <si>
    <t>MP230418fM096C19</t>
  </si>
  <si>
    <t>MP230418fM096C26</t>
  </si>
  <si>
    <t>MP230418fM096C27</t>
  </si>
  <si>
    <t>MP230418fM096C29</t>
  </si>
  <si>
    <t>MP230418fM096C32</t>
  </si>
  <si>
    <t>MP230418fM097C04</t>
  </si>
  <si>
    <t>MP230418fM097C05</t>
  </si>
  <si>
    <t>MP230418fM097C13</t>
  </si>
  <si>
    <t>MP230418fM097C32</t>
  </si>
  <si>
    <t>MP230728M063C01</t>
  </si>
  <si>
    <t>Pdfr[5304]-BC/y[1]w[*];tim[01]/+;</t>
  </si>
  <si>
    <t>MP230728M063C02</t>
  </si>
  <si>
    <t>MP230728M063C03</t>
  </si>
  <si>
    <t>MP230728M063C04</t>
  </si>
  <si>
    <t>MP230728M063C05</t>
  </si>
  <si>
    <t>MP230728M063C06</t>
  </si>
  <si>
    <t>MP230728M063C07</t>
  </si>
  <si>
    <t>MP230728M063C08</t>
  </si>
  <si>
    <t>MP230728M063C09</t>
  </si>
  <si>
    <t>MP230728M063C10</t>
  </si>
  <si>
    <t>MP230728M063C11</t>
  </si>
  <si>
    <t>MP230728M063C12</t>
  </si>
  <si>
    <t>MP230728M063C13</t>
  </si>
  <si>
    <t>MP230728M063C14</t>
  </si>
  <si>
    <t>MP230728M063C15</t>
  </si>
  <si>
    <t>MP230728M063C16</t>
  </si>
  <si>
    <t>MP230728M063C17</t>
  </si>
  <si>
    <t>MP230728M063C18</t>
  </si>
  <si>
    <t>MP230728M063C19</t>
  </si>
  <si>
    <t>MP230728M063C20</t>
  </si>
  <si>
    <t>MP230728M063C21</t>
  </si>
  <si>
    <t>MP230728M063C22</t>
  </si>
  <si>
    <t>MP230728M063C23</t>
  </si>
  <si>
    <t>MP230728M063C24</t>
  </si>
  <si>
    <t>MP230728M063C25</t>
  </si>
  <si>
    <t>MP230728M063C26</t>
  </si>
  <si>
    <t>MP230728M063C27</t>
  </si>
  <si>
    <t>MP230728M063C28</t>
  </si>
  <si>
    <t>MP230728M063C29</t>
  </si>
  <si>
    <t>MP230728M063C30</t>
  </si>
  <si>
    <t>MP230728M063C31</t>
  </si>
  <si>
    <t>MP230728M063C32</t>
  </si>
  <si>
    <t>MP230728M092C01</t>
  </si>
  <si>
    <t>MP230728M092C02</t>
  </si>
  <si>
    <t>MP230728M092C03</t>
  </si>
  <si>
    <t>MP230728M092C04</t>
  </si>
  <si>
    <t>MP230728M092C05</t>
  </si>
  <si>
    <t>MP230728M092C06</t>
  </si>
  <si>
    <t>MP230728M092C07</t>
  </si>
  <si>
    <t>MP230728M092C08</t>
  </si>
  <si>
    <t>MP230728M092C09</t>
  </si>
  <si>
    <t>MP230728M092C10</t>
  </si>
  <si>
    <t>MP230728M092C11</t>
  </si>
  <si>
    <t>MP230728M092C12</t>
  </si>
  <si>
    <t>MP230728M092C13</t>
  </si>
  <si>
    <t>MP230728M092C14</t>
  </si>
  <si>
    <t>MP230728M092C15</t>
  </si>
  <si>
    <t>MP230728M092C16</t>
  </si>
  <si>
    <t>MP230728M092C17</t>
  </si>
  <si>
    <t>MP230728M092C18</t>
  </si>
  <si>
    <t>MP230728M092C19</t>
  </si>
  <si>
    <t>MP230728M092C20</t>
  </si>
  <si>
    <t>MP230728M092C21</t>
  </si>
  <si>
    <t>MP230728M092C22</t>
  </si>
  <si>
    <t>MP230728M092C23</t>
  </si>
  <si>
    <t>MP230728M092C24</t>
  </si>
  <si>
    <t>MP230728M092C25</t>
  </si>
  <si>
    <t>MP230728M092C26</t>
  </si>
  <si>
    <t>MP230728M092C27</t>
  </si>
  <si>
    <t>MP230728M092C28</t>
  </si>
  <si>
    <t>MP230728M092C29</t>
  </si>
  <si>
    <t>MP230728M092C30</t>
  </si>
  <si>
    <t>MP230728M092C31</t>
  </si>
  <si>
    <t>MP230728M092C32</t>
  </si>
  <si>
    <t>MP230728M100C01</t>
  </si>
  <si>
    <t>Pdfr[5304]/y[1]w[*];tim[01]/+;</t>
  </si>
  <si>
    <t>MP230728M100C02</t>
  </si>
  <si>
    <t>MP230728M100C03</t>
  </si>
  <si>
    <t>MP230728M100C04</t>
  </si>
  <si>
    <t>MP230728M100C05</t>
  </si>
  <si>
    <t>MP230728M100C06</t>
  </si>
  <si>
    <t>MP230728M100C07</t>
  </si>
  <si>
    <t>MP230728M100C08</t>
  </si>
  <si>
    <t>MP230728M100C09</t>
  </si>
  <si>
    <t>MP230728M100C10</t>
  </si>
  <si>
    <t>MP230728M100C11</t>
  </si>
  <si>
    <t>MP230728M100C12</t>
  </si>
  <si>
    <t>MP230728M100C13</t>
  </si>
  <si>
    <t>MP230728M100C14</t>
  </si>
  <si>
    <t>MP230728M100C15</t>
  </si>
  <si>
    <t>MP230728M100C16</t>
  </si>
  <si>
    <t>MP230728M100C17</t>
  </si>
  <si>
    <t>MP230728M100C18</t>
  </si>
  <si>
    <t>MP230728M100C19</t>
  </si>
  <si>
    <t>MP230728M100C20</t>
  </si>
  <si>
    <t>MP230728M100C21</t>
  </si>
  <si>
    <t>MP230728M100C22</t>
  </si>
  <si>
    <t>MP230728M100C23</t>
  </si>
  <si>
    <t>MP230728M100C24</t>
  </si>
  <si>
    <t>MP230728M100C25</t>
  </si>
  <si>
    <t>MP230728M100C26</t>
  </si>
  <si>
    <t>MP230728M100C27</t>
  </si>
  <si>
    <t>MP230728M100C28</t>
  </si>
  <si>
    <t>MP230728M100C29</t>
  </si>
  <si>
    <t>MP230728M100C30</t>
  </si>
  <si>
    <t>MP230728M100C31</t>
  </si>
  <si>
    <t>MP230728M100C32</t>
  </si>
  <si>
    <t>MP230728M101C01</t>
  </si>
  <si>
    <t>MP230728M101C02</t>
  </si>
  <si>
    <t>MP230728M101C03</t>
  </si>
  <si>
    <t>MP230728M101C04</t>
  </si>
  <si>
    <t>MP230728M101C05</t>
  </si>
  <si>
    <t>MP230728M101C06</t>
  </si>
  <si>
    <t>MP230728M101C07</t>
  </si>
  <si>
    <t>MP230728M101C08</t>
  </si>
  <si>
    <t>MP230728M101C09</t>
  </si>
  <si>
    <t>MP230728M101C10</t>
  </si>
  <si>
    <t>MP230728M101C11</t>
  </si>
  <si>
    <t>MP230728M101C12</t>
  </si>
  <si>
    <t>MP230728M101C13</t>
  </si>
  <si>
    <t>MP230728M101C14</t>
  </si>
  <si>
    <t>MP230728M101C15</t>
  </si>
  <si>
    <t>MP230728M101C16</t>
  </si>
  <si>
    <t>MP230728M101C17</t>
  </si>
  <si>
    <t>MP230728M101C18</t>
  </si>
  <si>
    <t>MP230728M101C19</t>
  </si>
  <si>
    <t>MP230728M101C20</t>
  </si>
  <si>
    <t>MP230728M101C21</t>
  </si>
  <si>
    <t>MP230728M101C22</t>
  </si>
  <si>
    <t>MP230728M101C23</t>
  </si>
  <si>
    <t>MP230728M101C24</t>
  </si>
  <si>
    <t>MP230728M101C25</t>
  </si>
  <si>
    <t>MP230728M101C26</t>
  </si>
  <si>
    <t>MP230728M101C27</t>
  </si>
  <si>
    <t>MP230728M101C28</t>
  </si>
  <si>
    <t>MP230728M101C29</t>
  </si>
  <si>
    <t>MP230728M101C30</t>
  </si>
  <si>
    <t>MP230728M101C31</t>
  </si>
  <si>
    <t>MP230728M101C32</t>
  </si>
  <si>
    <t>MP231002M016C01</t>
  </si>
  <si>
    <t>UASdcr2w[*];TUG;Sb[1]/TM6BTb1</t>
  </si>
  <si>
    <t>MP231002M016C02</t>
  </si>
  <si>
    <t>MP231002M016C03</t>
  </si>
  <si>
    <t>MP231002M016C04</t>
  </si>
  <si>
    <t>MP231002M016C05</t>
  </si>
  <si>
    <t>MP231002M016C06</t>
  </si>
  <si>
    <t>MP231002M016C07</t>
  </si>
  <si>
    <t>MP231002M016C08</t>
  </si>
  <si>
    <t>MP231002M016C09</t>
  </si>
  <si>
    <t>MP231002M016C10</t>
  </si>
  <si>
    <t>MP231002M016C11</t>
  </si>
  <si>
    <t>MP231002M016C12</t>
  </si>
  <si>
    <t>MP231002M016C13</t>
  </si>
  <si>
    <t>MP231002M016C14</t>
  </si>
  <si>
    <t>MP231002M016C15</t>
  </si>
  <si>
    <t>MP231002M016C16</t>
  </si>
  <si>
    <t>MP231002M017C01</t>
  </si>
  <si>
    <t>MP231002M017C02</t>
  </si>
  <si>
    <t>MP231002M017C03</t>
  </si>
  <si>
    <t>MP231002M017C04</t>
  </si>
  <si>
    <t>MP231002M017C05</t>
  </si>
  <si>
    <t>MP231002M017C06</t>
  </si>
  <si>
    <t>MP231002M017C07</t>
  </si>
  <si>
    <t>MP231002M017C08</t>
  </si>
  <si>
    <t>MP231002M017C09</t>
  </si>
  <si>
    <t>MP231002M017C10</t>
  </si>
  <si>
    <t>MP231002M017C11</t>
  </si>
  <si>
    <t>MP231002M017C12</t>
  </si>
  <si>
    <t>MP231002M017C13</t>
  </si>
  <si>
    <t>MP231002M017C14</t>
  </si>
  <si>
    <t>MP231002M017C15</t>
  </si>
  <si>
    <t>MP231002M017C16</t>
  </si>
  <si>
    <t>MP231012aM096C01</t>
  </si>
  <si>
    <t>w[1118]/w[1118];;UASdsPdf/+</t>
  </si>
  <si>
    <t>MP231012aM096C02</t>
  </si>
  <si>
    <t>MP231012aM096C03</t>
  </si>
  <si>
    <t>MP231012aM096C04</t>
  </si>
  <si>
    <t>MP231012aM096C05</t>
  </si>
  <si>
    <t>MP231012aM096C06</t>
  </si>
  <si>
    <t>MP231012aM096C07</t>
  </si>
  <si>
    <t>MP231012aM096C08</t>
  </si>
  <si>
    <t>MP231012aM096C09</t>
  </si>
  <si>
    <t>MP231012aM096C10</t>
  </si>
  <si>
    <t>MP231012aM096C11</t>
  </si>
  <si>
    <t>MP231012aM096C12</t>
  </si>
  <si>
    <t>MP231012aM096C13</t>
  </si>
  <si>
    <t>MP231012aM096C14</t>
  </si>
  <si>
    <t>MP231012aM096C15</t>
  </si>
  <si>
    <t>MP231012aM096C16</t>
  </si>
  <si>
    <t>MP231012aM096C17</t>
  </si>
  <si>
    <t>MP231012aM096C18</t>
  </si>
  <si>
    <t>MP231012aM096C19</t>
  </si>
  <si>
    <t>MP231012aM096C20</t>
  </si>
  <si>
    <t>MP231012aM096C21</t>
  </si>
  <si>
    <t>MP231012aM096C22</t>
  </si>
  <si>
    <t>MP231012aM096C23</t>
  </si>
  <si>
    <t>MP231012aM096C24</t>
  </si>
  <si>
    <t>MP231012aM096C25</t>
  </si>
  <si>
    <t>MP231012aM096C26</t>
  </si>
  <si>
    <t>MP231012aM096C27</t>
  </si>
  <si>
    <t>MP231012aM096C28</t>
  </si>
  <si>
    <t>MP231012aM096C29</t>
  </si>
  <si>
    <t>MP231012aM096C30</t>
  </si>
  <si>
    <t>MP231012aM096C31</t>
  </si>
  <si>
    <t>MP231012aM096C32</t>
  </si>
  <si>
    <t>MP231012aM097C01</t>
  </si>
  <si>
    <t>MP231012aM097C02</t>
  </si>
  <si>
    <t>MP231012aM097C03</t>
  </si>
  <si>
    <t>MP231012aM097C04</t>
  </si>
  <si>
    <t>MP231012aM097C05</t>
  </si>
  <si>
    <t>MP231012aM097C06</t>
  </si>
  <si>
    <t>MP231012aM097C07</t>
  </si>
  <si>
    <t>MP231012aM097C08</t>
  </si>
  <si>
    <t>MP231012aM097C09</t>
  </si>
  <si>
    <t>MP231012aM097C10</t>
  </si>
  <si>
    <t>MP231012aM097C11</t>
  </si>
  <si>
    <t>MP231012aM097C12</t>
  </si>
  <si>
    <t>MP231012aM097C13</t>
  </si>
  <si>
    <t>MP231012aM097C14</t>
  </si>
  <si>
    <t>MP231012aM097C15</t>
  </si>
  <si>
    <t>MP231012aM097C16</t>
  </si>
  <si>
    <t>MP231012aM097C17</t>
  </si>
  <si>
    <t>MP231012aM097C18</t>
  </si>
  <si>
    <t>MP231012aM097C19</t>
  </si>
  <si>
    <t>MP231012aM097C20</t>
  </si>
  <si>
    <t>MP231012aM097C21</t>
  </si>
  <si>
    <t>MP231012aM097C22</t>
  </si>
  <si>
    <t>MP231012aM097C23</t>
  </si>
  <si>
    <t>MP231012aM097C24</t>
  </si>
  <si>
    <t>MP231012aM097C25</t>
  </si>
  <si>
    <t>MP231012aM097C26</t>
  </si>
  <si>
    <t>MP231012aM097C27</t>
  </si>
  <si>
    <t>MP231012aM097C28</t>
  </si>
  <si>
    <t>MP231012aM097C29</t>
  </si>
  <si>
    <t>MP231012aM097C30</t>
  </si>
  <si>
    <t>MP231012aM097C31</t>
  </si>
  <si>
    <t>MP231012aM097C32</t>
  </si>
  <si>
    <t>MP231012bM023C01</t>
  </si>
  <si>
    <t>UASdcr2w[*]/w[1118];+/CyO;R78G01/+</t>
  </si>
  <si>
    <t>MP231012bM023C02</t>
  </si>
  <si>
    <t>MP231012bM023C03</t>
  </si>
  <si>
    <t>MP231012bM023C04</t>
  </si>
  <si>
    <t>MP231012bM023C05</t>
  </si>
  <si>
    <t>MP231012bM023C06</t>
  </si>
  <si>
    <t>MP231012bM023C07</t>
  </si>
  <si>
    <t>MP231012bM023C08</t>
  </si>
  <si>
    <t>MP231012bM023C09</t>
  </si>
  <si>
    <t>MP231012bM023C10</t>
  </si>
  <si>
    <t>MP231012bM023C11</t>
  </si>
  <si>
    <t>MP231012bM023C12</t>
  </si>
  <si>
    <t>MP231012bM023C13</t>
  </si>
  <si>
    <t>MP231012bM023C14</t>
  </si>
  <si>
    <t>MP231012bM023C15</t>
  </si>
  <si>
    <t>MP231012bM023C16</t>
  </si>
  <si>
    <t>MP231012bM023C17</t>
  </si>
  <si>
    <t>MP231012bM023C18</t>
  </si>
  <si>
    <t>MP231012bM023C19</t>
  </si>
  <si>
    <t>MP231012bM023C20</t>
  </si>
  <si>
    <t>MP231012bM023C21</t>
  </si>
  <si>
    <t>MP231012bM023C22</t>
  </si>
  <si>
    <t>MP231012bM023C23</t>
  </si>
  <si>
    <t>MP231012bM023C24</t>
  </si>
  <si>
    <t>MP231012bM023C25</t>
  </si>
  <si>
    <t>MP231012bM023C26</t>
  </si>
  <si>
    <t>MP231012bM023C27</t>
  </si>
  <si>
    <t>MP231012bM023C28</t>
  </si>
  <si>
    <t>MP231012bM023C29</t>
  </si>
  <si>
    <t>MP231012bM023C30</t>
  </si>
  <si>
    <t>MP231012bM023C31</t>
  </si>
  <si>
    <t>MP231012bM023C32</t>
  </si>
  <si>
    <t>MP231012bM025C01</t>
  </si>
  <si>
    <t>MP231012bM025C02</t>
  </si>
  <si>
    <t>MP231012bM025C03</t>
  </si>
  <si>
    <t>MP231012bM025C04</t>
  </si>
  <si>
    <t>MP231012bM025C05</t>
  </si>
  <si>
    <t>MP231012bM025C06</t>
  </si>
  <si>
    <t>MP231012bM025C07</t>
  </si>
  <si>
    <t>MP231012bM025C08</t>
  </si>
  <si>
    <t>MP231012bM025C09</t>
  </si>
  <si>
    <t>MP231012bM025C10</t>
  </si>
  <si>
    <t>MP231012bM025C11</t>
  </si>
  <si>
    <t>MP231012bM025C12</t>
  </si>
  <si>
    <t>MP231012bM025C13</t>
  </si>
  <si>
    <t>MP231012bM025C14</t>
  </si>
  <si>
    <t>MP231012bM025C15</t>
  </si>
  <si>
    <t>MP231012bM025C16</t>
  </si>
  <si>
    <t>MP231012bM025C17</t>
  </si>
  <si>
    <t>MP231012bM025C18</t>
  </si>
  <si>
    <t>MP231012bM025C19</t>
  </si>
  <si>
    <t>MP231012bM025C20</t>
  </si>
  <si>
    <t>MP231012bM025C21</t>
  </si>
  <si>
    <t>MP231012bM025C22</t>
  </si>
  <si>
    <t>MP231012bM025C23</t>
  </si>
  <si>
    <t>MP231012bM025C24</t>
  </si>
  <si>
    <t>MP231012bM025C25</t>
  </si>
  <si>
    <t>Pdfr[5304]/tim01</t>
  </si>
  <si>
    <t>Pdfr[5304] (BC)/tim01</t>
  </si>
  <si>
    <t>Pdfr[5304]/dpdfr[*]</t>
  </si>
  <si>
    <t>Pdfr[5304]/Pdfr[5304] [BC]</t>
  </si>
  <si>
    <t>Pdfr[5304] [BC]/dpdfr[*]</t>
  </si>
  <si>
    <t>Dcr2,R78G01</t>
  </si>
  <si>
    <t>Dcr2,TUG</t>
  </si>
  <si>
    <t>(-)&gt;dsPdf</t>
  </si>
  <si>
    <t>dpdfr/Pdfr[5304]</t>
  </si>
  <si>
    <t>dpdfr/Pdfr[5304] [BC]</t>
  </si>
  <si>
    <t>Dcr2,PdfGal4&gt;dsPdf</t>
  </si>
  <si>
    <t>Dcr2,ss00681&gt;dsPdf</t>
  </si>
  <si>
    <t>Dcr2,c929&gt;dsPdf</t>
  </si>
  <si>
    <t>Dcr2,R78G01&gt;dsPdf</t>
  </si>
  <si>
    <t>Dcr2,TUG&gt;dsPdf</t>
  </si>
  <si>
    <t>BONUS</t>
  </si>
  <si>
    <t>N/A</t>
  </si>
  <si>
    <t>ALL UPDATED. NEXT STEP IS TO ADD IT TO GRAPHPAD AND TAKE IT FROM THERE</t>
  </si>
  <si>
    <t>n</t>
  </si>
  <si>
    <t>%SR</t>
  </si>
  <si>
    <t>%WR</t>
  </si>
  <si>
    <t>%AR</t>
  </si>
  <si>
    <t>M</t>
  </si>
  <si>
    <t>%SR• %WR• %AR</t>
  </si>
  <si>
    <r>
      <t xml:space="preserve">Period </t>
    </r>
    <r>
      <rPr>
        <b/>
        <sz val="11"/>
        <color theme="1"/>
        <rFont val="Calibri"/>
        <family val="2"/>
      </rPr>
      <t>± SEM</t>
    </r>
  </si>
  <si>
    <r>
      <t xml:space="preserve">RRP </t>
    </r>
    <r>
      <rPr>
        <b/>
        <sz val="11"/>
        <color theme="1"/>
        <rFont val="Calibri"/>
        <family val="2"/>
      </rPr>
      <t>± SEM</t>
    </r>
  </si>
  <si>
    <t>No driver</t>
  </si>
  <si>
    <t>TUG</t>
  </si>
  <si>
    <t>Pdf</t>
  </si>
  <si>
    <t>ss00681</t>
  </si>
  <si>
    <t>c929</t>
  </si>
  <si>
    <t>R78G01</t>
  </si>
  <si>
    <t>100•0•0</t>
  </si>
  <si>
    <t>Dcr2;Gal4 Driver&gt;ds-Pdf</t>
  </si>
  <si>
    <t>0•25•75</t>
  </si>
  <si>
    <t>53•41•6</t>
  </si>
  <si>
    <t>7•61•32</t>
  </si>
  <si>
    <t>83•8•8</t>
  </si>
  <si>
    <t>85•15•0</t>
  </si>
  <si>
    <t>65•20•15</t>
  </si>
  <si>
    <t>29•71•0</t>
  </si>
  <si>
    <t>66•31•3</t>
  </si>
  <si>
    <t>97•3•0</t>
  </si>
  <si>
    <t>24.17 ± 0.08</t>
  </si>
  <si>
    <t>24.25 ± 0.53</t>
  </si>
  <si>
    <t>25.03 ± 0.72</t>
  </si>
  <si>
    <t>23.53 ± 0.12</t>
  </si>
  <si>
    <t>24.14 ± 0.07</t>
  </si>
  <si>
    <t>23.93 ± 0.07</t>
  </si>
  <si>
    <t>23.93 ± 0.08</t>
  </si>
  <si>
    <t>24.41 ± 0.20</t>
  </si>
  <si>
    <t>22.43 ± 0.19</t>
  </si>
  <si>
    <t>24.79 ± 0.21</t>
  </si>
  <si>
    <t>24.18 ± 0.10</t>
  </si>
  <si>
    <t>24.19 ± 0.06</t>
  </si>
  <si>
    <t>2.03 ± 0.09</t>
  </si>
  <si>
    <t>0.96 ± 0.04</t>
  </si>
  <si>
    <t>1.66 ± 0.13</t>
  </si>
  <si>
    <t>1.14 ± 0.04</t>
  </si>
  <si>
    <t>1.93 ± 0.14</t>
  </si>
  <si>
    <t>2.04 ± 0.11</t>
  </si>
  <si>
    <t>2.39 ± 0.15</t>
  </si>
  <si>
    <t>1.59 ± 0.09</t>
  </si>
  <si>
    <t>1.46 ± 0.09</t>
  </si>
  <si>
    <t>1.78 ± 0.09</t>
  </si>
  <si>
    <t>2.32 ± 0.23</t>
  </si>
  <si>
    <t>2.60 ± 0.09</t>
  </si>
  <si>
    <t>93•7•0</t>
  </si>
  <si>
    <t>75•13•13</t>
  </si>
  <si>
    <t>82•12•6</t>
  </si>
  <si>
    <t>80•20•0</t>
  </si>
  <si>
    <t>21•72•7</t>
  </si>
  <si>
    <t>24.00 ± 0.00</t>
  </si>
  <si>
    <t>23.98 ± 0.02</t>
  </si>
  <si>
    <t>23.96 ± 0.03</t>
  </si>
  <si>
    <t>24.67 ± 0.17</t>
  </si>
  <si>
    <t>2.35 ± 0.09</t>
  </si>
  <si>
    <t>2.05 ± 0.19</t>
  </si>
  <si>
    <t>2.18 ± 0.12</t>
  </si>
  <si>
    <t>2.09 ± 0.09</t>
  </si>
  <si>
    <t>2.65 ± 0.07</t>
  </si>
  <si>
    <t>1.99 ± 0.12</t>
  </si>
  <si>
    <t>2.19 ± 0.06</t>
  </si>
  <si>
    <t>2.03 ± 0.07</t>
  </si>
  <si>
    <t>1.35 ± 0.04</t>
  </si>
  <si>
    <t>y[1]ΔPdfrw[*]</t>
  </si>
  <si>
    <t>%R</t>
  </si>
  <si>
    <t>w[*];;ΔPdf</t>
  </si>
  <si>
    <t>Monitor45 New_01</t>
  </si>
  <si>
    <t>Monitor45 New_02</t>
  </si>
  <si>
    <t>Monitor45 New_03</t>
  </si>
  <si>
    <t>Monitor45 New_04</t>
  </si>
  <si>
    <t>Monitor45 New_05</t>
  </si>
  <si>
    <t>Monitor45 New_06</t>
  </si>
  <si>
    <t>Monitor45 New_07</t>
  </si>
  <si>
    <t>Monitor45 New_08</t>
  </si>
  <si>
    <t>Monitor45 New_09</t>
  </si>
  <si>
    <t>Monitor45 New_10</t>
  </si>
  <si>
    <t>Monitor45 New_11</t>
  </si>
  <si>
    <t>Monitor45 New_12</t>
  </si>
  <si>
    <t>Monitor45 New_13</t>
  </si>
  <si>
    <t>Monitor45 New_14</t>
  </si>
  <si>
    <t>Monitor45 New_15</t>
  </si>
  <si>
    <t>Monitor45 New_16</t>
  </si>
  <si>
    <t>Monitor45 New_17</t>
  </si>
  <si>
    <t>Monitor45 New_18</t>
  </si>
  <si>
    <t>Monitor45 New_19</t>
  </si>
  <si>
    <t>Monitor45 New_20</t>
  </si>
  <si>
    <t>Monitor45 New_21</t>
  </si>
  <si>
    <t>Monitor45 New_22</t>
  </si>
  <si>
    <t>Monitor45 New_23</t>
  </si>
  <si>
    <t>Monitor45 New_24</t>
  </si>
  <si>
    <t>Monitor45 New_25</t>
  </si>
  <si>
    <t>Monitor45 New_26</t>
  </si>
  <si>
    <t>Monitor45 New_27</t>
  </si>
  <si>
    <t>Monitor45 New_28</t>
  </si>
  <si>
    <t>Monitor45 New_29</t>
  </si>
  <si>
    <t>Monitor45 New_30</t>
  </si>
  <si>
    <t>Monitor45 New_31</t>
  </si>
  <si>
    <t>Monitor45 New_32</t>
  </si>
  <si>
    <t>UASdcr2w[*]/w*;c929Gal4/CyO;UASdsPdf/+</t>
  </si>
  <si>
    <t>Dcr2,c929&gt;dsPdf NEW</t>
  </si>
  <si>
    <t>Monitor44 New_01</t>
  </si>
  <si>
    <t>Monitor44 New_02</t>
  </si>
  <si>
    <t>Monitor44 New_03</t>
  </si>
  <si>
    <t>Monitor44 New_04</t>
  </si>
  <si>
    <t>Monitor44 New_05</t>
  </si>
  <si>
    <t>Monitor44 New_06</t>
  </si>
  <si>
    <t>Monitor44 New_07</t>
  </si>
  <si>
    <t>Monitor44 New_08</t>
  </si>
  <si>
    <t>Monitor44 New_09</t>
  </si>
  <si>
    <t>Monitor44 New_10</t>
  </si>
  <si>
    <t>Monitor44 New_11</t>
  </si>
  <si>
    <t>Monitor44 New_12</t>
  </si>
  <si>
    <t>Monitor44 New_13</t>
  </si>
  <si>
    <t>Monitor44 New_14</t>
  </si>
  <si>
    <t>Monitor44 New_15</t>
  </si>
  <si>
    <t>Monitor44 New_16</t>
  </si>
  <si>
    <t>Monitor44 New_17</t>
  </si>
  <si>
    <t>Monitor44 New_18</t>
  </si>
  <si>
    <t>Monitor44 New_19</t>
  </si>
  <si>
    <t>Monitor44 New_20</t>
  </si>
  <si>
    <t>Monitor44 New_21</t>
  </si>
  <si>
    <t>Monitor44 New_22</t>
  </si>
  <si>
    <t>Monitor44 New_23</t>
  </si>
  <si>
    <t>Monitor44 New_24</t>
  </si>
  <si>
    <t>Monitor44 New_25</t>
  </si>
  <si>
    <t>Monitor44 New_26</t>
  </si>
  <si>
    <t>Monitor44 New_27</t>
  </si>
  <si>
    <t>Monitor44 New_28</t>
  </si>
  <si>
    <t>Monitor44 New_29</t>
  </si>
  <si>
    <t>Monitor44 New_30</t>
  </si>
  <si>
    <t>Monitor44 New_31</t>
  </si>
  <si>
    <t>Monitor44 New_32</t>
  </si>
  <si>
    <t>UASdcr2w[*];ss00681-Gal4/CyO;/UASdsPdf</t>
  </si>
  <si>
    <t>MP220422*M056C01</t>
  </si>
  <si>
    <t>MP220422*M056C02</t>
  </si>
  <si>
    <t>MP220422*M056C03</t>
  </si>
  <si>
    <t>MP220422*M056C04</t>
  </si>
  <si>
    <t>MP220422*M056C05</t>
  </si>
  <si>
    <t>MP220422*M056C06</t>
  </si>
  <si>
    <t>MP220422*M056C07</t>
  </si>
  <si>
    <t>MP220422*M056C08</t>
  </si>
  <si>
    <t>MP220422*M056C09</t>
  </si>
  <si>
    <t>MP220422*M056C10</t>
  </si>
  <si>
    <t>MP220422*M056C11</t>
  </si>
  <si>
    <t>MP220422*M056C12</t>
  </si>
  <si>
    <t>MP220422*M056C13</t>
  </si>
  <si>
    <t>MP220422*M056C14</t>
  </si>
  <si>
    <t>MP220422*M056C15</t>
  </si>
  <si>
    <t>MP220422*M056C16</t>
  </si>
  <si>
    <t>MP220422*M056C17</t>
  </si>
  <si>
    <t>MP220422*M056C18</t>
  </si>
  <si>
    <t>MP220422*M056C19</t>
  </si>
  <si>
    <t>MP220422*M056C20</t>
  </si>
  <si>
    <t>MP220422*M056C21</t>
  </si>
  <si>
    <t>MP220422*M056C22</t>
  </si>
  <si>
    <t>MP220422*M056C23</t>
  </si>
  <si>
    <t>MP220422*M056C24</t>
  </si>
  <si>
    <t>MP220422*M056C25</t>
  </si>
  <si>
    <t>MP220422*M056C26</t>
  </si>
  <si>
    <t>MP220422*M056C27</t>
  </si>
  <si>
    <t>MP220422*M056C28</t>
  </si>
  <si>
    <t>MP220422*M056C29</t>
  </si>
  <si>
    <t>MP220422*M056C30</t>
  </si>
  <si>
    <t>MP220422*M056C31</t>
  </si>
  <si>
    <t>MP220422*M056C32</t>
  </si>
  <si>
    <t>Dcr,ss00681&gt;dsPdf</t>
  </si>
  <si>
    <t>Dcr,ss00681&gt;dsPdf NEW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</si>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</sst>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2" fillId="0" borderId="0" xfId="0" applyFont="1"/>
    <xf numFmtId="0" fontId="0" fillId="0" borderId="1" xfId="0" applyBorder="1"/>
    <xf numFmtId="0" fontId="0" fillId="2" borderId="1" xfId="0" applyFill="1" applyBorder="1"/>
    <xf numFmtId="0" fontId="0" fillId="6" borderId="0" xfId="0" applyFill="1"/>
    <xf numFmtId="0" fontId="0" fillId="0" borderId="0" xfId="0" applyAlignment="1">
      <alignment horizontal="right"/>
    </xf>
    <xf numFmtId="0" fontId="2" fillId="3" borderId="0" xfId="0" applyFont="1" applyFill="1"/>
    <xf numFmtId="0" fontId="0" fillId="0" borderId="0" xfId="0" applyAlignment="1">
      <alignment horizontal="center"/>
    </xf>
    <xf numFmtId="0" fontId="0" fillId="7" borderId="0" xfId="0" applyFill="1"/>
    <xf numFmtId="0" fontId="0" fillId="8" borderId="0" xfId="0" applyFill="1" applyAlignment="1">
      <alignment horizontal="right"/>
    </xf>
    <xf numFmtId="0" fontId="0" fillId="8" borderId="0" xfId="0" applyFill="1"/>
    <xf numFmtId="0" fontId="0" fillId="9" borderId="0" xfId="0" applyFill="1"/>
    <xf numFmtId="1" fontId="0" fillId="9" borderId="0" xfId="0" applyNumberFormat="1" applyFill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0" fillId="0" borderId="0" xfId="0" applyNumberFormat="1"/>
    <xf numFmtId="2" fontId="2" fillId="0" borderId="0" xfId="0" applyNumberFormat="1" applyFont="1"/>
    <xf numFmtId="1" fontId="0" fillId="0" borderId="0" xfId="0" applyNumberFormat="1"/>
    <xf numFmtId="0" fontId="7" fillId="0" borderId="0" xfId="0" applyFont="1"/>
    <xf numFmtId="0" fontId="0" fillId="3" borderId="0" xfId="0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CC"/>
      <color rgb="FFC81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Z1006"/>
  <sheetViews>
    <sheetView topLeftCell="B1" zoomScale="70" zoomScaleNormal="70" workbookViewId="0">
      <pane ySplit="1" topLeftCell="A2" activePane="bottomLeft" state="frozen"/>
      <selection pane="bottomLeft" activeCell="AP28" sqref="AP28"/>
    </sheetView>
  </sheetViews>
  <sheetFormatPr defaultRowHeight="14.5" x14ac:dyDescent="0.35"/>
  <cols>
    <col min="1" max="1" width="22.54296875" bestFit="1" customWidth="1"/>
    <col min="2" max="2" width="42.54296875" bestFit="1" customWidth="1"/>
    <col min="3" max="3" width="7.54296875" bestFit="1" customWidth="1"/>
    <col min="4" max="4" width="11" bestFit="1" customWidth="1"/>
    <col min="16" max="16" width="32.1796875" bestFit="1" customWidth="1"/>
    <col min="27" max="27" width="22.54296875" bestFit="1" customWidth="1"/>
    <col min="28" max="28" width="42.54296875" bestFit="1" customWidth="1"/>
    <col min="29" max="29" width="7.54296875" bestFit="1" customWidth="1"/>
    <col min="30" max="30" width="9.7265625" bestFit="1" customWidth="1"/>
    <col min="42" max="42" width="15.81640625" bestFit="1" customWidth="1"/>
  </cols>
  <sheetData>
    <row r="1" spans="1:52" x14ac:dyDescent="0.35">
      <c r="A1" t="s">
        <v>119</v>
      </c>
      <c r="B1" t="s">
        <v>120</v>
      </c>
      <c r="C1" t="s">
        <v>121</v>
      </c>
      <c r="D1" t="s">
        <v>122</v>
      </c>
      <c r="E1" t="s">
        <v>123</v>
      </c>
      <c r="F1" t="s">
        <v>124</v>
      </c>
      <c r="G1" t="s">
        <v>125</v>
      </c>
      <c r="H1" t="s">
        <v>126</v>
      </c>
      <c r="I1" t="s">
        <v>127</v>
      </c>
      <c r="J1" t="s">
        <v>128</v>
      </c>
      <c r="K1" t="s">
        <v>129</v>
      </c>
      <c r="L1" t="s">
        <v>163</v>
      </c>
      <c r="M1" t="s">
        <v>164</v>
      </c>
      <c r="N1" t="s">
        <v>165</v>
      </c>
      <c r="AA1" t="s">
        <v>119</v>
      </c>
      <c r="AB1" t="s">
        <v>120</v>
      </c>
      <c r="AC1" t="s">
        <v>121</v>
      </c>
      <c r="AD1" t="s">
        <v>122</v>
      </c>
      <c r="AE1" t="s">
        <v>123</v>
      </c>
      <c r="AF1" t="s">
        <v>124</v>
      </c>
      <c r="AG1" t="s">
        <v>125</v>
      </c>
      <c r="AH1" t="s">
        <v>126</v>
      </c>
      <c r="AI1" t="s">
        <v>127</v>
      </c>
      <c r="AJ1" t="s">
        <v>128</v>
      </c>
      <c r="AK1" t="s">
        <v>129</v>
      </c>
      <c r="AL1" t="s">
        <v>163</v>
      </c>
      <c r="AM1" t="s">
        <v>164</v>
      </c>
      <c r="AN1" t="s">
        <v>165</v>
      </c>
    </row>
    <row r="2" spans="1:52" x14ac:dyDescent="0.35">
      <c r="A2" s="2" t="s">
        <v>173</v>
      </c>
      <c r="B2" t="s">
        <v>174</v>
      </c>
      <c r="C2" t="s">
        <v>0</v>
      </c>
      <c r="D2" t="s">
        <v>1</v>
      </c>
      <c r="E2">
        <v>24</v>
      </c>
      <c r="F2">
        <v>217.36</v>
      </c>
      <c r="G2">
        <v>73.7</v>
      </c>
      <c r="H2">
        <f t="shared" ref="H2:H65" si="0">F2/G2</f>
        <v>2.9492537313432838</v>
      </c>
      <c r="I2">
        <v>22</v>
      </c>
      <c r="J2">
        <v>46.77</v>
      </c>
      <c r="K2">
        <v>68.72</v>
      </c>
      <c r="L2" s="3">
        <f>IF(H2&gt;1.5,1,0)</f>
        <v>1</v>
      </c>
      <c r="M2" s="3">
        <f>IF((AND(H2&gt;1,H2&lt;1.5)),1,0)</f>
        <v>0</v>
      </c>
      <c r="N2" s="3">
        <f>IF(H2&lt;1,1,0)</f>
        <v>0</v>
      </c>
      <c r="AA2" s="2" t="s">
        <v>173</v>
      </c>
      <c r="AB2" t="s">
        <v>174</v>
      </c>
      <c r="AC2" t="s">
        <v>0</v>
      </c>
      <c r="AD2" t="s">
        <v>2</v>
      </c>
      <c r="AE2">
        <v>24</v>
      </c>
      <c r="AF2">
        <v>178.56</v>
      </c>
      <c r="AG2">
        <v>73.7</v>
      </c>
      <c r="AH2">
        <f t="shared" ref="AH2:AH65" si="1">AF2/AG2</f>
        <v>2.4227951153324288</v>
      </c>
      <c r="AI2">
        <v>35</v>
      </c>
      <c r="AJ2">
        <v>112.83</v>
      </c>
      <c r="AK2">
        <v>100.44</v>
      </c>
      <c r="AL2" s="3">
        <f>IF(AH2&gt;1.5,1,0)</f>
        <v>1</v>
      </c>
      <c r="AM2" s="3">
        <f>IF((AND(AH2&gt;1,AH2&lt;1.5)),1,0)</f>
        <v>0</v>
      </c>
      <c r="AN2" s="3">
        <f>IF(AH2&lt;1,1,0)</f>
        <v>0</v>
      </c>
    </row>
    <row r="3" spans="1:52" x14ac:dyDescent="0.35">
      <c r="A3" s="2" t="s">
        <v>176</v>
      </c>
      <c r="B3" t="s">
        <v>174</v>
      </c>
      <c r="C3" t="s">
        <v>0</v>
      </c>
      <c r="D3" t="s">
        <v>1</v>
      </c>
      <c r="E3">
        <v>24</v>
      </c>
      <c r="F3">
        <v>162.13999999999999</v>
      </c>
      <c r="G3">
        <v>73.7</v>
      </c>
      <c r="H3">
        <f t="shared" si="0"/>
        <v>2.1999999999999997</v>
      </c>
      <c r="I3">
        <v>22</v>
      </c>
      <c r="J3">
        <v>56.79</v>
      </c>
      <c r="K3">
        <v>68.72</v>
      </c>
      <c r="L3" s="3">
        <f t="shared" ref="L3:L66" si="2">IF(H3&gt;1.5,1,0)</f>
        <v>1</v>
      </c>
      <c r="M3" s="3">
        <f t="shared" ref="M3:M66" si="3">IF((AND(H3&gt;1,H3&lt;1.5)),1,0)</f>
        <v>0</v>
      </c>
      <c r="N3" s="3">
        <f t="shared" ref="N3:N66" si="4">IF(H3&lt;1,1,0)</f>
        <v>0</v>
      </c>
      <c r="O3" s="9"/>
      <c r="P3" s="5" t="s">
        <v>166</v>
      </c>
      <c r="Q3" s="10" t="s">
        <v>163</v>
      </c>
      <c r="R3" s="10" t="s">
        <v>164</v>
      </c>
      <c r="S3" s="10" t="s">
        <v>165</v>
      </c>
      <c r="T3" s="10" t="s">
        <v>167</v>
      </c>
      <c r="U3" s="10" t="s">
        <v>168</v>
      </c>
      <c r="V3" s="5"/>
      <c r="W3" s="10" t="s">
        <v>126</v>
      </c>
      <c r="X3" s="10" t="s">
        <v>169</v>
      </c>
      <c r="AA3" s="2" t="s">
        <v>176</v>
      </c>
      <c r="AB3" t="s">
        <v>174</v>
      </c>
      <c r="AC3" t="s">
        <v>0</v>
      </c>
      <c r="AD3" t="s">
        <v>2</v>
      </c>
      <c r="AE3">
        <v>24</v>
      </c>
      <c r="AF3">
        <v>202.68</v>
      </c>
      <c r="AG3">
        <v>73.7</v>
      </c>
      <c r="AH3">
        <f t="shared" si="1"/>
        <v>2.7500678426051559</v>
      </c>
      <c r="AI3">
        <v>22.5</v>
      </c>
      <c r="AJ3">
        <v>45.05</v>
      </c>
      <c r="AK3">
        <v>69.97</v>
      </c>
      <c r="AL3" s="3">
        <f t="shared" ref="AL3:AL66" si="5">IF(AH3&gt;1.5,1,0)</f>
        <v>1</v>
      </c>
      <c r="AM3" s="3">
        <f t="shared" ref="AM3:AM66" si="6">IF((AND(AH3&gt;1,AH3&lt;1.5)),1,0)</f>
        <v>0</v>
      </c>
      <c r="AN3" s="3">
        <f t="shared" ref="AN3:AN66" si="7">IF(AH3&lt;1,1,0)</f>
        <v>0</v>
      </c>
      <c r="AO3" s="9"/>
      <c r="AP3" s="5" t="s">
        <v>441</v>
      </c>
      <c r="AQ3" s="10" t="s">
        <v>163</v>
      </c>
      <c r="AR3" s="10" t="s">
        <v>164</v>
      </c>
      <c r="AS3" s="10" t="s">
        <v>165</v>
      </c>
      <c r="AT3" s="10" t="s">
        <v>167</v>
      </c>
      <c r="AU3" s="10" t="s">
        <v>168</v>
      </c>
      <c r="AV3" s="5"/>
      <c r="AW3" s="10" t="s">
        <v>126</v>
      </c>
      <c r="AX3" s="10" t="s">
        <v>169</v>
      </c>
      <c r="AZ3">
        <v>220811</v>
      </c>
    </row>
    <row r="4" spans="1:52" x14ac:dyDescent="0.35">
      <c r="A4" s="2" t="s">
        <v>177</v>
      </c>
      <c r="B4" t="s">
        <v>174</v>
      </c>
      <c r="C4" t="s">
        <v>0</v>
      </c>
      <c r="D4" t="s">
        <v>1</v>
      </c>
      <c r="E4">
        <v>24</v>
      </c>
      <c r="F4">
        <v>136.66</v>
      </c>
      <c r="G4">
        <v>73.7</v>
      </c>
      <c r="H4">
        <f t="shared" si="0"/>
        <v>1.8542740841248302</v>
      </c>
      <c r="I4">
        <v>22.5</v>
      </c>
      <c r="J4">
        <v>59.56</v>
      </c>
      <c r="K4">
        <v>69.97</v>
      </c>
      <c r="L4" s="3">
        <f t="shared" si="2"/>
        <v>1</v>
      </c>
      <c r="M4" s="3">
        <f t="shared" si="3"/>
        <v>0</v>
      </c>
      <c r="N4" s="3">
        <f t="shared" si="4"/>
        <v>0</v>
      </c>
      <c r="O4" s="9" t="s">
        <v>0</v>
      </c>
      <c r="P4" t="s">
        <v>1438</v>
      </c>
      <c r="Q4">
        <f>SUM(L51:L61,L130:L135)</f>
        <v>9</v>
      </c>
      <c r="R4">
        <f>SUM(M51:M61,M130:M135)</f>
        <v>7</v>
      </c>
      <c r="S4">
        <f>SUM(N51:N61,N130:N135)</f>
        <v>1</v>
      </c>
      <c r="T4">
        <f>AVERAGE(E51:E59,E130:E135,E61)</f>
        <v>25.03125</v>
      </c>
      <c r="U4">
        <f>_xlfn.STDEV.P(E51:E59,E130:E135,E61)/SQRT(COUNT(E51:E59,E130:E135,E61))</f>
        <v>0.72277237242699721</v>
      </c>
      <c r="W4">
        <f>AVERAGE(H51:H61,H130:H135)</f>
        <v>1.6628789291926438</v>
      </c>
      <c r="X4">
        <f>_xlfn.STDEV.P(H51:H61,H130:H135)/SQRT(COUNT(H51:H61,H130:H135))</f>
        <v>0.1284559601023986</v>
      </c>
      <c r="AA4" s="2" t="s">
        <v>177</v>
      </c>
      <c r="AB4" t="s">
        <v>174</v>
      </c>
      <c r="AC4" t="s">
        <v>0</v>
      </c>
      <c r="AD4" t="s">
        <v>2</v>
      </c>
      <c r="AE4">
        <v>24</v>
      </c>
      <c r="AF4">
        <v>218.08</v>
      </c>
      <c r="AG4">
        <v>73.7</v>
      </c>
      <c r="AH4">
        <f t="shared" si="1"/>
        <v>2.9590230664857531</v>
      </c>
      <c r="AI4">
        <v>16</v>
      </c>
      <c r="AJ4">
        <v>60.04</v>
      </c>
      <c r="AK4">
        <v>53.5</v>
      </c>
      <c r="AL4" s="3">
        <f t="shared" si="5"/>
        <v>1</v>
      </c>
      <c r="AM4" s="3">
        <f t="shared" si="6"/>
        <v>0</v>
      </c>
      <c r="AN4" s="3">
        <f t="shared" si="7"/>
        <v>0</v>
      </c>
      <c r="AO4" s="9" t="s">
        <v>0</v>
      </c>
      <c r="AP4" t="s">
        <v>437</v>
      </c>
      <c r="AQ4">
        <f>SUM(AL51:AL61,AL130:AL135)</f>
        <v>14</v>
      </c>
      <c r="AR4">
        <f>SUM(AM51:AM61,AM130:AM135)</f>
        <v>2</v>
      </c>
      <c r="AS4">
        <f>SUM(AN51:AN61,AN130:AN135)</f>
        <v>1</v>
      </c>
      <c r="AT4">
        <f>AVERAGE(AE51:AE61,AE130:AE134)</f>
        <v>24</v>
      </c>
      <c r="AU4">
        <f>_xlfn.STDEV.P(AE51:AE61,AE130:AE134)/SQRT(COUNT(AE51:AE61,AE130:AE134))</f>
        <v>0</v>
      </c>
      <c r="AW4">
        <f>AVERAGE(AH51:AH61,AH130:AH135)</f>
        <v>2.1764626067523345</v>
      </c>
      <c r="AX4">
        <f>_xlfn.STDEV.P(AH51:AH61,AH130:AH135)/SQRT(COUNT(AH51:AH61,AH130:AH135))</f>
        <v>0.12281643891279267</v>
      </c>
    </row>
    <row r="5" spans="1:52" x14ac:dyDescent="0.35">
      <c r="A5" s="2" t="s">
        <v>178</v>
      </c>
      <c r="B5" t="s">
        <v>174</v>
      </c>
      <c r="C5" t="s">
        <v>0</v>
      </c>
      <c r="D5" t="s">
        <v>1</v>
      </c>
      <c r="E5">
        <v>24</v>
      </c>
      <c r="F5">
        <v>187.9</v>
      </c>
      <c r="G5">
        <v>73.7</v>
      </c>
      <c r="H5">
        <f t="shared" si="0"/>
        <v>2.5495251017639076</v>
      </c>
      <c r="I5">
        <v>22.5</v>
      </c>
      <c r="J5">
        <v>55.75</v>
      </c>
      <c r="K5">
        <v>69.97</v>
      </c>
      <c r="L5" s="3">
        <f t="shared" si="2"/>
        <v>1</v>
      </c>
      <c r="M5" s="3">
        <f t="shared" si="3"/>
        <v>0</v>
      </c>
      <c r="N5" s="3">
        <f t="shared" si="4"/>
        <v>0</v>
      </c>
      <c r="O5" s="9" t="s">
        <v>0</v>
      </c>
      <c r="P5" t="s">
        <v>1439</v>
      </c>
      <c r="Q5">
        <f>SUM(L76:L90,L136:L148)</f>
        <v>2</v>
      </c>
      <c r="R5">
        <f>SUM(M76:M90,M136:M148)</f>
        <v>17</v>
      </c>
      <c r="S5">
        <f>SUM(N76:N90,N136:N148)</f>
        <v>9</v>
      </c>
      <c r="T5">
        <f>AVERAGE(E77:E84,E136:E141,E87:E90,E148)</f>
        <v>23.526315789473685</v>
      </c>
      <c r="U5">
        <f>_xlfn.STDEV.P(E77:E84,E136:E141,E87:E90,E148)/SQRT(COUNT(E77:E84,E136:E141,E87:E90,E148))</f>
        <v>0.12044288200725577</v>
      </c>
      <c r="W5">
        <f>AVERAGE(H76:H90,H136:H148)</f>
        <v>1.1351997238096139</v>
      </c>
      <c r="X5">
        <f>_xlfn.STDEV.P(H76:H90,H136:H148)/SQRT(COUNT(H76:H90,H136:H148))</f>
        <v>3.9270880381366634E-2</v>
      </c>
      <c r="AA5" s="2" t="s">
        <v>178</v>
      </c>
      <c r="AB5" t="s">
        <v>174</v>
      </c>
      <c r="AC5" t="s">
        <v>0</v>
      </c>
      <c r="AD5" t="s">
        <v>2</v>
      </c>
      <c r="AE5">
        <v>24</v>
      </c>
      <c r="AF5">
        <v>200.58</v>
      </c>
      <c r="AG5">
        <v>73.7</v>
      </c>
      <c r="AH5">
        <f t="shared" si="1"/>
        <v>2.72157394843962</v>
      </c>
      <c r="AI5">
        <v>35</v>
      </c>
      <c r="AJ5">
        <v>119.43</v>
      </c>
      <c r="AK5">
        <v>100.44</v>
      </c>
      <c r="AL5" s="3">
        <f t="shared" si="5"/>
        <v>1</v>
      </c>
      <c r="AM5" s="3">
        <f t="shared" si="6"/>
        <v>0</v>
      </c>
      <c r="AN5" s="3">
        <f t="shared" si="7"/>
        <v>0</v>
      </c>
      <c r="AO5" s="9" t="s">
        <v>0</v>
      </c>
      <c r="AP5" t="s">
        <v>436</v>
      </c>
      <c r="AQ5">
        <f>SUM(AL136:AL148)</f>
        <v>13</v>
      </c>
      <c r="AR5">
        <f>SUM(AM136:AM148)</f>
        <v>0</v>
      </c>
      <c r="AS5">
        <f>SUM(AN136:AN148)</f>
        <v>0</v>
      </c>
      <c r="AT5">
        <f>AVERAGE(AE136:AE148)</f>
        <v>24</v>
      </c>
      <c r="AU5">
        <f>_xlfn.STDEV.P(AE136:AE148)/SQRT(COUNT(AE136:AE148))</f>
        <v>0</v>
      </c>
      <c r="AW5">
        <f>AVERAGE(AH136:AH148)</f>
        <v>2.0943951570817241</v>
      </c>
      <c r="AX5">
        <f>_xlfn.STDEV.P(AH136:AH148)/SQRT(COUNT(AH136:AH148))</f>
        <v>8.7494541973951831E-2</v>
      </c>
    </row>
    <row r="6" spans="1:52" x14ac:dyDescent="0.35">
      <c r="A6" s="2" t="s">
        <v>180</v>
      </c>
      <c r="B6" t="s">
        <v>174</v>
      </c>
      <c r="C6" t="s">
        <v>0</v>
      </c>
      <c r="D6" t="s">
        <v>1</v>
      </c>
      <c r="E6">
        <v>24</v>
      </c>
      <c r="F6">
        <v>177.1</v>
      </c>
      <c r="G6">
        <v>73.7</v>
      </c>
      <c r="H6">
        <f t="shared" si="0"/>
        <v>2.4029850746268653</v>
      </c>
      <c r="I6">
        <v>22</v>
      </c>
      <c r="J6">
        <v>61.83</v>
      </c>
      <c r="K6">
        <v>68.72</v>
      </c>
      <c r="L6" s="3">
        <f t="shared" si="2"/>
        <v>1</v>
      </c>
      <c r="M6" s="3">
        <f t="shared" si="3"/>
        <v>0</v>
      </c>
      <c r="N6" s="3">
        <f t="shared" si="4"/>
        <v>0</v>
      </c>
      <c r="O6" s="9" t="s">
        <v>0</v>
      </c>
      <c r="P6" t="s">
        <v>1440</v>
      </c>
      <c r="Q6">
        <f>SUM(L106:L117)</f>
        <v>10</v>
      </c>
      <c r="R6">
        <f>SUM(M106:M117)</f>
        <v>1</v>
      </c>
      <c r="S6">
        <f>SUM(N106:N117)</f>
        <v>1</v>
      </c>
      <c r="T6">
        <f>AVERAGE(E106:E113,E115:E117)</f>
        <v>24.136363636363637</v>
      </c>
      <c r="U6">
        <f>_xlfn.STDEV.P(E106:E113,E115:E117)/SQRT(COUNT(E106:E113,E115:E117))</f>
        <v>6.7140813261454213E-2</v>
      </c>
      <c r="W6">
        <f>AVERAGE(H106:H117)</f>
        <v>1.9259776714699435</v>
      </c>
      <c r="X6">
        <f>_xlfn.STDEV.P(H106:H117)/SQRT(COUNT(H106:H117))</f>
        <v>0.14224739404364664</v>
      </c>
      <c r="AA6" s="2" t="s">
        <v>180</v>
      </c>
      <c r="AB6" t="s">
        <v>174</v>
      </c>
      <c r="AC6" t="s">
        <v>0</v>
      </c>
      <c r="AD6" t="s">
        <v>2</v>
      </c>
      <c r="AE6">
        <v>24</v>
      </c>
      <c r="AF6">
        <v>206.17</v>
      </c>
      <c r="AG6">
        <v>73.7</v>
      </c>
      <c r="AH6">
        <f t="shared" si="1"/>
        <v>2.7974219810040704</v>
      </c>
      <c r="AI6">
        <v>35</v>
      </c>
      <c r="AJ6">
        <v>125.31</v>
      </c>
      <c r="AK6">
        <v>100.44</v>
      </c>
      <c r="AL6" s="3">
        <f t="shared" si="5"/>
        <v>1</v>
      </c>
      <c r="AM6" s="3">
        <f t="shared" si="6"/>
        <v>0</v>
      </c>
      <c r="AN6" s="3">
        <f t="shared" si="7"/>
        <v>0</v>
      </c>
      <c r="AO6" s="9" t="s">
        <v>0</v>
      </c>
      <c r="AP6" t="s">
        <v>438</v>
      </c>
    </row>
    <row r="7" spans="1:52" x14ac:dyDescent="0.35">
      <c r="A7" s="2" t="s">
        <v>182</v>
      </c>
      <c r="B7" t="s">
        <v>174</v>
      </c>
      <c r="C7" t="s">
        <v>0</v>
      </c>
      <c r="D7" t="s">
        <v>1</v>
      </c>
      <c r="E7">
        <v>24</v>
      </c>
      <c r="F7">
        <v>101.59</v>
      </c>
      <c r="G7">
        <v>73.7</v>
      </c>
      <c r="H7">
        <f t="shared" si="0"/>
        <v>1.3784260515603799</v>
      </c>
      <c r="I7">
        <v>23</v>
      </c>
      <c r="J7">
        <v>66.16</v>
      </c>
      <c r="K7">
        <v>71.22</v>
      </c>
      <c r="L7" s="3">
        <f t="shared" si="2"/>
        <v>0</v>
      </c>
      <c r="M7" s="3">
        <f t="shared" si="3"/>
        <v>1</v>
      </c>
      <c r="N7" s="3">
        <f t="shared" si="4"/>
        <v>0</v>
      </c>
      <c r="O7" s="9" t="s">
        <v>0</v>
      </c>
      <c r="P7" t="s">
        <v>1441</v>
      </c>
      <c r="Q7">
        <f>SUM(L2:L21)</f>
        <v>17</v>
      </c>
      <c r="R7">
        <f>SUM(M2:M21)</f>
        <v>3</v>
      </c>
      <c r="S7">
        <f>SUM(N2:N21)</f>
        <v>0</v>
      </c>
      <c r="T7">
        <f>AVERAGE(E2:E21)</f>
        <v>23.925000000000001</v>
      </c>
      <c r="U7">
        <f>_xlfn.STDEV.P(E2:E21)/SQRT(COUNT(E2:E21))</f>
        <v>7.3100957586067217E-2</v>
      </c>
      <c r="W7">
        <f>AVERAGE(H2:H21)</f>
        <v>2.0369987477201517</v>
      </c>
      <c r="X7">
        <f>_xlfn.STDEV.P(H2:H21)/SQRT(COUNT(H2:H21))</f>
        <v>0.10570298238095988</v>
      </c>
      <c r="AA7" s="2" t="s">
        <v>182</v>
      </c>
      <c r="AB7" t="s">
        <v>174</v>
      </c>
      <c r="AC7" t="s">
        <v>0</v>
      </c>
      <c r="AD7" t="s">
        <v>2</v>
      </c>
      <c r="AE7">
        <v>24</v>
      </c>
      <c r="AF7">
        <v>182.64</v>
      </c>
      <c r="AG7">
        <v>73.7</v>
      </c>
      <c r="AH7">
        <f t="shared" si="1"/>
        <v>2.4781546811397557</v>
      </c>
      <c r="AI7">
        <v>35</v>
      </c>
      <c r="AJ7">
        <v>115.05</v>
      </c>
      <c r="AK7">
        <v>100.44</v>
      </c>
      <c r="AL7" s="3">
        <f t="shared" si="5"/>
        <v>1</v>
      </c>
      <c r="AM7" s="3">
        <f t="shared" si="6"/>
        <v>0</v>
      </c>
      <c r="AN7" s="3">
        <f t="shared" si="7"/>
        <v>0</v>
      </c>
      <c r="AO7" s="9" t="s">
        <v>0</v>
      </c>
      <c r="AP7" t="s">
        <v>439</v>
      </c>
      <c r="AQ7">
        <f>SUM(AL2:AL21)</f>
        <v>20</v>
      </c>
      <c r="AR7">
        <f>SUM(AM2:AM21)</f>
        <v>0</v>
      </c>
      <c r="AS7">
        <f>SUM(AN2:AN21)</f>
        <v>0</v>
      </c>
      <c r="AT7">
        <f>AVERAGE(AE2:AE21)</f>
        <v>24</v>
      </c>
      <c r="AU7">
        <f>_xlfn.STDEV.P(AE2:AE21)/SQRT(COUNT(AE2:AE21))</f>
        <v>0</v>
      </c>
      <c r="AW7">
        <f>AVERAGE(AH2:AH21)</f>
        <v>2.6522252374491173</v>
      </c>
      <c r="AX7">
        <f>_xlfn.STDEV.P(AH2:AH21)/SQRT(COUNT(AH2:AH21))</f>
        <v>7.1478504465699144E-2</v>
      </c>
    </row>
    <row r="8" spans="1:52" x14ac:dyDescent="0.35">
      <c r="A8" s="2" t="s">
        <v>183</v>
      </c>
      <c r="B8" t="s">
        <v>174</v>
      </c>
      <c r="C8" t="s">
        <v>0</v>
      </c>
      <c r="D8" t="s">
        <v>1</v>
      </c>
      <c r="E8">
        <v>24</v>
      </c>
      <c r="F8">
        <v>215.18</v>
      </c>
      <c r="G8">
        <v>73.7</v>
      </c>
      <c r="H8">
        <f t="shared" si="0"/>
        <v>2.9196743554952511</v>
      </c>
      <c r="I8">
        <v>22</v>
      </c>
      <c r="J8">
        <v>67.31</v>
      </c>
      <c r="K8">
        <v>68.72</v>
      </c>
      <c r="L8" s="3">
        <f t="shared" si="2"/>
        <v>1</v>
      </c>
      <c r="M8" s="3">
        <f t="shared" si="3"/>
        <v>0</v>
      </c>
      <c r="N8" s="3">
        <f t="shared" si="4"/>
        <v>0</v>
      </c>
      <c r="O8" s="9" t="s">
        <v>0</v>
      </c>
      <c r="P8" t="s">
        <v>1442</v>
      </c>
      <c r="Q8">
        <f>SUM(L378:L385)</f>
        <v>0</v>
      </c>
      <c r="R8">
        <f t="shared" ref="R8" si="8">SUM(M378:M385)</f>
        <v>2</v>
      </c>
      <c r="S8">
        <f>SUM(N378:N385)</f>
        <v>6</v>
      </c>
      <c r="T8">
        <f>AVERAGE(E378,E385)</f>
        <v>24.25</v>
      </c>
      <c r="U8">
        <f>_xlfn.STDEV.P(E378,E385)/SQRT(COUNT(E378,E385))</f>
        <v>0.5303300858899106</v>
      </c>
      <c r="W8">
        <f>AVERAGE(H378:H385)</f>
        <v>0.95585463791881775</v>
      </c>
      <c r="X8">
        <f>_xlfn.STDEV.P(H378:H385)/SQRT(COUNT(H378:H385))</f>
        <v>4.4505925021187047E-2</v>
      </c>
      <c r="AA8" s="2" t="s">
        <v>183</v>
      </c>
      <c r="AB8" t="s">
        <v>174</v>
      </c>
      <c r="AC8" t="s">
        <v>0</v>
      </c>
      <c r="AD8" t="s">
        <v>2</v>
      </c>
      <c r="AE8">
        <v>24</v>
      </c>
      <c r="AF8">
        <v>193.15</v>
      </c>
      <c r="AG8">
        <v>73.7</v>
      </c>
      <c r="AH8">
        <f t="shared" si="1"/>
        <v>2.6207598371777476</v>
      </c>
      <c r="AI8">
        <v>22.5</v>
      </c>
      <c r="AJ8">
        <v>58.16</v>
      </c>
      <c r="AK8">
        <v>69.97</v>
      </c>
      <c r="AL8" s="3">
        <f t="shared" si="5"/>
        <v>1</v>
      </c>
      <c r="AM8" s="3">
        <f t="shared" si="6"/>
        <v>0</v>
      </c>
      <c r="AN8" s="3">
        <f t="shared" si="7"/>
        <v>0</v>
      </c>
      <c r="AO8" s="9" t="s">
        <v>0</v>
      </c>
      <c r="AP8" t="s">
        <v>773</v>
      </c>
      <c r="AQ8">
        <f>SUM(AL378:AL385)</f>
        <v>6</v>
      </c>
      <c r="AR8">
        <f t="shared" ref="AR8" si="9">SUM(AM378:AM385)</f>
        <v>1</v>
      </c>
      <c r="AS8">
        <f t="shared" ref="AS8" si="10">SUM(AN378:AN385)</f>
        <v>1</v>
      </c>
      <c r="AT8">
        <f>AVERAGE(AE378:AE382,AE384:AE385)</f>
        <v>23.928571428571427</v>
      </c>
      <c r="AU8">
        <f>_xlfn.STDEV.P(AE378:AE382,AE384:AE385)/SQRT(COUNT(AE378:AE382,AE384:AE385))</f>
        <v>6.6130007126610824E-2</v>
      </c>
      <c r="AW8">
        <f>AVERAGE(AH378:AH385)</f>
        <v>2.045775412139613</v>
      </c>
      <c r="AX8">
        <f>_xlfn.STDEV.P(AH378:AH385)/SQRT(COUNT(AH378:AH385))</f>
        <v>0.18951351829510246</v>
      </c>
    </row>
    <row r="9" spans="1:52" x14ac:dyDescent="0.35">
      <c r="A9" s="2" t="s">
        <v>187</v>
      </c>
      <c r="B9" t="s">
        <v>174</v>
      </c>
      <c r="C9" t="s">
        <v>0</v>
      </c>
      <c r="D9" t="s">
        <v>1</v>
      </c>
      <c r="E9">
        <v>24</v>
      </c>
      <c r="F9">
        <v>149.93</v>
      </c>
      <c r="G9">
        <v>73.7</v>
      </c>
      <c r="H9">
        <f t="shared" si="0"/>
        <v>2.0343283582089553</v>
      </c>
      <c r="I9">
        <v>22.5</v>
      </c>
      <c r="J9">
        <v>69.05</v>
      </c>
      <c r="K9">
        <v>69.97</v>
      </c>
      <c r="L9" s="3">
        <f t="shared" si="2"/>
        <v>1</v>
      </c>
      <c r="M9" s="3">
        <f t="shared" si="3"/>
        <v>0</v>
      </c>
      <c r="N9" s="3">
        <f t="shared" si="4"/>
        <v>0</v>
      </c>
      <c r="O9" s="9" t="s">
        <v>0</v>
      </c>
      <c r="P9" t="s">
        <v>841</v>
      </c>
      <c r="Q9">
        <f>SUM(L305:L326)</f>
        <v>1</v>
      </c>
      <c r="R9">
        <f t="shared" ref="R9" si="11">SUM(M305:M326)</f>
        <v>7</v>
      </c>
      <c r="S9">
        <f>SUM(N305:N326)</f>
        <v>14</v>
      </c>
      <c r="T9">
        <f>AVERAGE(E306:E307,E311,E313,E316,E318,E321,E324)</f>
        <v>22.1875</v>
      </c>
      <c r="U9">
        <f>_xlfn.STDEV.P(E306:E307,E311,E313,E316,E318,E321,E324)/SQRT(COUNT(E306:E307,E311,E313,E316,E318,E321,E324))</f>
        <v>0.59907154727127532</v>
      </c>
      <c r="W9">
        <f>AVERAGE(H305:H326)</f>
        <v>1.022500564627322</v>
      </c>
      <c r="X9">
        <f>_xlfn.STDEV.P(H305:H326)/SQRT(COUNT(H305:H326))</f>
        <v>4.6729997243468095E-2</v>
      </c>
      <c r="AA9" s="2" t="s">
        <v>187</v>
      </c>
      <c r="AB9" t="s">
        <v>174</v>
      </c>
      <c r="AC9" t="s">
        <v>0</v>
      </c>
      <c r="AD9" t="s">
        <v>2</v>
      </c>
      <c r="AE9">
        <v>24</v>
      </c>
      <c r="AF9">
        <v>210.79</v>
      </c>
      <c r="AG9">
        <v>73.7</v>
      </c>
      <c r="AH9">
        <f t="shared" si="1"/>
        <v>2.8601085481682493</v>
      </c>
      <c r="AI9">
        <v>35</v>
      </c>
      <c r="AJ9">
        <v>105.04</v>
      </c>
      <c r="AK9">
        <v>100.44</v>
      </c>
      <c r="AL9" s="3">
        <f t="shared" si="5"/>
        <v>1</v>
      </c>
      <c r="AM9" s="3">
        <f t="shared" si="6"/>
        <v>0</v>
      </c>
      <c r="AN9" s="3">
        <f t="shared" si="7"/>
        <v>0</v>
      </c>
      <c r="AO9" s="9" t="s">
        <v>0</v>
      </c>
      <c r="AP9" t="s">
        <v>841</v>
      </c>
      <c r="AQ9">
        <f>SUM(AL305:AL326)</f>
        <v>20</v>
      </c>
      <c r="AR9">
        <f t="shared" ref="AR9" si="12">SUM(AM305:AM326)</f>
        <v>1</v>
      </c>
      <c r="AS9">
        <f t="shared" ref="AS9" si="13">SUM(AN305:AN326)</f>
        <v>1</v>
      </c>
      <c r="AT9">
        <f>AVERAGE(AE305:AE324,AE326)</f>
        <v>23.976190476190474</v>
      </c>
      <c r="AU9">
        <f>_xlfn.STDEV.P(AE305:AE324,AE326)/SQRT(COUNT(AE305:AE324,AE326))</f>
        <v>2.3235716022584132E-2</v>
      </c>
      <c r="AW9">
        <f>AVERAGE(AH305:AH326)</f>
        <v>2.1216399848820262</v>
      </c>
      <c r="AX9">
        <f>_xlfn.STDEV.P(AH305:AH326)/SQRT(COUNT(AH305:AH326))</f>
        <v>9.5522549009485841E-2</v>
      </c>
    </row>
    <row r="10" spans="1:52" x14ac:dyDescent="0.35">
      <c r="A10" s="2" t="s">
        <v>189</v>
      </c>
      <c r="B10" t="s">
        <v>174</v>
      </c>
      <c r="C10" t="s">
        <v>0</v>
      </c>
      <c r="D10" t="s">
        <v>1</v>
      </c>
      <c r="E10">
        <v>24</v>
      </c>
      <c r="F10">
        <v>137.36000000000001</v>
      </c>
      <c r="G10">
        <v>73.7</v>
      </c>
      <c r="H10">
        <f t="shared" si="0"/>
        <v>1.8637720488466758</v>
      </c>
      <c r="I10">
        <v>22.5</v>
      </c>
      <c r="J10">
        <v>53.32</v>
      </c>
      <c r="K10">
        <v>69.97</v>
      </c>
      <c r="L10" s="3">
        <f t="shared" si="2"/>
        <v>1</v>
      </c>
      <c r="M10" s="3">
        <f t="shared" si="3"/>
        <v>0</v>
      </c>
      <c r="N10" s="3">
        <f t="shared" si="4"/>
        <v>0</v>
      </c>
      <c r="O10" s="9" t="s">
        <v>0</v>
      </c>
      <c r="P10" t="s">
        <v>840</v>
      </c>
      <c r="Q10">
        <f>SUM(L353:L366)</f>
        <v>2</v>
      </c>
      <c r="R10">
        <f t="shared" ref="R10" si="14">SUM(M353:M366)</f>
        <v>8</v>
      </c>
      <c r="S10">
        <f>SUM(N353:N366)</f>
        <v>4</v>
      </c>
      <c r="T10">
        <f>AVERAGE(E353:E355,E358:E359,E362:E366)</f>
        <v>24.8</v>
      </c>
      <c r="U10">
        <f>_xlfn.STDEV.P(E353:E355,E358:E359,E362:E366)/SQRT(COUNT(E353:E355,E358:E359,E362:E366))</f>
        <v>0.89218832092781852</v>
      </c>
      <c r="W10">
        <f>AVERAGE(H353:H366)</f>
        <v>1.1746924826013976</v>
      </c>
      <c r="X10">
        <f>_xlfn.STDEV.P(H353:H366)/SQRT(COUNT(H353:H366))</f>
        <v>0.10025891446991832</v>
      </c>
      <c r="AA10" s="2" t="s">
        <v>189</v>
      </c>
      <c r="AB10" t="s">
        <v>174</v>
      </c>
      <c r="AC10" t="s">
        <v>0</v>
      </c>
      <c r="AD10" t="s">
        <v>2</v>
      </c>
      <c r="AE10">
        <v>24</v>
      </c>
      <c r="AF10">
        <v>153.9</v>
      </c>
      <c r="AG10">
        <v>73.7</v>
      </c>
      <c r="AH10">
        <f t="shared" si="1"/>
        <v>2.0881953867028495</v>
      </c>
      <c r="AI10">
        <v>16</v>
      </c>
      <c r="AJ10">
        <v>54.28</v>
      </c>
      <c r="AK10">
        <v>53.5</v>
      </c>
      <c r="AL10" s="3">
        <f t="shared" si="5"/>
        <v>1</v>
      </c>
      <c r="AM10" s="3">
        <f t="shared" si="6"/>
        <v>0</v>
      </c>
      <c r="AN10" s="3">
        <f t="shared" si="7"/>
        <v>0</v>
      </c>
      <c r="AO10" s="9" t="s">
        <v>0</v>
      </c>
      <c r="AP10" t="s">
        <v>840</v>
      </c>
      <c r="AQ10">
        <f>SUM(AL353:AL366)</f>
        <v>14</v>
      </c>
      <c r="AR10">
        <f t="shared" ref="AR10" si="15">SUM(AM353:AM366)</f>
        <v>0</v>
      </c>
      <c r="AS10">
        <f t="shared" ref="AS10" si="16">SUM(AN353:AN366)</f>
        <v>0</v>
      </c>
      <c r="AT10">
        <f>AVERAGE(AE353:AE366)</f>
        <v>23.928571428571427</v>
      </c>
      <c r="AU10">
        <f>_xlfn.STDEV.P(AE353:AE366)/SQRT(COUNT(AE353:AE366))</f>
        <v>4.6760976479141229E-2</v>
      </c>
      <c r="AW10">
        <f>AVERAGE(AH353:AH366)</f>
        <v>2.2947110401514479</v>
      </c>
      <c r="AX10">
        <f>_xlfn.STDEV.P(AH353:AH366)/SQRT(COUNT(AH353:AH366))</f>
        <v>8.8288326795869246E-2</v>
      </c>
    </row>
    <row r="11" spans="1:52" x14ac:dyDescent="0.35">
      <c r="A11" s="2" t="s">
        <v>208</v>
      </c>
      <c r="B11" t="s">
        <v>174</v>
      </c>
      <c r="C11" t="s">
        <v>0</v>
      </c>
      <c r="D11" t="s">
        <v>1</v>
      </c>
      <c r="E11">
        <v>24</v>
      </c>
      <c r="F11">
        <v>102.56</v>
      </c>
      <c r="G11">
        <v>73.7</v>
      </c>
      <c r="H11">
        <f t="shared" si="0"/>
        <v>1.3915875169606513</v>
      </c>
      <c r="I11">
        <v>22.5</v>
      </c>
      <c r="J11">
        <v>61.93</v>
      </c>
      <c r="K11">
        <v>69.97</v>
      </c>
      <c r="L11" s="3">
        <f t="shared" si="2"/>
        <v>0</v>
      </c>
      <c r="M11" s="3">
        <f t="shared" si="3"/>
        <v>1</v>
      </c>
      <c r="N11" s="3">
        <f t="shared" si="4"/>
        <v>0</v>
      </c>
      <c r="O11" s="9" t="s">
        <v>0</v>
      </c>
      <c r="P11" t="s">
        <v>839</v>
      </c>
      <c r="Q11">
        <f>SUM(L399:L413)</f>
        <v>1</v>
      </c>
      <c r="R11">
        <f t="shared" ref="R11" si="17">SUM(M399:M413)</f>
        <v>9</v>
      </c>
      <c r="S11">
        <f>SUM(N399:N413)</f>
        <v>5</v>
      </c>
      <c r="T11">
        <f>AVERAGE(E401:E407,E409:E411)</f>
        <v>23.75</v>
      </c>
      <c r="U11">
        <f>_xlfn.STDEV.P(E401:E407,E409:E411)/SQRT(COUNT(E401:E407,E409:E411))</f>
        <v>1.039831717154271</v>
      </c>
      <c r="W11">
        <f>AVERAGE(H399:H413)</f>
        <v>1.0956072220787536</v>
      </c>
      <c r="X11">
        <f>_xlfn.STDEV.P(H399:H413)/SQRT(COUNT(H399:H413))</f>
        <v>4.554291190724212E-2</v>
      </c>
      <c r="AA11" s="2" t="s">
        <v>208</v>
      </c>
      <c r="AB11" t="s">
        <v>174</v>
      </c>
      <c r="AC11" t="s">
        <v>0</v>
      </c>
      <c r="AD11" t="s">
        <v>2</v>
      </c>
      <c r="AE11">
        <v>24</v>
      </c>
      <c r="AF11">
        <v>199.37</v>
      </c>
      <c r="AG11">
        <v>73.7</v>
      </c>
      <c r="AH11">
        <f t="shared" si="1"/>
        <v>2.7051560379918587</v>
      </c>
      <c r="AI11">
        <v>35</v>
      </c>
      <c r="AJ11">
        <v>115.86</v>
      </c>
      <c r="AK11">
        <v>100.44</v>
      </c>
      <c r="AL11" s="3">
        <f t="shared" si="5"/>
        <v>1</v>
      </c>
      <c r="AM11" s="3">
        <f t="shared" si="6"/>
        <v>0</v>
      </c>
      <c r="AN11" s="3">
        <f t="shared" si="7"/>
        <v>0</v>
      </c>
      <c r="AO11" s="9" t="s">
        <v>0</v>
      </c>
      <c r="AP11" t="s">
        <v>839</v>
      </c>
      <c r="AQ11">
        <f>SUM(AL399:AL413)</f>
        <v>14</v>
      </c>
      <c r="AR11">
        <f t="shared" ref="AR11" si="18">SUM(AM399:AM413)</f>
        <v>0</v>
      </c>
      <c r="AS11">
        <f t="shared" ref="AS11" si="19">SUM(AN399:AN413)</f>
        <v>1</v>
      </c>
      <c r="AT11">
        <f>AVERAGE(AE400:AE413)</f>
        <v>24</v>
      </c>
      <c r="AU11">
        <f>_xlfn.STDEV.P(AE400:AE413)/SQRT(COUNT(AE400:AE413))</f>
        <v>0</v>
      </c>
      <c r="AW11">
        <f>AVERAGE(AH399:AH413)</f>
        <v>2.1810040705563094</v>
      </c>
      <c r="AX11">
        <f>_xlfn.STDEV.P(AH399:AH413)/SQRT(COUNT(AH399:AH413))</f>
        <v>0.11308523908642323</v>
      </c>
    </row>
    <row r="12" spans="1:52" x14ac:dyDescent="0.35">
      <c r="A12" s="2" t="s">
        <v>210</v>
      </c>
      <c r="B12" t="s">
        <v>174</v>
      </c>
      <c r="C12" t="s">
        <v>0</v>
      </c>
      <c r="D12" t="s">
        <v>1</v>
      </c>
      <c r="E12">
        <v>23.5</v>
      </c>
      <c r="F12">
        <v>143.87</v>
      </c>
      <c r="G12">
        <v>72.459999999999994</v>
      </c>
      <c r="H12">
        <f t="shared" si="0"/>
        <v>1.9855092464808173</v>
      </c>
      <c r="I12">
        <v>21.5</v>
      </c>
      <c r="J12">
        <v>43.64</v>
      </c>
      <c r="K12">
        <v>67.47</v>
      </c>
      <c r="L12" s="3">
        <f t="shared" si="2"/>
        <v>1</v>
      </c>
      <c r="M12" s="3">
        <f t="shared" si="3"/>
        <v>0</v>
      </c>
      <c r="N12" s="3">
        <f t="shared" si="4"/>
        <v>0</v>
      </c>
      <c r="O12" s="9" t="s">
        <v>0</v>
      </c>
      <c r="P12" s="8" t="s">
        <v>1428</v>
      </c>
      <c r="Q12">
        <f>SUM(L557:L574)</f>
        <v>3</v>
      </c>
      <c r="R12">
        <f t="shared" ref="R12" si="20">SUM(M557:M574)</f>
        <v>11</v>
      </c>
      <c r="S12">
        <f>SUM(N557:N574)</f>
        <v>4</v>
      </c>
      <c r="T12">
        <f>AVERAGE(E557:E564,E566,E568:E572)</f>
        <v>22.785714285714285</v>
      </c>
      <c r="U12">
        <f>_xlfn.STDEV.P(E557:E564,E566,E568:E572)/SQRT(COUNT(E557:E564,E566,E568:E572))</f>
        <v>0.12073632210407378</v>
      </c>
      <c r="W12">
        <f>AVERAGE(H557:H574)</f>
        <v>1.2775422695963305</v>
      </c>
      <c r="X12">
        <f>_xlfn.STDEV.P(H557:H574)/SQRT(COUNT(H557:H574))</f>
        <v>6.5219984656615063E-2</v>
      </c>
      <c r="AA12" s="2" t="s">
        <v>210</v>
      </c>
      <c r="AB12" t="s">
        <v>174</v>
      </c>
      <c r="AC12" t="s">
        <v>0</v>
      </c>
      <c r="AD12" t="s">
        <v>2</v>
      </c>
      <c r="AE12">
        <v>24</v>
      </c>
      <c r="AF12">
        <v>167.15</v>
      </c>
      <c r="AG12">
        <v>73.7</v>
      </c>
      <c r="AH12">
        <f t="shared" si="1"/>
        <v>2.2679782903663499</v>
      </c>
      <c r="AI12">
        <v>23</v>
      </c>
      <c r="AJ12">
        <v>60.65</v>
      </c>
      <c r="AK12">
        <v>71.22</v>
      </c>
      <c r="AL12" s="3">
        <f t="shared" si="5"/>
        <v>1</v>
      </c>
      <c r="AM12" s="3">
        <f t="shared" si="6"/>
        <v>0</v>
      </c>
      <c r="AN12" s="3">
        <f t="shared" si="7"/>
        <v>0</v>
      </c>
      <c r="AO12" s="9" t="s">
        <v>0</v>
      </c>
      <c r="AP12" s="8" t="s">
        <v>1428</v>
      </c>
      <c r="AQ12">
        <f>SUM(AL557:AL574)</f>
        <v>16</v>
      </c>
      <c r="AR12">
        <f t="shared" ref="AR12" si="21">SUM(AM557:AM574)</f>
        <v>2</v>
      </c>
      <c r="AS12">
        <f>SUM(AN557:AN574)</f>
        <v>0</v>
      </c>
      <c r="AT12">
        <f>AVERAGE(AE557:AE574)</f>
        <v>24</v>
      </c>
      <c r="AU12">
        <f>_xlfn.STDEV.P(AE557:AE574)/SQRT(COUNT(AE557:AE574))</f>
        <v>0</v>
      </c>
      <c r="AW12">
        <f>AVERAGE(AH557:AH574)</f>
        <v>1.9458465249510024</v>
      </c>
      <c r="AX12">
        <f>_xlfn.STDEV.P(AH557:AH574)/SQRT(COUNT(AH557:AH574))</f>
        <v>6.4541514435830907E-2</v>
      </c>
    </row>
    <row r="13" spans="1:52" x14ac:dyDescent="0.35">
      <c r="A13" s="2" t="s">
        <v>211</v>
      </c>
      <c r="B13" t="s">
        <v>174</v>
      </c>
      <c r="C13" t="s">
        <v>0</v>
      </c>
      <c r="D13" t="s">
        <v>1</v>
      </c>
      <c r="E13">
        <v>24</v>
      </c>
      <c r="F13">
        <v>165.1</v>
      </c>
      <c r="G13">
        <v>73.7</v>
      </c>
      <c r="H13">
        <f t="shared" si="0"/>
        <v>2.2401628222523744</v>
      </c>
      <c r="I13">
        <v>22</v>
      </c>
      <c r="J13">
        <v>48.39</v>
      </c>
      <c r="K13">
        <v>68.72</v>
      </c>
      <c r="L13" s="3">
        <f t="shared" si="2"/>
        <v>1</v>
      </c>
      <c r="M13" s="3">
        <f t="shared" si="3"/>
        <v>0</v>
      </c>
      <c r="N13" s="3">
        <f t="shared" si="4"/>
        <v>0</v>
      </c>
      <c r="O13" s="9" t="s">
        <v>0</v>
      </c>
      <c r="P13" s="8" t="s">
        <v>1429</v>
      </c>
      <c r="Q13">
        <f>SUM(L590:L602)</f>
        <v>6</v>
      </c>
      <c r="R13">
        <f t="shared" ref="R13" si="22">SUM(M590:M602)</f>
        <v>6</v>
      </c>
      <c r="S13">
        <f>SUM(N590:N602)</f>
        <v>1</v>
      </c>
      <c r="T13">
        <f>AVERAGE(E590:E598,E600:E602)</f>
        <v>23.708333333333332</v>
      </c>
      <c r="U13">
        <f>_xlfn.STDEV.P(E590:E598,E600:E602)/SQRT(COUNT(E590:E598,E600:E602))</f>
        <v>0.19056142686128116</v>
      </c>
      <c r="W13">
        <f>AVERAGE(H590:H602)</f>
        <v>1.5666547711294083</v>
      </c>
      <c r="X13">
        <f>_xlfn.STDEV.P(H590:H602)/SQRT(COUNT(H590:H602))</f>
        <v>0.12968089900046906</v>
      </c>
      <c r="AA13" s="2" t="s">
        <v>211</v>
      </c>
      <c r="AB13" t="s">
        <v>174</v>
      </c>
      <c r="AC13" t="s">
        <v>0</v>
      </c>
      <c r="AD13" t="s">
        <v>2</v>
      </c>
      <c r="AE13">
        <v>24</v>
      </c>
      <c r="AF13">
        <v>198.28</v>
      </c>
      <c r="AG13">
        <v>73.7</v>
      </c>
      <c r="AH13">
        <f t="shared" si="1"/>
        <v>2.6903663500678423</v>
      </c>
      <c r="AI13">
        <v>22.5</v>
      </c>
      <c r="AJ13">
        <v>48.84</v>
      </c>
      <c r="AK13">
        <v>69.97</v>
      </c>
      <c r="AL13" s="3">
        <f t="shared" si="5"/>
        <v>1</v>
      </c>
      <c r="AM13" s="3">
        <f t="shared" si="6"/>
        <v>0</v>
      </c>
      <c r="AN13" s="3">
        <f t="shared" si="7"/>
        <v>0</v>
      </c>
      <c r="AO13" s="9" t="s">
        <v>0</v>
      </c>
      <c r="AP13" s="8" t="s">
        <v>1429</v>
      </c>
      <c r="AQ13">
        <f>SUM(AL590:AL602)</f>
        <v>11</v>
      </c>
      <c r="AR13">
        <f t="shared" ref="AR13" si="23">SUM(AM590:AM602)</f>
        <v>2</v>
      </c>
      <c r="AS13">
        <f>SUM(AN590:AN602)</f>
        <v>0</v>
      </c>
      <c r="AT13">
        <f>AVERAGE(AE590:AE602)</f>
        <v>24</v>
      </c>
      <c r="AU13">
        <f>_xlfn.STDEV.P(AE590:AE602)/SQRT(COUNT(AE590:AE602))</f>
        <v>0</v>
      </c>
      <c r="AW13">
        <f>AVERAGE(AH590:AH602)</f>
        <v>1.8462373447448075</v>
      </c>
      <c r="AX13">
        <f>_xlfn.STDEV.P(AH590:AH602)/SQRT(COUNT(AH590:AH602))</f>
        <v>7.1134887149201548E-2</v>
      </c>
    </row>
    <row r="14" spans="1:52" x14ac:dyDescent="0.35">
      <c r="A14" s="2" t="s">
        <v>212</v>
      </c>
      <c r="B14" t="s">
        <v>174</v>
      </c>
      <c r="C14" t="s">
        <v>0</v>
      </c>
      <c r="D14" t="s">
        <v>1</v>
      </c>
      <c r="E14">
        <v>23.5</v>
      </c>
      <c r="F14">
        <v>123.85</v>
      </c>
      <c r="G14">
        <v>72.459999999999994</v>
      </c>
      <c r="H14">
        <f t="shared" si="0"/>
        <v>1.709218879381728</v>
      </c>
      <c r="I14">
        <v>22</v>
      </c>
      <c r="J14">
        <v>46.1</v>
      </c>
      <c r="K14">
        <v>68.72</v>
      </c>
      <c r="L14" s="3">
        <f t="shared" si="2"/>
        <v>1</v>
      </c>
      <c r="M14" s="3">
        <f t="shared" si="3"/>
        <v>0</v>
      </c>
      <c r="N14" s="3">
        <f t="shared" si="4"/>
        <v>0</v>
      </c>
      <c r="O14" s="9" t="s">
        <v>0</v>
      </c>
      <c r="P14" s="8" t="s">
        <v>1430</v>
      </c>
      <c r="Q14">
        <f>SUM(L618:L631)</f>
        <v>1</v>
      </c>
      <c r="R14">
        <f t="shared" ref="R14" si="24">SUM(M618:M631)</f>
        <v>9</v>
      </c>
      <c r="S14">
        <f>SUM(N618:N631)</f>
        <v>4</v>
      </c>
      <c r="T14">
        <f>AVERAGE(E619:E621,E624:E629,E631)</f>
        <v>24</v>
      </c>
      <c r="U14">
        <f>_xlfn.STDEV.P(E619:E621,E624:E629,E631)/SQRT(COUNT(E619:E621,E624:E629,E631))</f>
        <v>1.2429802894656052</v>
      </c>
      <c r="W14">
        <f>AVERAGE(H618:H631)</f>
        <v>1.1775564554862359</v>
      </c>
      <c r="X14">
        <f>_xlfn.STDEV.P(H618:H631)/SQRT(COUNT(H618:H631))</f>
        <v>5.1968244569066901E-2</v>
      </c>
      <c r="AA14" s="2" t="s">
        <v>212</v>
      </c>
      <c r="AB14" t="s">
        <v>174</v>
      </c>
      <c r="AC14" t="s">
        <v>0</v>
      </c>
      <c r="AD14" t="s">
        <v>2</v>
      </c>
      <c r="AE14">
        <v>24</v>
      </c>
      <c r="AF14">
        <v>140.56</v>
      </c>
      <c r="AG14">
        <v>73.7</v>
      </c>
      <c r="AH14">
        <f t="shared" si="1"/>
        <v>1.9071913161465399</v>
      </c>
      <c r="AI14">
        <v>18</v>
      </c>
      <c r="AJ14">
        <v>64.150000000000006</v>
      </c>
      <c r="AK14">
        <v>58.64</v>
      </c>
      <c r="AL14" s="3">
        <f t="shared" si="5"/>
        <v>1</v>
      </c>
      <c r="AM14" s="3">
        <f t="shared" si="6"/>
        <v>0</v>
      </c>
      <c r="AN14" s="3">
        <f t="shared" si="7"/>
        <v>0</v>
      </c>
      <c r="AO14" s="9" t="s">
        <v>0</v>
      </c>
      <c r="AP14" s="8" t="s">
        <v>1430</v>
      </c>
      <c r="AQ14">
        <f>SUM(AL618:AL631)</f>
        <v>14</v>
      </c>
      <c r="AR14">
        <f t="shared" ref="AR14" si="25">SUM(AM618:AM631)</f>
        <v>0</v>
      </c>
      <c r="AS14">
        <f>SUM(AN618:AN631)</f>
        <v>0</v>
      </c>
      <c r="AT14">
        <f>AVERAGE(AE618:AE631)</f>
        <v>24</v>
      </c>
      <c r="AU14">
        <f>_xlfn.STDEV.P(AE618:AE631)/SQRT(COUNT(AE618:AE631))</f>
        <v>0</v>
      </c>
      <c r="AW14">
        <f>AVERAGE(AH618:AH631)</f>
        <v>2.2324675324675325</v>
      </c>
      <c r="AX14">
        <f>_xlfn.STDEV.P(AH618:AH631)/SQRT(COUNT(AH618:AH631))</f>
        <v>9.4954383295931019E-2</v>
      </c>
    </row>
    <row r="15" spans="1:52" x14ac:dyDescent="0.35">
      <c r="A15" s="2" t="s">
        <v>213</v>
      </c>
      <c r="B15" t="s">
        <v>174</v>
      </c>
      <c r="C15" t="s">
        <v>0</v>
      </c>
      <c r="D15" t="s">
        <v>1</v>
      </c>
      <c r="E15">
        <v>24</v>
      </c>
      <c r="F15">
        <v>79.38</v>
      </c>
      <c r="G15">
        <v>73.7</v>
      </c>
      <c r="H15">
        <f t="shared" si="0"/>
        <v>1.077069199457259</v>
      </c>
      <c r="I15">
        <v>23.5</v>
      </c>
      <c r="J15">
        <v>68.36</v>
      </c>
      <c r="K15">
        <v>72.459999999999994</v>
      </c>
      <c r="L15" s="3">
        <f t="shared" si="2"/>
        <v>0</v>
      </c>
      <c r="M15" s="3">
        <f t="shared" si="3"/>
        <v>1</v>
      </c>
      <c r="N15" s="3">
        <f t="shared" si="4"/>
        <v>0</v>
      </c>
      <c r="O15" s="9" t="s">
        <v>0</v>
      </c>
      <c r="P15" s="8" t="s">
        <v>1432</v>
      </c>
      <c r="Q15">
        <f>SUM(L648:L661)</f>
        <v>1</v>
      </c>
      <c r="R15">
        <f>SUM(M648:M661)</f>
        <v>8</v>
      </c>
      <c r="S15">
        <f>SUM(N648:N661)</f>
        <v>5</v>
      </c>
      <c r="T15">
        <f>AVERAGE(E648,E650:E652,E654:E655,E658,E660:E661)</f>
        <v>23.666666666666668</v>
      </c>
      <c r="U15">
        <f>_xlfn.STDEV.P(E648,E650:E652,E654:E655,E658,E660:E661)/SQRT(COUNT(E648,E650:E652,E654:E655,E658,E660:E661))</f>
        <v>0.15713484026367722</v>
      </c>
      <c r="W15">
        <f>AVERAGE(H648:H661)</f>
        <v>1.1288259956180748</v>
      </c>
      <c r="X15">
        <f>_xlfn.STDEV.P(H648:H661)/SQRT(COUNT(H648:H661))</f>
        <v>5.4741792567421697E-2</v>
      </c>
      <c r="AA15" s="2" t="s">
        <v>213</v>
      </c>
      <c r="AB15" t="s">
        <v>174</v>
      </c>
      <c r="AC15" t="s">
        <v>0</v>
      </c>
      <c r="AD15" t="s">
        <v>2</v>
      </c>
      <c r="AE15">
        <v>24</v>
      </c>
      <c r="AF15">
        <v>219.29</v>
      </c>
      <c r="AG15">
        <v>73.7</v>
      </c>
      <c r="AH15">
        <f t="shared" si="1"/>
        <v>2.9754409769335139</v>
      </c>
      <c r="AI15">
        <v>35</v>
      </c>
      <c r="AJ15">
        <v>110.07</v>
      </c>
      <c r="AK15">
        <v>100.44</v>
      </c>
      <c r="AL15" s="3">
        <f t="shared" si="5"/>
        <v>1</v>
      </c>
      <c r="AM15" s="3">
        <f t="shared" si="6"/>
        <v>0</v>
      </c>
      <c r="AN15" s="3">
        <f t="shared" si="7"/>
        <v>0</v>
      </c>
      <c r="AO15" s="9" t="s">
        <v>0</v>
      </c>
      <c r="AP15" s="8" t="s">
        <v>1432</v>
      </c>
      <c r="AQ15">
        <f>SUM(AL648:AL661)</f>
        <v>14</v>
      </c>
      <c r="AR15">
        <f>SUM(AM648:AM661)</f>
        <v>0</v>
      </c>
      <c r="AS15">
        <f>SUM(AN648:AN661)</f>
        <v>0</v>
      </c>
      <c r="AT15">
        <f>AVERAGE(AE648:AE661)</f>
        <v>24</v>
      </c>
      <c r="AU15">
        <f>_xlfn.STDEV.P(AE648:AE661)/SQRT(COUNT(AE648:AE661))</f>
        <v>0</v>
      </c>
      <c r="AW15">
        <f>AVERAGE(AH648:AH661)</f>
        <v>2.2565904245008719</v>
      </c>
      <c r="AX15">
        <f>_xlfn.STDEV.P(AH648:AH661)/SQRT(COUNT(AH648:AH661))</f>
        <v>7.1466333779349495E-2</v>
      </c>
    </row>
    <row r="16" spans="1:52" x14ac:dyDescent="0.35">
      <c r="A16" s="2" t="s">
        <v>215</v>
      </c>
      <c r="B16" t="s">
        <v>174</v>
      </c>
      <c r="C16" t="s">
        <v>0</v>
      </c>
      <c r="D16" t="s">
        <v>1</v>
      </c>
      <c r="E16">
        <v>23.5</v>
      </c>
      <c r="F16">
        <v>169.39</v>
      </c>
      <c r="G16">
        <v>72.459999999999994</v>
      </c>
      <c r="H16">
        <f t="shared" si="0"/>
        <v>2.3377035605851506</v>
      </c>
      <c r="I16">
        <v>21.5</v>
      </c>
      <c r="J16">
        <v>55.49</v>
      </c>
      <c r="K16">
        <v>67.47</v>
      </c>
      <c r="L16" s="3">
        <f t="shared" si="2"/>
        <v>1</v>
      </c>
      <c r="M16" s="3">
        <f t="shared" si="3"/>
        <v>0</v>
      </c>
      <c r="N16" s="3">
        <f t="shared" si="4"/>
        <v>0</v>
      </c>
      <c r="O16" s="9" t="s">
        <v>0</v>
      </c>
      <c r="P16" s="8" t="s">
        <v>1433</v>
      </c>
      <c r="Q16">
        <f>SUM(L675:L683)</f>
        <v>5</v>
      </c>
      <c r="R16">
        <f>SUM(M675:M683)</f>
        <v>3</v>
      </c>
      <c r="S16">
        <f>SUM(N675:N683)</f>
        <v>1</v>
      </c>
      <c r="T16">
        <f>AVERAGE(E675:E679,E681:E683)</f>
        <v>24.125</v>
      </c>
      <c r="U16">
        <f>_xlfn.STDEV.P(E675:E679,E681:E683)/SQRT(COUNT(E675:E679,E681:E683))</f>
        <v>7.6546554461974309E-2</v>
      </c>
      <c r="W16">
        <f>AVERAGE(H675:H683)</f>
        <v>1.6297708172896455</v>
      </c>
      <c r="X16">
        <f>_xlfn.STDEV.P(H675:H683)/SQRT(COUNT(H675:H683))</f>
        <v>0.11955980694649931</v>
      </c>
      <c r="AA16" s="2" t="s">
        <v>215</v>
      </c>
      <c r="AB16" t="s">
        <v>174</v>
      </c>
      <c r="AC16" t="s">
        <v>0</v>
      </c>
      <c r="AD16" t="s">
        <v>2</v>
      </c>
      <c r="AE16">
        <v>24</v>
      </c>
      <c r="AF16">
        <v>203.79</v>
      </c>
      <c r="AG16">
        <v>73.7</v>
      </c>
      <c r="AH16">
        <f t="shared" si="1"/>
        <v>2.7651289009497964</v>
      </c>
      <c r="AI16">
        <v>23</v>
      </c>
      <c r="AJ16">
        <v>70.62</v>
      </c>
      <c r="AK16">
        <v>71.22</v>
      </c>
      <c r="AL16" s="3">
        <f t="shared" si="5"/>
        <v>1</v>
      </c>
      <c r="AM16" s="3">
        <f t="shared" si="6"/>
        <v>0</v>
      </c>
      <c r="AN16" s="3">
        <f t="shared" si="7"/>
        <v>0</v>
      </c>
      <c r="AO16" s="9" t="s">
        <v>0</v>
      </c>
      <c r="AP16" s="8" t="s">
        <v>1433</v>
      </c>
      <c r="AQ16">
        <f>SUM(AL675:AL683)</f>
        <v>6</v>
      </c>
      <c r="AR16">
        <f>SUM(AM675:AM683)</f>
        <v>3</v>
      </c>
      <c r="AS16">
        <f>SUM(AN675:AN683)</f>
        <v>0</v>
      </c>
      <c r="AT16">
        <f>AVERAGE(AE675:AE683)</f>
        <v>24.555555555555557</v>
      </c>
      <c r="AU16">
        <f>_xlfn.STDEV.P(AE675:AE683)/SQRT(COUNT(AE675:AE683))</f>
        <v>0.52378280087892404</v>
      </c>
      <c r="AW16">
        <f>AVERAGE(AH675:AH683)</f>
        <v>1.7464945146091531</v>
      </c>
      <c r="AX16">
        <f>_xlfn.STDEV.P(AH675:AH683)/SQRT(COUNT(AH675:AH683))</f>
        <v>0.16242464206924248</v>
      </c>
    </row>
    <row r="17" spans="1:50" x14ac:dyDescent="0.35">
      <c r="A17" s="2" t="s">
        <v>216</v>
      </c>
      <c r="B17" t="s">
        <v>174</v>
      </c>
      <c r="C17" t="s">
        <v>0</v>
      </c>
      <c r="D17" t="s">
        <v>1</v>
      </c>
      <c r="E17">
        <v>23.5</v>
      </c>
      <c r="F17">
        <v>148.96</v>
      </c>
      <c r="G17">
        <v>72.459999999999994</v>
      </c>
      <c r="H17">
        <f t="shared" si="0"/>
        <v>2.0557548992547616</v>
      </c>
      <c r="I17">
        <v>22</v>
      </c>
      <c r="J17">
        <v>64.72</v>
      </c>
      <c r="K17">
        <v>68.72</v>
      </c>
      <c r="L17" s="3">
        <f t="shared" si="2"/>
        <v>1</v>
      </c>
      <c r="M17" s="3">
        <f t="shared" si="3"/>
        <v>0</v>
      </c>
      <c r="N17" s="3">
        <f t="shared" si="4"/>
        <v>0</v>
      </c>
      <c r="O17" s="9" t="s">
        <v>0</v>
      </c>
      <c r="P17" s="8" t="s">
        <v>1434</v>
      </c>
      <c r="Q17">
        <f>SUM(L691:L693)</f>
        <v>3</v>
      </c>
      <c r="R17">
        <f>SUM(M691:M693)</f>
        <v>0</v>
      </c>
      <c r="S17">
        <f>SUM(N691:N693)</f>
        <v>0</v>
      </c>
      <c r="T17">
        <f>AVERAGE(E691:E693)</f>
        <v>24.666666666666668</v>
      </c>
      <c r="U17">
        <f>_xlfn.STDEV.P(E691:E693)/SQRT(COUNT(E691:E693))</f>
        <v>0.27216552697590868</v>
      </c>
      <c r="W17">
        <f>AVERAGE(H691:H693)</f>
        <v>1.8913447668504599</v>
      </c>
      <c r="X17">
        <f>_xlfn.STDEV.P(H691:H693)/SQRT(COUNT(H691:H693))</f>
        <v>0.21402098209380163</v>
      </c>
      <c r="AA17" s="2" t="s">
        <v>216</v>
      </c>
      <c r="AB17" t="s">
        <v>174</v>
      </c>
      <c r="AC17" t="s">
        <v>0</v>
      </c>
      <c r="AD17" t="s">
        <v>2</v>
      </c>
      <c r="AE17">
        <v>24</v>
      </c>
      <c r="AF17">
        <v>226.41</v>
      </c>
      <c r="AG17">
        <v>73.7</v>
      </c>
      <c r="AH17">
        <f t="shared" si="1"/>
        <v>3.0720488466757123</v>
      </c>
      <c r="AI17">
        <v>22.5</v>
      </c>
      <c r="AJ17">
        <v>56.79</v>
      </c>
      <c r="AK17">
        <v>69.97</v>
      </c>
      <c r="AL17" s="3">
        <f t="shared" si="5"/>
        <v>1</v>
      </c>
      <c r="AM17" s="3">
        <f t="shared" si="6"/>
        <v>0</v>
      </c>
      <c r="AN17" s="3">
        <f t="shared" si="7"/>
        <v>0</v>
      </c>
      <c r="AO17" s="9" t="s">
        <v>0</v>
      </c>
      <c r="AP17" s="8" t="s">
        <v>1434</v>
      </c>
      <c r="AQ17">
        <f>SUM(AL691:AL693)</f>
        <v>3</v>
      </c>
      <c r="AR17">
        <f>SUM(AM691:AM693)</f>
        <v>0</v>
      </c>
      <c r="AS17">
        <f>SUM(AN691:AN693)</f>
        <v>0</v>
      </c>
      <c r="AT17">
        <f>AVERAGE(AE691:AE693)</f>
        <v>24</v>
      </c>
      <c r="AU17">
        <f>_xlfn.STDEV.P(AE691:AE693)/SQRT(COUNT(AE691:AE693))</f>
        <v>0</v>
      </c>
      <c r="AW17">
        <f>AVERAGE(AH691:AH693)</f>
        <v>2.304568068747173</v>
      </c>
      <c r="AX17">
        <f>_xlfn.STDEV.P(AH691:AH693)/SQRT(COUNT(AH691:AH693))</f>
        <v>0.24362396399225841</v>
      </c>
    </row>
    <row r="18" spans="1:50" x14ac:dyDescent="0.35">
      <c r="A18" s="2" t="s">
        <v>217</v>
      </c>
      <c r="B18" t="s">
        <v>174</v>
      </c>
      <c r="C18" t="s">
        <v>0</v>
      </c>
      <c r="D18" t="s">
        <v>1</v>
      </c>
      <c r="E18">
        <v>25</v>
      </c>
      <c r="F18">
        <v>114.84</v>
      </c>
      <c r="G18">
        <v>76.17</v>
      </c>
      <c r="H18">
        <f t="shared" si="0"/>
        <v>1.5076801890508074</v>
      </c>
      <c r="I18">
        <v>23</v>
      </c>
      <c r="J18">
        <v>59.98</v>
      </c>
      <c r="K18">
        <v>71.22</v>
      </c>
      <c r="L18" s="3">
        <f t="shared" si="2"/>
        <v>1</v>
      </c>
      <c r="M18" s="3">
        <f t="shared" si="3"/>
        <v>0</v>
      </c>
      <c r="N18" s="3">
        <f t="shared" si="4"/>
        <v>0</v>
      </c>
      <c r="O18" s="9" t="s">
        <v>0</v>
      </c>
      <c r="P18" s="8" t="s">
        <v>1435</v>
      </c>
      <c r="Q18">
        <f>SUM(L707:L721)</f>
        <v>15</v>
      </c>
      <c r="R18">
        <f>SUM(M707:M721)</f>
        <v>0</v>
      </c>
      <c r="S18">
        <f>SUM(N707:N721)</f>
        <v>0</v>
      </c>
      <c r="T18">
        <f>AVERAGE(E707:E721)</f>
        <v>24.166666666666668</v>
      </c>
      <c r="U18">
        <f>_xlfn.STDEV.P(E707:E721)/SQRT(COUNT(E707:E721))</f>
        <v>7.6980035891950085E-2</v>
      </c>
      <c r="W18">
        <f>AVERAGE(H707:H721)</f>
        <v>2.0307102159933064</v>
      </c>
      <c r="X18">
        <f>_xlfn.STDEV.P(H707:H721)/SQRT(COUNT(H707:H721))</f>
        <v>8.6181916625550484E-2</v>
      </c>
      <c r="AA18" s="2" t="s">
        <v>217</v>
      </c>
      <c r="AB18" t="s">
        <v>174</v>
      </c>
      <c r="AC18" t="s">
        <v>0</v>
      </c>
      <c r="AD18" t="s">
        <v>2</v>
      </c>
      <c r="AE18">
        <v>24</v>
      </c>
      <c r="AF18">
        <v>165.8</v>
      </c>
      <c r="AG18">
        <v>73.7</v>
      </c>
      <c r="AH18">
        <f t="shared" si="1"/>
        <v>2.24966078697422</v>
      </c>
      <c r="AI18">
        <v>35</v>
      </c>
      <c r="AJ18">
        <v>117.81</v>
      </c>
      <c r="AK18">
        <v>100.44</v>
      </c>
      <c r="AL18" s="3">
        <f t="shared" si="5"/>
        <v>1</v>
      </c>
      <c r="AM18" s="3">
        <f t="shared" si="6"/>
        <v>0</v>
      </c>
      <c r="AN18" s="3">
        <f t="shared" si="7"/>
        <v>0</v>
      </c>
      <c r="AO18" s="9" t="s">
        <v>0</v>
      </c>
      <c r="AP18" s="8" t="s">
        <v>1435</v>
      </c>
      <c r="AQ18">
        <f>SUM(AL707:AL721)</f>
        <v>14</v>
      </c>
      <c r="AR18">
        <f>SUM(AM707:AM721)</f>
        <v>1</v>
      </c>
      <c r="AS18">
        <f>SUM(AN707:AN721)</f>
        <v>0</v>
      </c>
      <c r="AT18">
        <f>AVERAGE(AE707:AE721)</f>
        <v>24</v>
      </c>
      <c r="AU18">
        <f>_xlfn.STDEV.P(AE707:AE721)/SQRT(COUNT(AE707:AE721))</f>
        <v>0</v>
      </c>
      <c r="AW18">
        <f>AVERAGE(AH707:AH721)</f>
        <v>2.3494165535956579</v>
      </c>
      <c r="AX18">
        <f>_xlfn.STDEV.P(AH707:AH721)/SQRT(COUNT(AH707:AH721))</f>
        <v>8.5577253115740007E-2</v>
      </c>
    </row>
    <row r="19" spans="1:50" x14ac:dyDescent="0.35">
      <c r="A19" s="2" t="s">
        <v>218</v>
      </c>
      <c r="B19" t="s">
        <v>174</v>
      </c>
      <c r="C19" t="s">
        <v>0</v>
      </c>
      <c r="D19" t="s">
        <v>1</v>
      </c>
      <c r="E19">
        <v>23.5</v>
      </c>
      <c r="F19">
        <v>149.63999999999999</v>
      </c>
      <c r="G19">
        <v>72.459999999999994</v>
      </c>
      <c r="H19">
        <f t="shared" si="0"/>
        <v>2.0651393872481369</v>
      </c>
      <c r="I19">
        <v>22</v>
      </c>
      <c r="J19">
        <v>50.35</v>
      </c>
      <c r="K19">
        <v>68.72</v>
      </c>
      <c r="L19" s="3">
        <f t="shared" si="2"/>
        <v>1</v>
      </c>
      <c r="M19" s="3">
        <f t="shared" si="3"/>
        <v>0</v>
      </c>
      <c r="N19" s="3">
        <f t="shared" si="4"/>
        <v>0</v>
      </c>
      <c r="O19" s="9" t="s">
        <v>0</v>
      </c>
      <c r="P19" s="8" t="s">
        <v>1436</v>
      </c>
      <c r="Q19">
        <f>SUM(L737:L751)</f>
        <v>0</v>
      </c>
      <c r="R19">
        <f>SUM(M737:M751)</f>
        <v>4</v>
      </c>
      <c r="S19">
        <f>SUM(N737:N751)</f>
        <v>11</v>
      </c>
      <c r="T19">
        <f>AVERAGE(E739,E741,E745,E751)</f>
        <v>23</v>
      </c>
      <c r="U19">
        <f>_xlfn.STDEV.P(E739,E741,E745,E751)/SQRT(COUNT(E739,E741,E745,E751))</f>
        <v>0.39528470752104744</v>
      </c>
      <c r="W19">
        <f>AVERAGE(H737:H751)</f>
        <v>0.95444808466812747</v>
      </c>
      <c r="X19">
        <f>_xlfn.STDEV.P(H737:H751)/SQRT(COUNT(H737:H751))</f>
        <v>3.0595171847667378E-2</v>
      </c>
      <c r="AA19" s="2" t="s">
        <v>218</v>
      </c>
      <c r="AB19" t="s">
        <v>174</v>
      </c>
      <c r="AC19" t="s">
        <v>0</v>
      </c>
      <c r="AD19" t="s">
        <v>2</v>
      </c>
      <c r="AE19">
        <v>24</v>
      </c>
      <c r="AF19">
        <v>202.85</v>
      </c>
      <c r="AG19">
        <v>73.7</v>
      </c>
      <c r="AH19">
        <f t="shared" si="1"/>
        <v>2.7523744911804613</v>
      </c>
      <c r="AI19">
        <v>22.5</v>
      </c>
      <c r="AJ19">
        <v>50.34</v>
      </c>
      <c r="AK19">
        <v>69.97</v>
      </c>
      <c r="AL19" s="3">
        <f t="shared" si="5"/>
        <v>1</v>
      </c>
      <c r="AM19" s="3">
        <f t="shared" si="6"/>
        <v>0</v>
      </c>
      <c r="AN19" s="3">
        <f t="shared" si="7"/>
        <v>0</v>
      </c>
      <c r="AO19" s="9" t="s">
        <v>0</v>
      </c>
      <c r="AP19" s="8" t="s">
        <v>1436</v>
      </c>
      <c r="AQ19">
        <f>SUM(AL737:AL751)</f>
        <v>1</v>
      </c>
      <c r="AR19">
        <f>SUM(AM737:AM751)</f>
        <v>9</v>
      </c>
      <c r="AS19">
        <f>SUM(AN737:AN751)</f>
        <v>5</v>
      </c>
      <c r="AT19">
        <f>AVERAGE(AE739:AE740,AE742:AE743,AE745:AE750)</f>
        <v>24.1</v>
      </c>
      <c r="AU19">
        <f>_xlfn.STDEV.P(AE739:AE740,AE742:AE743,AE745:AE750)/SQRT(COUNT(AE739:AE740,AE742:AE743,AE745:AE750))</f>
        <v>9.4868329805051346E-2</v>
      </c>
      <c r="AW19">
        <f>AVERAGE(AH737:AH751)</f>
        <v>1.10441595663971</v>
      </c>
      <c r="AX19">
        <f>_xlfn.STDEV.P(AH737:AH751)/SQRT(COUNT(AH737:AH751))</f>
        <v>4.3767241858630013E-2</v>
      </c>
    </row>
    <row r="20" spans="1:50" x14ac:dyDescent="0.35">
      <c r="A20" s="2" t="s">
        <v>219</v>
      </c>
      <c r="B20" t="s">
        <v>174</v>
      </c>
      <c r="C20" t="s">
        <v>0</v>
      </c>
      <c r="D20" t="s">
        <v>1</v>
      </c>
      <c r="E20">
        <v>24</v>
      </c>
      <c r="F20">
        <v>142.03</v>
      </c>
      <c r="G20">
        <v>73.7</v>
      </c>
      <c r="H20">
        <f t="shared" si="0"/>
        <v>1.9271370420624152</v>
      </c>
      <c r="I20">
        <v>22</v>
      </c>
      <c r="J20">
        <v>55.52</v>
      </c>
      <c r="K20">
        <v>68.72</v>
      </c>
      <c r="L20" s="3">
        <f t="shared" si="2"/>
        <v>1</v>
      </c>
      <c r="M20" s="3">
        <f t="shared" si="3"/>
        <v>0</v>
      </c>
      <c r="N20" s="3">
        <f t="shared" si="4"/>
        <v>0</v>
      </c>
      <c r="O20" s="9" t="s">
        <v>0</v>
      </c>
      <c r="P20" s="8" t="s">
        <v>1437</v>
      </c>
      <c r="Q20">
        <f>SUM(L768:L781)</f>
        <v>1</v>
      </c>
      <c r="R20">
        <f>SUM(M768:M781)</f>
        <v>5</v>
      </c>
      <c r="S20">
        <f>SUM(N768:N781)</f>
        <v>8</v>
      </c>
      <c r="T20">
        <f>AVERAGE(E771:E775,E781)</f>
        <v>23.583333333333332</v>
      </c>
      <c r="U20">
        <f>_xlfn.STDEV.P(E771:E775,E781)/SQRT(COUNT(E771:E775,E781))</f>
        <v>0.21783871029664062</v>
      </c>
      <c r="W20">
        <f>AVERAGE(H768:H781)</f>
        <v>1.0381456992748099</v>
      </c>
      <c r="X20">
        <f>_xlfn.STDEV.P(H768:H781)/SQRT(COUNT(H768:H781))</f>
        <v>6.7362253437393368E-2</v>
      </c>
      <c r="AA20" s="2" t="s">
        <v>219</v>
      </c>
      <c r="AB20" t="s">
        <v>174</v>
      </c>
      <c r="AC20" t="s">
        <v>0</v>
      </c>
      <c r="AD20" t="s">
        <v>2</v>
      </c>
      <c r="AE20">
        <v>24</v>
      </c>
      <c r="AF20">
        <v>204.86</v>
      </c>
      <c r="AG20">
        <v>73.7</v>
      </c>
      <c r="AH20">
        <f t="shared" si="1"/>
        <v>2.7796472184531886</v>
      </c>
      <c r="AI20">
        <v>35</v>
      </c>
      <c r="AJ20">
        <v>113.34</v>
      </c>
      <c r="AK20">
        <v>100.44</v>
      </c>
      <c r="AL20" s="3">
        <f t="shared" si="5"/>
        <v>1</v>
      </c>
      <c r="AM20" s="3">
        <f t="shared" si="6"/>
        <v>0</v>
      </c>
      <c r="AN20" s="3">
        <f t="shared" si="7"/>
        <v>0</v>
      </c>
      <c r="AO20" s="9" t="s">
        <v>0</v>
      </c>
      <c r="AP20" s="8" t="s">
        <v>1437</v>
      </c>
      <c r="AQ20">
        <f>SUM(AL768:AL781)</f>
        <v>11</v>
      </c>
      <c r="AR20">
        <f>SUM(AM768:AM781)</f>
        <v>3</v>
      </c>
      <c r="AS20">
        <f>SUM(AN768:AN781)</f>
        <v>0</v>
      </c>
      <c r="AT20">
        <f>AVERAGE(AE768:AE781)</f>
        <v>23.964285714285715</v>
      </c>
      <c r="AU20">
        <f>_xlfn.STDEV.P(AE768:AE781)/SQRT(COUNT(AE768:AE781))</f>
        <v>3.4415146844979705E-2</v>
      </c>
      <c r="AW20">
        <f>AVERAGE(AH768:AH781)</f>
        <v>1.6744756222186898</v>
      </c>
      <c r="AX20">
        <f>_xlfn.STDEV.P(AH768:AH781)/SQRT(COUNT(AH768:AH781))</f>
        <v>6.9020384959471576E-2</v>
      </c>
    </row>
    <row r="21" spans="1:50" x14ac:dyDescent="0.35">
      <c r="A21" s="2" t="s">
        <v>221</v>
      </c>
      <c r="B21" t="s">
        <v>174</v>
      </c>
      <c r="C21" t="s">
        <v>0</v>
      </c>
      <c r="D21" t="s">
        <v>1</v>
      </c>
      <c r="E21">
        <v>24</v>
      </c>
      <c r="F21">
        <v>168.83</v>
      </c>
      <c r="G21">
        <v>73.7</v>
      </c>
      <c r="H21">
        <f t="shared" si="0"/>
        <v>2.2907734056987787</v>
      </c>
      <c r="I21">
        <v>22</v>
      </c>
      <c r="J21">
        <v>61.64</v>
      </c>
      <c r="K21">
        <v>68.72</v>
      </c>
      <c r="L21" s="3">
        <f t="shared" si="2"/>
        <v>1</v>
      </c>
      <c r="M21" s="3">
        <f t="shared" si="3"/>
        <v>0</v>
      </c>
      <c r="N21" s="3">
        <f t="shared" si="4"/>
        <v>0</v>
      </c>
      <c r="P21" s="8" t="s">
        <v>1445</v>
      </c>
      <c r="AA21" s="2" t="s">
        <v>221</v>
      </c>
      <c r="AB21" t="s">
        <v>174</v>
      </c>
      <c r="AC21" t="s">
        <v>0</v>
      </c>
      <c r="AD21" t="s">
        <v>2</v>
      </c>
      <c r="AE21">
        <v>24</v>
      </c>
      <c r="AF21">
        <v>234.47</v>
      </c>
      <c r="AG21">
        <v>73.7</v>
      </c>
      <c r="AH21">
        <f t="shared" si="1"/>
        <v>3.1814111261872453</v>
      </c>
      <c r="AI21">
        <v>16</v>
      </c>
      <c r="AJ21">
        <v>61.16</v>
      </c>
      <c r="AK21">
        <v>53.5</v>
      </c>
      <c r="AL21" s="3">
        <f t="shared" si="5"/>
        <v>1</v>
      </c>
      <c r="AM21" s="3">
        <f t="shared" si="6"/>
        <v>0</v>
      </c>
      <c r="AN21" s="3">
        <f t="shared" si="7"/>
        <v>0</v>
      </c>
    </row>
    <row r="22" spans="1:50" x14ac:dyDescent="0.35">
      <c r="A22" s="2" t="s">
        <v>238</v>
      </c>
      <c r="B22" t="s">
        <v>174</v>
      </c>
      <c r="C22" t="s">
        <v>0</v>
      </c>
      <c r="D22" t="s">
        <v>4</v>
      </c>
      <c r="E22">
        <v>24.5</v>
      </c>
      <c r="F22">
        <v>181.6</v>
      </c>
      <c r="G22">
        <v>74.930000000000007</v>
      </c>
      <c r="H22">
        <f t="shared" si="0"/>
        <v>2.4235953556652872</v>
      </c>
      <c r="I22">
        <v>22</v>
      </c>
      <c r="J22">
        <v>52.99</v>
      </c>
      <c r="K22">
        <v>68.72</v>
      </c>
      <c r="L22" s="3">
        <f t="shared" si="2"/>
        <v>1</v>
      </c>
      <c r="M22" s="3">
        <f t="shared" si="3"/>
        <v>0</v>
      </c>
      <c r="N22" s="3">
        <f t="shared" si="4"/>
        <v>0</v>
      </c>
      <c r="O22" s="9" t="s">
        <v>3</v>
      </c>
      <c r="P22" t="s">
        <v>437</v>
      </c>
      <c r="Q22">
        <f>SUM(L214:L222)</f>
        <v>0</v>
      </c>
      <c r="R22">
        <f>SUM(M214:M222)</f>
        <v>6</v>
      </c>
      <c r="S22">
        <f>SUM(N214:N222)</f>
        <v>3</v>
      </c>
      <c r="T22">
        <f>AVERAGE(E215,E217:E218,E220:E222)</f>
        <v>22.75</v>
      </c>
      <c r="U22">
        <f>_xlfn.STDEV.P(E215,E217:E218,E220:E222)/SQRT(COUNT(E215,E217:E218,E220:E222))</f>
        <v>0.30618621784789729</v>
      </c>
      <c r="W22">
        <f>AVERAGE(H214:H222)</f>
        <v>1.059138923884394</v>
      </c>
      <c r="X22">
        <f>_xlfn.STDEV.P(H214:H222)/SQRT(COUNT(H214:H222))</f>
        <v>3.8930288662862515E-2</v>
      </c>
      <c r="AA22" s="2" t="s">
        <v>238</v>
      </c>
      <c r="AB22" t="s">
        <v>174</v>
      </c>
      <c r="AC22" t="s">
        <v>0</v>
      </c>
      <c r="AD22" t="s">
        <v>5</v>
      </c>
      <c r="AE22">
        <v>24</v>
      </c>
      <c r="AF22">
        <v>110.46</v>
      </c>
      <c r="AG22">
        <v>73.7</v>
      </c>
      <c r="AH22">
        <f t="shared" si="1"/>
        <v>1.4987788331071912</v>
      </c>
      <c r="AI22">
        <v>23</v>
      </c>
      <c r="AJ22">
        <v>47.54</v>
      </c>
      <c r="AK22">
        <v>71.22</v>
      </c>
      <c r="AL22" s="3">
        <f t="shared" si="5"/>
        <v>0</v>
      </c>
      <c r="AM22" s="3">
        <f t="shared" si="6"/>
        <v>1</v>
      </c>
      <c r="AN22" s="3">
        <f t="shared" si="7"/>
        <v>0</v>
      </c>
      <c r="AO22" s="9" t="s">
        <v>3</v>
      </c>
      <c r="AP22" t="s">
        <v>437</v>
      </c>
      <c r="AQ22">
        <f>SUM(AL214:AL222)</f>
        <v>7</v>
      </c>
      <c r="AR22">
        <f>SUM(AM214:AM222)</f>
        <v>2</v>
      </c>
      <c r="AS22">
        <f>SUM(AN214:AN222)</f>
        <v>0</v>
      </c>
      <c r="AT22">
        <f>AVERAGE(AE214:AE222)</f>
        <v>24</v>
      </c>
      <c r="AU22">
        <f>_xlfn.STDEV.P(AE214:AE222)/SQRT(COUNT(AE214:AE222))</f>
        <v>0</v>
      </c>
      <c r="AW22">
        <f>AVERAGE(AH214:AH222)</f>
        <v>1.9783657470224634</v>
      </c>
      <c r="AX22">
        <f>_xlfn.STDEV.P(AH214:AH222)/SQRT(COUNT(AH214:AH222))</f>
        <v>0.1914038473383238</v>
      </c>
    </row>
    <row r="23" spans="1:50" x14ac:dyDescent="0.35">
      <c r="A23" s="2" t="s">
        <v>239</v>
      </c>
      <c r="B23" t="s">
        <v>174</v>
      </c>
      <c r="C23" t="s">
        <v>0</v>
      </c>
      <c r="D23" t="s">
        <v>4</v>
      </c>
      <c r="E23">
        <v>24</v>
      </c>
      <c r="F23">
        <v>212.02</v>
      </c>
      <c r="G23">
        <v>73.7</v>
      </c>
      <c r="H23">
        <f t="shared" si="0"/>
        <v>2.8767978290366352</v>
      </c>
      <c r="I23">
        <v>22</v>
      </c>
      <c r="J23">
        <v>60.83</v>
      </c>
      <c r="K23">
        <v>68.72</v>
      </c>
      <c r="L23" s="3">
        <f t="shared" si="2"/>
        <v>1</v>
      </c>
      <c r="M23" s="3">
        <f t="shared" si="3"/>
        <v>0</v>
      </c>
      <c r="N23" s="3">
        <f t="shared" si="4"/>
        <v>0</v>
      </c>
      <c r="O23" s="9" t="s">
        <v>3</v>
      </c>
      <c r="P23" t="s">
        <v>436</v>
      </c>
      <c r="Q23">
        <f>SUM(L238:L253,L292:L296)</f>
        <v>2</v>
      </c>
      <c r="R23">
        <f>SUM(M238:M253,M292:M296)</f>
        <v>14</v>
      </c>
      <c r="S23">
        <f>SUM(N238:N253,N292:N296)</f>
        <v>5</v>
      </c>
      <c r="T23">
        <f>AVERAGE(E238:E246,E294:E296,E249,E251:E253)</f>
        <v>23.65625</v>
      </c>
      <c r="U23">
        <f>_xlfn.STDEV.P(E238:E246,E294:E296,E249,E251:E253)/SQRT(COUNT(E238:E246,E294:E296,E249,E251:E253))</f>
        <v>0.34152332803741242</v>
      </c>
      <c r="W23">
        <f>AVERAGE(H238:H253,H292:H296)</f>
        <v>1.2424657044891898</v>
      </c>
      <c r="X23">
        <f>_xlfn.STDEV.P(H238:H253,H292:H296)/SQRT(COUNT(H238:H253,H292:H296))</f>
        <v>6.2180787695259261E-2</v>
      </c>
      <c r="AA23" s="2" t="s">
        <v>239</v>
      </c>
      <c r="AB23" t="s">
        <v>174</v>
      </c>
      <c r="AC23" t="s">
        <v>0</v>
      </c>
      <c r="AD23" t="s">
        <v>5</v>
      </c>
      <c r="AE23">
        <v>24</v>
      </c>
      <c r="AF23">
        <v>95.14</v>
      </c>
      <c r="AG23">
        <v>73.7</v>
      </c>
      <c r="AH23">
        <f t="shared" si="1"/>
        <v>1.2909090909090908</v>
      </c>
      <c r="AI23">
        <v>26.5</v>
      </c>
      <c r="AJ23">
        <v>89.65</v>
      </c>
      <c r="AK23">
        <v>79.86</v>
      </c>
      <c r="AL23" s="3">
        <f t="shared" si="5"/>
        <v>0</v>
      </c>
      <c r="AM23" s="3">
        <f t="shared" si="6"/>
        <v>1</v>
      </c>
      <c r="AN23" s="3">
        <f t="shared" si="7"/>
        <v>0</v>
      </c>
      <c r="AO23" s="9" t="s">
        <v>3</v>
      </c>
      <c r="AP23" t="s">
        <v>436</v>
      </c>
      <c r="AQ23">
        <f>SUM(AL292:AL296)</f>
        <v>5</v>
      </c>
      <c r="AR23">
        <f>SUM(AM292:AM296)</f>
        <v>0</v>
      </c>
      <c r="AS23">
        <f>SUM(AN292:AN296)</f>
        <v>0</v>
      </c>
      <c r="AT23">
        <f>AVERAGE(AE292:AE296)</f>
        <v>24</v>
      </c>
      <c r="AU23">
        <f>_xlfn.STDEV.P(AE292:AE296)/SQRT(COUNT(AE292:AE296))</f>
        <v>0</v>
      </c>
      <c r="AW23">
        <f>AVERAGE(AH292:AH296)</f>
        <v>2.0952238805970147</v>
      </c>
      <c r="AX23">
        <f>_xlfn.STDEV.P(AH292:AH296)/SQRT(COUNT(AH292:AH296))</f>
        <v>8.3298320028091802E-2</v>
      </c>
    </row>
    <row r="24" spans="1:50" x14ac:dyDescent="0.35">
      <c r="A24" s="2" t="s">
        <v>240</v>
      </c>
      <c r="B24" t="s">
        <v>174</v>
      </c>
      <c r="C24" t="s">
        <v>0</v>
      </c>
      <c r="D24" t="s">
        <v>4</v>
      </c>
      <c r="E24">
        <v>24</v>
      </c>
      <c r="F24">
        <v>213.9</v>
      </c>
      <c r="G24">
        <v>73.7</v>
      </c>
      <c r="H24">
        <f t="shared" si="0"/>
        <v>2.9023066485753053</v>
      </c>
      <c r="I24">
        <v>22</v>
      </c>
      <c r="J24">
        <v>49.38</v>
      </c>
      <c r="K24">
        <v>68.72</v>
      </c>
      <c r="L24" s="3">
        <f t="shared" si="2"/>
        <v>1</v>
      </c>
      <c r="M24" s="3">
        <f t="shared" si="3"/>
        <v>0</v>
      </c>
      <c r="N24" s="3">
        <f t="shared" si="4"/>
        <v>0</v>
      </c>
      <c r="O24" s="9" t="s">
        <v>3</v>
      </c>
      <c r="P24" t="s">
        <v>438</v>
      </c>
      <c r="Q24">
        <f>SUM(L269:L282)</f>
        <v>13</v>
      </c>
      <c r="R24">
        <f>SUM(M269:M282)</f>
        <v>0</v>
      </c>
      <c r="S24">
        <f>SUM(N269:N282)</f>
        <v>1</v>
      </c>
      <c r="T24">
        <f>AVERAGE(E269:E270,E272:E282)</f>
        <v>23.923076923076923</v>
      </c>
      <c r="U24">
        <f>_xlfn.STDEV.P(E269:E270,E272:E282)/SQRT(COUNT(E269:E270,E272:E282))</f>
        <v>0.11974027422987017</v>
      </c>
      <c r="W24">
        <f>AVERAGE(H269:H282)</f>
        <v>1.9758148153432995</v>
      </c>
      <c r="X24">
        <f>_xlfn.STDEV.P(H269:H282)/SQRT(COUNT(H269:H282))</f>
        <v>0.12175521257174411</v>
      </c>
      <c r="AA24" s="2" t="s">
        <v>240</v>
      </c>
      <c r="AB24" t="s">
        <v>174</v>
      </c>
      <c r="AC24" t="s">
        <v>0</v>
      </c>
      <c r="AD24" t="s">
        <v>5</v>
      </c>
      <c r="AE24">
        <v>26</v>
      </c>
      <c r="AF24">
        <v>107.81</v>
      </c>
      <c r="AG24">
        <v>78.63</v>
      </c>
      <c r="AH24">
        <f t="shared" si="1"/>
        <v>1.3711051761414219</v>
      </c>
      <c r="AI24">
        <v>23.5</v>
      </c>
      <c r="AJ24">
        <v>57.97</v>
      </c>
      <c r="AK24">
        <v>72.459999999999994</v>
      </c>
      <c r="AL24" s="3">
        <f t="shared" si="5"/>
        <v>0</v>
      </c>
      <c r="AM24" s="3">
        <f t="shared" si="6"/>
        <v>1</v>
      </c>
      <c r="AN24" s="3">
        <f t="shared" si="7"/>
        <v>0</v>
      </c>
      <c r="AO24" s="9" t="s">
        <v>3</v>
      </c>
      <c r="AP24" t="s">
        <v>438</v>
      </c>
    </row>
    <row r="25" spans="1:50" x14ac:dyDescent="0.35">
      <c r="A25" s="2" t="s">
        <v>241</v>
      </c>
      <c r="B25" t="s">
        <v>174</v>
      </c>
      <c r="C25" t="s">
        <v>0</v>
      </c>
      <c r="D25" t="s">
        <v>4</v>
      </c>
      <c r="E25">
        <v>24</v>
      </c>
      <c r="F25">
        <v>196.04</v>
      </c>
      <c r="G25">
        <v>73.7</v>
      </c>
      <c r="H25">
        <f t="shared" si="0"/>
        <v>2.6599728629579373</v>
      </c>
      <c r="I25">
        <v>22</v>
      </c>
      <c r="J25">
        <v>59.44</v>
      </c>
      <c r="K25">
        <v>68.72</v>
      </c>
      <c r="L25" s="3">
        <f t="shared" si="2"/>
        <v>1</v>
      </c>
      <c r="M25" s="3">
        <f t="shared" si="3"/>
        <v>0</v>
      </c>
      <c r="N25" s="3">
        <f t="shared" si="4"/>
        <v>0</v>
      </c>
      <c r="O25" s="9" t="s">
        <v>3</v>
      </c>
      <c r="P25" t="s">
        <v>439</v>
      </c>
      <c r="Q25">
        <f>SUM(L166:L183)</f>
        <v>13</v>
      </c>
      <c r="R25">
        <f>SUM(M166:M183)</f>
        <v>4</v>
      </c>
      <c r="S25">
        <f>SUM(N166:N183)</f>
        <v>1</v>
      </c>
      <c r="T25">
        <f>AVERAGE(E166:E175,E177:E183)</f>
        <v>23.470588235294116</v>
      </c>
      <c r="U25">
        <f>_xlfn.STDEV.P(E166:E175,E177:E183)/SQRT(COUNT(E166:E175,E177:E183))</f>
        <v>0.12800429974459454</v>
      </c>
      <c r="W25">
        <f>AVERAGE(H166:H183)</f>
        <v>1.8816840823461511</v>
      </c>
      <c r="X25">
        <f>_xlfn.STDEV.P(H166:H183)/SQRT(COUNT(H166:H183))</f>
        <v>0.16512075838744847</v>
      </c>
      <c r="AA25" s="2" t="s">
        <v>241</v>
      </c>
      <c r="AB25" t="s">
        <v>174</v>
      </c>
      <c r="AC25" t="s">
        <v>0</v>
      </c>
      <c r="AD25" t="s">
        <v>5</v>
      </c>
      <c r="AE25">
        <v>25.5</v>
      </c>
      <c r="AF25">
        <v>114.12</v>
      </c>
      <c r="AG25">
        <v>77.400000000000006</v>
      </c>
      <c r="AH25">
        <f t="shared" si="1"/>
        <v>1.4744186046511627</v>
      </c>
      <c r="AI25">
        <v>23.5</v>
      </c>
      <c r="AJ25">
        <v>53.44</v>
      </c>
      <c r="AK25">
        <v>72.459999999999994</v>
      </c>
      <c r="AL25" s="3">
        <f t="shared" si="5"/>
        <v>0</v>
      </c>
      <c r="AM25" s="3">
        <f t="shared" si="6"/>
        <v>1</v>
      </c>
      <c r="AN25" s="3">
        <f t="shared" si="7"/>
        <v>0</v>
      </c>
      <c r="AO25" s="9" t="s">
        <v>3</v>
      </c>
      <c r="AP25" t="s">
        <v>439</v>
      </c>
      <c r="AQ25">
        <f>SUM(AL166:AL183)</f>
        <v>17</v>
      </c>
      <c r="AR25">
        <f>SUM(AM166:AM183)</f>
        <v>1</v>
      </c>
      <c r="AS25">
        <f>SUM(AN166:AN183)</f>
        <v>0</v>
      </c>
      <c r="AT25">
        <f>AVERAGE(AE166:AE183)</f>
        <v>24</v>
      </c>
      <c r="AU25">
        <f>_xlfn.STDEV.P(AE166:AE183)/SQRT(COUNT(AE166:AE183))</f>
        <v>0</v>
      </c>
      <c r="AW25">
        <f>AVERAGE(AH166:AH183)</f>
        <v>2.6069048695914367</v>
      </c>
      <c r="AX25">
        <f>_xlfn.STDEV.P(AH166:AH183)/SQRT(COUNT(AH166:AH183))</f>
        <v>0.10072067962689453</v>
      </c>
    </row>
    <row r="26" spans="1:50" x14ac:dyDescent="0.35">
      <c r="A26" s="2" t="s">
        <v>242</v>
      </c>
      <c r="B26" t="s">
        <v>174</v>
      </c>
      <c r="C26" t="s">
        <v>0</v>
      </c>
      <c r="D26" t="s">
        <v>4</v>
      </c>
      <c r="E26">
        <v>24.5</v>
      </c>
      <c r="F26">
        <v>166.77</v>
      </c>
      <c r="G26">
        <v>74.930000000000007</v>
      </c>
      <c r="H26">
        <f t="shared" si="0"/>
        <v>2.2256772988122249</v>
      </c>
      <c r="I26">
        <v>22.5</v>
      </c>
      <c r="J26">
        <v>60.47</v>
      </c>
      <c r="K26">
        <v>69.97</v>
      </c>
      <c r="L26" s="3">
        <f t="shared" si="2"/>
        <v>1</v>
      </c>
      <c r="M26" s="3">
        <f t="shared" si="3"/>
        <v>0</v>
      </c>
      <c r="N26" s="3">
        <f t="shared" si="4"/>
        <v>0</v>
      </c>
      <c r="O26" s="9" t="s">
        <v>3</v>
      </c>
      <c r="P26" t="s">
        <v>773</v>
      </c>
      <c r="Q26">
        <f>SUM(L506:L519)</f>
        <v>0</v>
      </c>
      <c r="R26">
        <f>SUM(M506:M519)</f>
        <v>6</v>
      </c>
      <c r="S26">
        <f>SUM(N506:N519)</f>
        <v>8</v>
      </c>
      <c r="T26">
        <f>AVERAGE(E506,E508,E510,E512,E518:E519)</f>
        <v>25.25</v>
      </c>
      <c r="U26">
        <f>_xlfn.STDEV.P(E506,E508,E510,E512,E518:E519)/SQRT(COUNT(E506,E508,E510,E512,E518:E519))</f>
        <v>0.82285073575547918</v>
      </c>
      <c r="W26">
        <f>AVERAGE(H506:H519)</f>
        <v>0.98434391517445974</v>
      </c>
      <c r="X26">
        <f>_xlfn.STDEV.P(H506:H519)/SQRT(COUNT(H506:H519))</f>
        <v>3.5641587488235482E-2</v>
      </c>
      <c r="AA26" s="2" t="s">
        <v>242</v>
      </c>
      <c r="AB26" t="s">
        <v>174</v>
      </c>
      <c r="AC26" t="s">
        <v>0</v>
      </c>
      <c r="AD26" t="s">
        <v>5</v>
      </c>
      <c r="AE26">
        <v>24</v>
      </c>
      <c r="AF26">
        <v>103.66</v>
      </c>
      <c r="AG26">
        <v>73.7</v>
      </c>
      <c r="AH26">
        <f t="shared" si="1"/>
        <v>1.4065128900949795</v>
      </c>
      <c r="AI26">
        <v>23.5</v>
      </c>
      <c r="AJ26">
        <v>63.67</v>
      </c>
      <c r="AK26">
        <v>72.459999999999994</v>
      </c>
      <c r="AL26" s="3">
        <f t="shared" si="5"/>
        <v>0</v>
      </c>
      <c r="AM26" s="3">
        <f t="shared" si="6"/>
        <v>1</v>
      </c>
      <c r="AN26" s="3">
        <f t="shared" si="7"/>
        <v>0</v>
      </c>
      <c r="AO26" s="9" t="s">
        <v>3</v>
      </c>
      <c r="AP26" t="s">
        <v>773</v>
      </c>
      <c r="AQ26">
        <f>SUM(AL506:AL519)</f>
        <v>7</v>
      </c>
      <c r="AR26">
        <f>SUM(AM506:AM519)</f>
        <v>4</v>
      </c>
      <c r="AS26">
        <f>SUM(AN506:AN519)</f>
        <v>3</v>
      </c>
      <c r="AT26">
        <f>AVERAGE(AE506,AE508,AE510:AE517,AE519)</f>
        <v>23.954545454545453</v>
      </c>
      <c r="AU26">
        <f>_xlfn.STDEV.P(AE506,AE508,AE510:AE517,AE519)/SQRT(COUNT(AE506,AE508,AE510:AE517,AE519))</f>
        <v>4.3339208602072368E-2</v>
      </c>
      <c r="AW26">
        <f>AVERAGE(AH506:AH519)</f>
        <v>1.3958800638844728</v>
      </c>
      <c r="AX26">
        <f>_xlfn.STDEV.P(AH506:AH519)/SQRT(COUNT(AH506:AH519))</f>
        <v>0.11077133693166988</v>
      </c>
    </row>
    <row r="27" spans="1:50" x14ac:dyDescent="0.35">
      <c r="A27" s="2" t="s">
        <v>243</v>
      </c>
      <c r="B27" t="s">
        <v>174</v>
      </c>
      <c r="C27" t="s">
        <v>0</v>
      </c>
      <c r="D27" t="s">
        <v>4</v>
      </c>
      <c r="E27">
        <v>24</v>
      </c>
      <c r="F27">
        <v>184.94</v>
      </c>
      <c r="G27">
        <v>73.7</v>
      </c>
      <c r="H27">
        <f t="shared" si="0"/>
        <v>2.5093622795115329</v>
      </c>
      <c r="I27">
        <v>21.5</v>
      </c>
      <c r="J27">
        <v>39.4</v>
      </c>
      <c r="K27">
        <v>67.47</v>
      </c>
      <c r="L27" s="3">
        <f t="shared" si="2"/>
        <v>1</v>
      </c>
      <c r="M27" s="3">
        <f t="shared" si="3"/>
        <v>0</v>
      </c>
      <c r="N27" s="3">
        <f t="shared" si="4"/>
        <v>0</v>
      </c>
      <c r="O27" s="9" t="s">
        <v>3</v>
      </c>
      <c r="P27" t="s">
        <v>841</v>
      </c>
      <c r="Q27">
        <f>SUM(L428:L449)</f>
        <v>0</v>
      </c>
      <c r="R27">
        <f>SUM(M428:M449)</f>
        <v>8</v>
      </c>
      <c r="S27">
        <f>SUM(N428:N449)</f>
        <v>14</v>
      </c>
      <c r="T27">
        <f>AVERAGE(E428,E432,E434:E436,E440:E441,E448)</f>
        <v>23</v>
      </c>
      <c r="U27">
        <f>_xlfn.STDEV.P(E428,E432,E434:E436,E440:E441,E448)/SQRT(COUNT(E428,E432,E434:E436,E440:E441,E448))</f>
        <v>0.17677669529663687</v>
      </c>
      <c r="W27">
        <f>AVERAGE(H428:H449)</f>
        <v>1.0036333464680682</v>
      </c>
      <c r="X27">
        <f>_xlfn.STDEV.P(H428:H449)/SQRT(COUNT(H428:H449))</f>
        <v>2.6619206426748858E-2</v>
      </c>
      <c r="AA27" s="2" t="s">
        <v>243</v>
      </c>
      <c r="AB27" t="s">
        <v>174</v>
      </c>
      <c r="AC27" t="s">
        <v>0</v>
      </c>
      <c r="AD27" t="s">
        <v>5</v>
      </c>
      <c r="AE27">
        <v>24</v>
      </c>
      <c r="AF27">
        <v>84.02</v>
      </c>
      <c r="AG27">
        <v>73.7</v>
      </c>
      <c r="AH27">
        <f t="shared" si="1"/>
        <v>1.1400271370420623</v>
      </c>
      <c r="AI27">
        <v>19</v>
      </c>
      <c r="AJ27">
        <v>61.57</v>
      </c>
      <c r="AK27">
        <v>61.18</v>
      </c>
      <c r="AL27" s="3">
        <f t="shared" si="5"/>
        <v>0</v>
      </c>
      <c r="AM27" s="3">
        <f t="shared" si="6"/>
        <v>1</v>
      </c>
      <c r="AN27" s="3">
        <f t="shared" si="7"/>
        <v>0</v>
      </c>
      <c r="AO27" s="9" t="s">
        <v>3</v>
      </c>
      <c r="AP27" t="s">
        <v>841</v>
      </c>
      <c r="AQ27">
        <f>SUM(AL428:AL449)</f>
        <v>19</v>
      </c>
      <c r="AR27">
        <f>SUM(AM428:AM449)</f>
        <v>2</v>
      </c>
      <c r="AS27">
        <f>SUM(AN428:AN449)</f>
        <v>1</v>
      </c>
      <c r="AT27">
        <f>AVERAGE(AE428:AE439,AE441:AE449)</f>
        <v>24</v>
      </c>
      <c r="AU27">
        <f>_xlfn.STDEV.P(AE428:AE439,AE441:AE449)/SQRT(COUNT(AE428:AE439,AE441:AE449))</f>
        <v>0</v>
      </c>
      <c r="AW27">
        <f>AVERAGE(AH428:AH449)</f>
        <v>2.0330085111631919</v>
      </c>
      <c r="AX27">
        <f>_xlfn.STDEV.P(AH428:AH449)/SQRT(COUNT(AH428:AH449))</f>
        <v>0.10496619424822567</v>
      </c>
    </row>
    <row r="28" spans="1:50" x14ac:dyDescent="0.35">
      <c r="A28" s="2" t="s">
        <v>244</v>
      </c>
      <c r="B28" t="s">
        <v>174</v>
      </c>
      <c r="C28" t="s">
        <v>0</v>
      </c>
      <c r="D28" t="s">
        <v>4</v>
      </c>
      <c r="E28">
        <v>24</v>
      </c>
      <c r="F28">
        <v>219.36</v>
      </c>
      <c r="G28">
        <v>73.7</v>
      </c>
      <c r="H28">
        <f t="shared" si="0"/>
        <v>2.9763907734056989</v>
      </c>
      <c r="I28">
        <v>22</v>
      </c>
      <c r="J28">
        <v>39.33</v>
      </c>
      <c r="K28">
        <v>68.72</v>
      </c>
      <c r="L28" s="3">
        <f t="shared" si="2"/>
        <v>1</v>
      </c>
      <c r="M28" s="3">
        <f t="shared" si="3"/>
        <v>0</v>
      </c>
      <c r="N28" s="3">
        <f t="shared" si="4"/>
        <v>0</v>
      </c>
      <c r="O28" s="9" t="s">
        <v>3</v>
      </c>
      <c r="P28" t="s">
        <v>840</v>
      </c>
      <c r="Q28">
        <f>SUM(L478:L490)</f>
        <v>1</v>
      </c>
      <c r="R28">
        <f>SUM(M478:M490)</f>
        <v>8</v>
      </c>
      <c r="S28">
        <f>SUM(N478:N490)</f>
        <v>4</v>
      </c>
      <c r="T28">
        <f>AVERAGE(E480:E483,E485:E489)</f>
        <v>24.833333333333332</v>
      </c>
      <c r="U28">
        <f>_xlfn.STDEV.P(E480:E483,E485:E489)/SQRT(COUNT(E480:E483,E485:E489))</f>
        <v>0.49690399499995336</v>
      </c>
      <c r="W28">
        <f>AVERAGE(H478:H490)</f>
        <v>1.1055024321315599</v>
      </c>
      <c r="X28">
        <f>_xlfn.STDEV.P(H478:H490)/SQRT(COUNT(H478:H490))</f>
        <v>6.2621711999818114E-2</v>
      </c>
      <c r="AA28" s="2" t="s">
        <v>244</v>
      </c>
      <c r="AB28" t="s">
        <v>174</v>
      </c>
      <c r="AC28" t="s">
        <v>0</v>
      </c>
      <c r="AD28" t="s">
        <v>5</v>
      </c>
      <c r="AE28">
        <v>25</v>
      </c>
      <c r="AF28">
        <v>97.72</v>
      </c>
      <c r="AG28">
        <v>76.17</v>
      </c>
      <c r="AH28">
        <f t="shared" si="1"/>
        <v>1.2829197846921361</v>
      </c>
      <c r="AI28">
        <v>23.5</v>
      </c>
      <c r="AJ28">
        <v>58.34</v>
      </c>
      <c r="AK28">
        <v>72.459999999999994</v>
      </c>
      <c r="AL28" s="3">
        <f t="shared" si="5"/>
        <v>0</v>
      </c>
      <c r="AM28" s="3">
        <f t="shared" si="6"/>
        <v>1</v>
      </c>
      <c r="AN28" s="3">
        <f t="shared" si="7"/>
        <v>0</v>
      </c>
      <c r="AO28" s="9" t="s">
        <v>3</v>
      </c>
      <c r="AP28" t="s">
        <v>840</v>
      </c>
      <c r="AQ28">
        <f>SUM(AL478:AL490)</f>
        <v>10</v>
      </c>
      <c r="AR28">
        <f>SUM(AM478:AM490)</f>
        <v>2</v>
      </c>
      <c r="AS28">
        <f>SUM(AN478:AN490)</f>
        <v>1</v>
      </c>
      <c r="AT28">
        <f>AVERAGE(AE478:AE483,AE485:AE490)</f>
        <v>24</v>
      </c>
      <c r="AU28">
        <f>_xlfn.STDEV.P(AE478:AE483,AE485:AE490)/SQRT(COUNT(AE478:AE483,AE485:AE490))</f>
        <v>0</v>
      </c>
      <c r="AW28">
        <f>AVERAGE(AH478:AH490)</f>
        <v>1.8509115803772906</v>
      </c>
      <c r="AX28">
        <f>_xlfn.STDEV.P(AH478:AH490)/SQRT(COUNT(AH478:AH490))</f>
        <v>0.11471069717393025</v>
      </c>
    </row>
    <row r="29" spans="1:50" x14ac:dyDescent="0.35">
      <c r="A29" s="2" t="s">
        <v>245</v>
      </c>
      <c r="B29" t="s">
        <v>174</v>
      </c>
      <c r="C29" t="s">
        <v>0</v>
      </c>
      <c r="D29" t="s">
        <v>4</v>
      </c>
      <c r="E29">
        <v>24</v>
      </c>
      <c r="F29">
        <v>207.32</v>
      </c>
      <c r="G29">
        <v>73.7</v>
      </c>
      <c r="H29">
        <f t="shared" si="0"/>
        <v>2.813025780189959</v>
      </c>
      <c r="I29">
        <v>22</v>
      </c>
      <c r="J29">
        <v>56.79</v>
      </c>
      <c r="K29">
        <v>68.72</v>
      </c>
      <c r="L29" s="3">
        <f t="shared" si="2"/>
        <v>1</v>
      </c>
      <c r="M29" s="3">
        <f t="shared" si="3"/>
        <v>0</v>
      </c>
      <c r="N29" s="3">
        <f t="shared" si="4"/>
        <v>0</v>
      </c>
      <c r="O29" s="9" t="s">
        <v>3</v>
      </c>
      <c r="P29" t="s">
        <v>839</v>
      </c>
      <c r="Q29">
        <f>SUM(L527:L542)</f>
        <v>0</v>
      </c>
      <c r="R29">
        <f>SUM(M527:M542)</f>
        <v>6</v>
      </c>
      <c r="S29">
        <f>SUM(N527:N542)</f>
        <v>10</v>
      </c>
      <c r="T29">
        <f>AVERAGE(E528:E529,E531,E534,E537,E539)</f>
        <v>21.416666666666668</v>
      </c>
      <c r="U29">
        <f>_xlfn.STDEV.P(E528:E529,E531,E534,E537,E539)/SQRT(COUNT(E528:E529,E531,E534,E537,E539))</f>
        <v>1.1206190418857951</v>
      </c>
      <c r="W29">
        <f>AVERAGE(H527:H542)</f>
        <v>0.93475644251289558</v>
      </c>
      <c r="X29">
        <f>_xlfn.STDEV.P(H527:H542)/SQRT(COUNT(H527:H542))</f>
        <v>4.9877677295132199E-2</v>
      </c>
      <c r="AA29" s="2" t="s">
        <v>245</v>
      </c>
      <c r="AB29" t="s">
        <v>174</v>
      </c>
      <c r="AC29" s="4" t="s">
        <v>0</v>
      </c>
      <c r="AD29" s="4" t="s">
        <v>5</v>
      </c>
      <c r="AE29" s="4">
        <v>25.5</v>
      </c>
      <c r="AF29" s="4">
        <v>74.34</v>
      </c>
      <c r="AG29" s="4">
        <v>77.400000000000006</v>
      </c>
      <c r="AH29" s="4">
        <f t="shared" si="1"/>
        <v>0.96046511627906972</v>
      </c>
      <c r="AI29" s="4">
        <v>25</v>
      </c>
      <c r="AJ29" s="4">
        <v>62.36</v>
      </c>
      <c r="AK29" s="4">
        <v>76.17</v>
      </c>
      <c r="AL29" s="4">
        <f t="shared" si="5"/>
        <v>0</v>
      </c>
      <c r="AM29" s="4">
        <f t="shared" si="6"/>
        <v>0</v>
      </c>
      <c r="AN29" s="4">
        <f t="shared" si="7"/>
        <v>1</v>
      </c>
      <c r="AO29" s="9" t="s">
        <v>3</v>
      </c>
      <c r="AP29" t="s">
        <v>839</v>
      </c>
      <c r="AQ29">
        <f>SUM(AL527:AL542)</f>
        <v>11</v>
      </c>
      <c r="AR29">
        <f>SUM(AM527:AM542)</f>
        <v>5</v>
      </c>
      <c r="AS29">
        <f>SUM(AN527:AN542)</f>
        <v>0</v>
      </c>
      <c r="AT29">
        <f>AVERAGE(AE527:AE542)</f>
        <v>24.03125</v>
      </c>
      <c r="AU29">
        <f>_xlfn.STDEV.P(AE527:AE542)/SQRT(COUNT(AE527:AE542))</f>
        <v>3.0257682392245445E-2</v>
      </c>
      <c r="AW29">
        <f>AVERAGE(AH527:AH542)</f>
        <v>1.7613243154035578</v>
      </c>
      <c r="AX29">
        <f>_xlfn.STDEV.P(AH527:AH542)/SQRT(COUNT(AH527:AH542))</f>
        <v>9.8515345386736342E-2</v>
      </c>
    </row>
    <row r="30" spans="1:50" x14ac:dyDescent="0.35">
      <c r="A30" s="2" t="s">
        <v>246</v>
      </c>
      <c r="B30" t="s">
        <v>174</v>
      </c>
      <c r="C30" t="s">
        <v>0</v>
      </c>
      <c r="D30" t="s">
        <v>4</v>
      </c>
      <c r="E30">
        <v>24</v>
      </c>
      <c r="F30">
        <v>126.51</v>
      </c>
      <c r="G30">
        <v>73.7</v>
      </c>
      <c r="H30">
        <f t="shared" si="0"/>
        <v>1.7165535956580733</v>
      </c>
      <c r="I30">
        <v>22.5</v>
      </c>
      <c r="J30">
        <v>65.66</v>
      </c>
      <c r="K30">
        <v>69.97</v>
      </c>
      <c r="L30" s="3">
        <f t="shared" si="2"/>
        <v>1</v>
      </c>
      <c r="M30" s="3">
        <f t="shared" si="3"/>
        <v>0</v>
      </c>
      <c r="N30" s="3">
        <f t="shared" si="4"/>
        <v>0</v>
      </c>
      <c r="O30" s="9" t="s">
        <v>3</v>
      </c>
      <c r="P30" s="8" t="s">
        <v>1428</v>
      </c>
      <c r="Q30">
        <f>SUM(L795:L803)</f>
        <v>5</v>
      </c>
      <c r="R30">
        <f>SUM(M795:M803)</f>
        <v>3</v>
      </c>
      <c r="S30">
        <f>SUM(N795:N803)</f>
        <v>1</v>
      </c>
      <c r="T30">
        <f>AVERAGE(E795:E802)</f>
        <v>23.9375</v>
      </c>
      <c r="U30">
        <f>_xlfn.STDEV.P(E795:E802)/SQRT(COUNT(E795:E802))</f>
        <v>0.1059739059863323</v>
      </c>
      <c r="W30">
        <f>AVERAGE(H795:H803)</f>
        <v>1.5236750777949544</v>
      </c>
      <c r="X30">
        <f>_xlfn.STDEV.P(H795:H803)/SQRT(COUNT(H795:H803))</f>
        <v>0.11863669419730914</v>
      </c>
      <c r="AA30" s="2" t="s">
        <v>246</v>
      </c>
      <c r="AB30" t="s">
        <v>174</v>
      </c>
      <c r="AC30" t="s">
        <v>0</v>
      </c>
      <c r="AD30" t="s">
        <v>5</v>
      </c>
      <c r="AE30">
        <v>24</v>
      </c>
      <c r="AF30">
        <v>90.59</v>
      </c>
      <c r="AG30">
        <v>73.7</v>
      </c>
      <c r="AH30">
        <f t="shared" si="1"/>
        <v>1.2291723202170963</v>
      </c>
      <c r="AI30">
        <v>25</v>
      </c>
      <c r="AJ30">
        <v>76.94</v>
      </c>
      <c r="AK30">
        <v>76.17</v>
      </c>
      <c r="AL30" s="3">
        <f t="shared" si="5"/>
        <v>0</v>
      </c>
      <c r="AM30" s="3">
        <f t="shared" si="6"/>
        <v>1</v>
      </c>
      <c r="AN30" s="3">
        <f t="shared" si="7"/>
        <v>0</v>
      </c>
      <c r="AO30" s="9" t="s">
        <v>3</v>
      </c>
      <c r="AP30" s="8" t="s">
        <v>1428</v>
      </c>
      <c r="AQ30">
        <f>SUM(AL795:AL803)</f>
        <v>7</v>
      </c>
      <c r="AR30">
        <f>SUM(AM795:AM803)</f>
        <v>2</v>
      </c>
      <c r="AS30">
        <f>SUM(AN795:AN803)</f>
        <v>0</v>
      </c>
      <c r="AT30">
        <f>AVERAGE(AE795:AE803)</f>
        <v>24</v>
      </c>
      <c r="AU30">
        <f>_xlfn.STDEV.P(AE795:AE803)/SQRT(COUNT(AE795:AE803))</f>
        <v>0</v>
      </c>
      <c r="AW30">
        <f>AVERAGE(AH795:AH803)</f>
        <v>1.7775214834916329</v>
      </c>
      <c r="AX30">
        <f>_xlfn.STDEV.P(AH795:AH803)/SQRT(COUNT(AH795:AH803))</f>
        <v>8.3775820698498746E-2</v>
      </c>
    </row>
    <row r="31" spans="1:50" x14ac:dyDescent="0.35">
      <c r="A31" s="2" t="s">
        <v>249</v>
      </c>
      <c r="B31" t="s">
        <v>174</v>
      </c>
      <c r="C31" t="s">
        <v>0</v>
      </c>
      <c r="D31" t="s">
        <v>4</v>
      </c>
      <c r="E31">
        <v>24</v>
      </c>
      <c r="F31">
        <v>223.49</v>
      </c>
      <c r="G31">
        <v>73.7</v>
      </c>
      <c r="H31">
        <f t="shared" si="0"/>
        <v>3.0324287652645863</v>
      </c>
      <c r="I31">
        <v>22.5</v>
      </c>
      <c r="J31">
        <v>67.66</v>
      </c>
      <c r="K31">
        <v>69.97</v>
      </c>
      <c r="L31" s="3">
        <f t="shared" si="2"/>
        <v>1</v>
      </c>
      <c r="M31" s="3">
        <f t="shared" si="3"/>
        <v>0</v>
      </c>
      <c r="N31" s="3">
        <f t="shared" si="4"/>
        <v>0</v>
      </c>
      <c r="O31" s="9" t="s">
        <v>3</v>
      </c>
      <c r="P31" s="8" t="s">
        <v>1429</v>
      </c>
      <c r="Q31">
        <f>SUM(L811:L819)</f>
        <v>3</v>
      </c>
      <c r="R31">
        <f>SUM(M811:M819)</f>
        <v>5</v>
      </c>
      <c r="S31">
        <f>SUM(N811:N819)</f>
        <v>1</v>
      </c>
      <c r="T31">
        <f>AVERAGE(E811:E817,E819)</f>
        <v>24.625</v>
      </c>
      <c r="U31">
        <f>_xlfn.STDEV.P(E811:E817,E819)/SQRT(COUNT(E811:E817,E819))</f>
        <v>0.22963966338592293</v>
      </c>
      <c r="W31">
        <f>AVERAGE(H811:H819)</f>
        <v>1.3964780674268287</v>
      </c>
      <c r="X31">
        <f>_xlfn.STDEV.P(H811:H819)/SQRT(COUNT(H811:H819))</f>
        <v>0.15510378578814596</v>
      </c>
      <c r="AA31" s="2" t="s">
        <v>249</v>
      </c>
      <c r="AB31" t="s">
        <v>174</v>
      </c>
      <c r="AC31" t="s">
        <v>0</v>
      </c>
      <c r="AD31" t="s">
        <v>5</v>
      </c>
      <c r="AE31">
        <v>24</v>
      </c>
      <c r="AF31">
        <v>97.27</v>
      </c>
      <c r="AG31">
        <v>73.7</v>
      </c>
      <c r="AH31">
        <f t="shared" si="1"/>
        <v>1.3198100407055631</v>
      </c>
      <c r="AI31">
        <v>23.5</v>
      </c>
      <c r="AJ31">
        <v>61.36</v>
      </c>
      <c r="AK31">
        <v>72.459999999999994</v>
      </c>
      <c r="AL31" s="3">
        <f t="shared" si="5"/>
        <v>0</v>
      </c>
      <c r="AM31" s="3">
        <f t="shared" si="6"/>
        <v>1</v>
      </c>
      <c r="AN31" s="3">
        <f t="shared" si="7"/>
        <v>0</v>
      </c>
      <c r="AO31" s="9" t="s">
        <v>3</v>
      </c>
      <c r="AP31" s="8" t="s">
        <v>1429</v>
      </c>
      <c r="AQ31">
        <f>SUM(AL811:AL819)</f>
        <v>5</v>
      </c>
      <c r="AR31">
        <f>SUM(AM811:AM819)</f>
        <v>4</v>
      </c>
      <c r="AS31">
        <f>SUM(AN811:AN819)</f>
        <v>0</v>
      </c>
      <c r="AT31">
        <f>AVERAGE(AE811:AE819)</f>
        <v>23.888888888888889</v>
      </c>
      <c r="AU31">
        <f>_xlfn.STDEV.P(AE811:AE819)/SQRT(COUNT(AE811:AE819))</f>
        <v>0.10475656017578483</v>
      </c>
      <c r="AW31">
        <f>AVERAGE(AH811:AH819)</f>
        <v>1.5566760624726905</v>
      </c>
      <c r="AX31">
        <f>_xlfn.STDEV.P(AH811:AH819)/SQRT(COUNT(AH811:AH819))</f>
        <v>9.1518570299444449E-2</v>
      </c>
    </row>
    <row r="32" spans="1:50" x14ac:dyDescent="0.35">
      <c r="A32" s="2" t="s">
        <v>250</v>
      </c>
      <c r="B32" t="s">
        <v>174</v>
      </c>
      <c r="C32" t="s">
        <v>0</v>
      </c>
      <c r="D32" t="s">
        <v>4</v>
      </c>
      <c r="E32">
        <v>24</v>
      </c>
      <c r="F32">
        <v>215.32</v>
      </c>
      <c r="G32">
        <v>73.7</v>
      </c>
      <c r="H32">
        <f t="shared" si="0"/>
        <v>2.9215739484396197</v>
      </c>
      <c r="I32">
        <v>22</v>
      </c>
      <c r="J32">
        <v>47.25</v>
      </c>
      <c r="K32">
        <v>68.72</v>
      </c>
      <c r="L32" s="3">
        <f t="shared" si="2"/>
        <v>1</v>
      </c>
      <c r="M32" s="3">
        <f t="shared" si="3"/>
        <v>0</v>
      </c>
      <c r="N32" s="3">
        <f t="shared" si="4"/>
        <v>0</v>
      </c>
      <c r="O32" s="9" t="s">
        <v>3</v>
      </c>
      <c r="P32" s="8" t="s">
        <v>1430</v>
      </c>
      <c r="Q32">
        <f>SUM(L828:L842)</f>
        <v>0</v>
      </c>
      <c r="R32">
        <f>SUM(M828:M842)</f>
        <v>4</v>
      </c>
      <c r="S32">
        <f>SUM(N828:N842)</f>
        <v>11</v>
      </c>
      <c r="T32">
        <f>AVERAGE(E829,E837,E839,E841)</f>
        <v>24.75</v>
      </c>
      <c r="U32">
        <f>_xlfn.STDEV.P(E829,E837,E839,E841)/SQRT(COUNT(E829,E837,E839,E841))</f>
        <v>1.2930100540985752</v>
      </c>
      <c r="W32">
        <f>AVERAGE(H828:H842)</f>
        <v>0.94182477741853765</v>
      </c>
      <c r="X32">
        <f>_xlfn.STDEV.P(H828:H842)/SQRT(COUNT(H828:H842))</f>
        <v>2.5531289603619903E-2</v>
      </c>
      <c r="AA32" s="2" t="s">
        <v>250</v>
      </c>
      <c r="AB32" t="s">
        <v>174</v>
      </c>
      <c r="AC32" t="s">
        <v>0</v>
      </c>
      <c r="AD32" t="s">
        <v>5</v>
      </c>
      <c r="AE32">
        <v>27</v>
      </c>
      <c r="AF32">
        <v>96.2</v>
      </c>
      <c r="AG32">
        <v>81.08</v>
      </c>
      <c r="AH32">
        <f t="shared" si="1"/>
        <v>1.1864824864331525</v>
      </c>
      <c r="AI32">
        <v>23.5</v>
      </c>
      <c r="AJ32">
        <v>67.010000000000005</v>
      </c>
      <c r="AK32">
        <v>72.459999999999994</v>
      </c>
      <c r="AL32" s="3">
        <f t="shared" si="5"/>
        <v>0</v>
      </c>
      <c r="AM32" s="3">
        <f t="shared" si="6"/>
        <v>1</v>
      </c>
      <c r="AN32" s="3">
        <f t="shared" si="7"/>
        <v>0</v>
      </c>
      <c r="AO32" s="9" t="s">
        <v>3</v>
      </c>
      <c r="AP32" s="8" t="s">
        <v>1430</v>
      </c>
      <c r="AQ32">
        <f>SUM(AL828:AL842)</f>
        <v>5</v>
      </c>
      <c r="AR32">
        <f>SUM(AM828:AM842)</f>
        <v>9</v>
      </c>
      <c r="AS32">
        <f>SUM(AN828:AN842)</f>
        <v>1</v>
      </c>
      <c r="AT32">
        <f>AVERAGE(AE828:AE834,AE836:AE842)</f>
        <v>24</v>
      </c>
      <c r="AU32">
        <f>_xlfn.STDEV.P(AE828:AE834,AE836:AE842)/SQRT(COUNT(AE828:AE834,AE836:AE842))</f>
        <v>0</v>
      </c>
      <c r="AW32">
        <f>AVERAGE(AH828:AH842)</f>
        <v>1.3963455450022613</v>
      </c>
      <c r="AX32">
        <f>_xlfn.STDEV.P(AH828:AH842)/SQRT(COUNT(AH828:AH842))</f>
        <v>6.2373251942911247E-2</v>
      </c>
    </row>
    <row r="33" spans="1:50" x14ac:dyDescent="0.35">
      <c r="A33" s="2" t="s">
        <v>251</v>
      </c>
      <c r="B33" t="s">
        <v>174</v>
      </c>
      <c r="C33" t="s">
        <v>0</v>
      </c>
      <c r="D33" t="s">
        <v>4</v>
      </c>
      <c r="E33">
        <v>24.5</v>
      </c>
      <c r="F33">
        <v>114.95</v>
      </c>
      <c r="G33">
        <v>74.930000000000007</v>
      </c>
      <c r="H33">
        <f t="shared" si="0"/>
        <v>1.5340984919257974</v>
      </c>
      <c r="I33">
        <v>23</v>
      </c>
      <c r="J33">
        <v>70.88</v>
      </c>
      <c r="K33">
        <v>71.22</v>
      </c>
      <c r="L33" s="3">
        <f t="shared" si="2"/>
        <v>1</v>
      </c>
      <c r="M33" s="3">
        <f t="shared" si="3"/>
        <v>0</v>
      </c>
      <c r="N33" s="3">
        <f t="shared" si="4"/>
        <v>0</v>
      </c>
      <c r="O33" s="9" t="s">
        <v>3</v>
      </c>
      <c r="P33" s="8" t="s">
        <v>1431</v>
      </c>
      <c r="Q33">
        <f>SUM(L855:L867)</f>
        <v>1</v>
      </c>
      <c r="R33">
        <f>SUM(M855:M867)</f>
        <v>8</v>
      </c>
      <c r="S33">
        <f>SUM(N855:N867)</f>
        <v>4</v>
      </c>
      <c r="T33">
        <f>AVERAGE(E857:E860,E862:E866)</f>
        <v>24.833333333333332</v>
      </c>
      <c r="U33">
        <f>_xlfn.STDEV.P(E857:E860,E862:E866)/SQRT(COUNT(E857:E860,E862:E866))</f>
        <v>0.49690399499995336</v>
      </c>
      <c r="W33">
        <f>AVERAGE(H855:H867)</f>
        <v>1.1055024321315599</v>
      </c>
      <c r="X33">
        <f>_xlfn.STDEV.P(H855:H867)/SQRT(COUNT(H855:H867))</f>
        <v>6.2621711999818114E-2</v>
      </c>
      <c r="AA33" s="2" t="s">
        <v>251</v>
      </c>
      <c r="AB33" t="s">
        <v>174</v>
      </c>
      <c r="AC33" t="s">
        <v>0</v>
      </c>
      <c r="AD33" t="s">
        <v>5</v>
      </c>
      <c r="AE33">
        <v>25</v>
      </c>
      <c r="AF33">
        <v>85.76</v>
      </c>
      <c r="AG33">
        <v>76.17</v>
      </c>
      <c r="AH33">
        <f t="shared" si="1"/>
        <v>1.1259025863200736</v>
      </c>
      <c r="AI33">
        <v>24</v>
      </c>
      <c r="AJ33">
        <v>72.98</v>
      </c>
      <c r="AK33">
        <v>73.7</v>
      </c>
      <c r="AL33" s="3">
        <f t="shared" si="5"/>
        <v>0</v>
      </c>
      <c r="AM33" s="3">
        <f t="shared" si="6"/>
        <v>1</v>
      </c>
      <c r="AN33" s="3">
        <f t="shared" si="7"/>
        <v>0</v>
      </c>
      <c r="AO33" s="9" t="s">
        <v>3</v>
      </c>
      <c r="AP33" s="8" t="s">
        <v>1431</v>
      </c>
      <c r="AQ33">
        <f>SUM(AL855:AL867)</f>
        <v>10</v>
      </c>
      <c r="AR33">
        <f>SUM(AM855:AM867)</f>
        <v>2</v>
      </c>
      <c r="AS33">
        <f>SUM(AN855:AN867)</f>
        <v>1</v>
      </c>
      <c r="AT33">
        <f>AVERAGE(AE855:AE860,AE862:AE867)</f>
        <v>24</v>
      </c>
      <c r="AU33">
        <f>_xlfn.STDEV.P(AE855:AE860,AE862:AE867)/SQRT(COUNT(AE855:AE860,AE862:AE867))</f>
        <v>0</v>
      </c>
      <c r="AW33">
        <f>AVERAGE(AH855:AH867)</f>
        <v>1.8509115803772906</v>
      </c>
      <c r="AX33">
        <f>_xlfn.STDEV.P(AH855:AH867)/SQRT(COUNT(AH855:AH867))</f>
        <v>0.11471069717393025</v>
      </c>
    </row>
    <row r="34" spans="1:50" x14ac:dyDescent="0.35">
      <c r="A34" s="2" t="s">
        <v>252</v>
      </c>
      <c r="B34" t="s">
        <v>174</v>
      </c>
      <c r="C34" t="s">
        <v>0</v>
      </c>
      <c r="D34" t="s">
        <v>4</v>
      </c>
      <c r="E34">
        <v>24</v>
      </c>
      <c r="F34">
        <v>135.94</v>
      </c>
      <c r="G34">
        <v>73.7</v>
      </c>
      <c r="H34">
        <f t="shared" si="0"/>
        <v>1.8445047489823607</v>
      </c>
      <c r="I34">
        <v>22.5</v>
      </c>
      <c r="J34">
        <v>56.32</v>
      </c>
      <c r="K34">
        <v>69.97</v>
      </c>
      <c r="L34" s="3">
        <f t="shared" si="2"/>
        <v>1</v>
      </c>
      <c r="M34" s="3">
        <f t="shared" si="3"/>
        <v>0</v>
      </c>
      <c r="N34" s="3">
        <f t="shared" si="4"/>
        <v>0</v>
      </c>
      <c r="O34" s="9" t="s">
        <v>3</v>
      </c>
      <c r="P34" s="8" t="s">
        <v>1432</v>
      </c>
      <c r="Q34">
        <f>SUM(L883:L893)</f>
        <v>0</v>
      </c>
      <c r="R34">
        <f>SUM(M883:M893)</f>
        <v>5</v>
      </c>
      <c r="S34">
        <f>SUM(N883:N893)</f>
        <v>6</v>
      </c>
      <c r="T34">
        <f>AVERAGE(E884,E887:E889,E891)</f>
        <v>25.8</v>
      </c>
      <c r="U34">
        <f>_xlfn.STDEV.P(E884,E887:E889,E891)/SQRT(COUNT(E884,E887:E889,E891))</f>
        <v>2.09093280618962</v>
      </c>
      <c r="W34">
        <f>AVERAGE(H883:H893)</f>
        <v>1.0089392752898294</v>
      </c>
      <c r="X34">
        <f>_xlfn.STDEV.P(H883:H893)/SQRT(COUNT(H883:H893))</f>
        <v>5.0860194840619037E-2</v>
      </c>
      <c r="AA34" s="2" t="s">
        <v>252</v>
      </c>
      <c r="AB34" t="s">
        <v>174</v>
      </c>
      <c r="AC34" t="s">
        <v>0</v>
      </c>
      <c r="AD34" t="s">
        <v>5</v>
      </c>
      <c r="AE34">
        <v>24</v>
      </c>
      <c r="AF34">
        <v>117.91</v>
      </c>
      <c r="AG34">
        <v>73.7</v>
      </c>
      <c r="AH34">
        <f t="shared" si="1"/>
        <v>1.5998643147896878</v>
      </c>
      <c r="AI34">
        <v>26.5</v>
      </c>
      <c r="AJ34">
        <v>82.1</v>
      </c>
      <c r="AK34">
        <v>79.86</v>
      </c>
      <c r="AL34" s="3">
        <f t="shared" si="5"/>
        <v>1</v>
      </c>
      <c r="AM34" s="3">
        <f t="shared" si="6"/>
        <v>0</v>
      </c>
      <c r="AN34" s="3">
        <f t="shared" si="7"/>
        <v>0</v>
      </c>
      <c r="AO34" s="9" t="s">
        <v>3</v>
      </c>
      <c r="AP34" s="8" t="s">
        <v>1432</v>
      </c>
      <c r="AQ34">
        <f>SUM(AL883:AL893)</f>
        <v>1</v>
      </c>
      <c r="AR34">
        <f>SUM(AM883:AM893)</f>
        <v>6</v>
      </c>
      <c r="AS34">
        <f>SUM(AN883:AN893)</f>
        <v>4</v>
      </c>
      <c r="AT34">
        <f>AVERAGE(AE885:AE887,AE889:AE892)</f>
        <v>24.285714285714285</v>
      </c>
      <c r="AU34">
        <f>_xlfn.STDEV.P(AE885:AE887,AE889:AE892)/SQRT(COUNT(AE885:AE887,AE889:AE892))</f>
        <v>0.50363112976543112</v>
      </c>
      <c r="AW34">
        <f>AVERAGE(AH883:AH893)</f>
        <v>1.0682154458243609</v>
      </c>
      <c r="AX34">
        <f>_xlfn.STDEV.P(AH883:AH893)/SQRT(COUNT(AH883:AH893))</f>
        <v>6.5283883849656041E-2</v>
      </c>
    </row>
    <row r="35" spans="1:50" x14ac:dyDescent="0.35">
      <c r="A35" s="2" t="s">
        <v>253</v>
      </c>
      <c r="B35" t="s">
        <v>174</v>
      </c>
      <c r="C35" t="s">
        <v>0</v>
      </c>
      <c r="D35" t="s">
        <v>4</v>
      </c>
      <c r="E35">
        <v>24.5</v>
      </c>
      <c r="F35">
        <v>190.2</v>
      </c>
      <c r="G35">
        <v>74.930000000000007</v>
      </c>
      <c r="H35">
        <f t="shared" si="0"/>
        <v>2.538369144534899</v>
      </c>
      <c r="I35">
        <v>22.5</v>
      </c>
      <c r="J35">
        <v>52.46</v>
      </c>
      <c r="K35">
        <v>69.97</v>
      </c>
      <c r="L35" s="3">
        <f t="shared" si="2"/>
        <v>1</v>
      </c>
      <c r="M35" s="3">
        <f t="shared" si="3"/>
        <v>0</v>
      </c>
      <c r="N35" s="3">
        <f t="shared" si="4"/>
        <v>0</v>
      </c>
      <c r="O35" s="9" t="s">
        <v>3</v>
      </c>
      <c r="P35" s="8" t="s">
        <v>1433</v>
      </c>
      <c r="Q35">
        <f>SUM(L909:L917)</f>
        <v>5</v>
      </c>
      <c r="R35">
        <f>SUM(M909:M917)</f>
        <v>3</v>
      </c>
      <c r="S35">
        <f>SUM(N909:N917)</f>
        <v>1</v>
      </c>
      <c r="T35">
        <f>AVERAGE(E909,E911:E917)</f>
        <v>24.75</v>
      </c>
      <c r="U35">
        <f>_xlfn.STDEV.P(E909,E911:E917)/SQRT(COUNT(E909,E911:E917))</f>
        <v>0.125</v>
      </c>
      <c r="W35">
        <f>AVERAGE(H909:H917)</f>
        <v>1.6142341272944356</v>
      </c>
      <c r="X35">
        <f>_xlfn.STDEV.P(H909:H917)/SQRT(COUNT(H909:H917))</f>
        <v>0.15081355776695124</v>
      </c>
      <c r="AA35" s="2" t="s">
        <v>253</v>
      </c>
      <c r="AB35" t="s">
        <v>174</v>
      </c>
      <c r="AC35" t="s">
        <v>0</v>
      </c>
      <c r="AD35" t="s">
        <v>5</v>
      </c>
      <c r="AE35">
        <v>24</v>
      </c>
      <c r="AF35">
        <v>92.63</v>
      </c>
      <c r="AG35">
        <v>73.7</v>
      </c>
      <c r="AH35">
        <f t="shared" si="1"/>
        <v>1.2568521031207598</v>
      </c>
      <c r="AI35">
        <v>23.5</v>
      </c>
      <c r="AJ35">
        <v>44.3</v>
      </c>
      <c r="AK35">
        <v>72.459999999999994</v>
      </c>
      <c r="AL35" s="3">
        <f t="shared" si="5"/>
        <v>0</v>
      </c>
      <c r="AM35" s="3">
        <f t="shared" si="6"/>
        <v>1</v>
      </c>
      <c r="AN35" s="3">
        <f t="shared" si="7"/>
        <v>0</v>
      </c>
      <c r="AO35" s="9" t="s">
        <v>3</v>
      </c>
      <c r="AP35" s="8" t="s">
        <v>1433</v>
      </c>
      <c r="AQ35">
        <f>SUM(AL909:AL917)</f>
        <v>5</v>
      </c>
      <c r="AR35">
        <f>SUM(AM909:AM917)</f>
        <v>4</v>
      </c>
      <c r="AS35">
        <f>SUM(AN909:AN917)</f>
        <v>0</v>
      </c>
      <c r="AT35">
        <f>AVERAGE(AE909:AE917)</f>
        <v>23.944444444444443</v>
      </c>
      <c r="AU35">
        <f>_xlfn.STDEV.P(AE909:AE917)/SQRT(COUNT(AE909:AE917))</f>
        <v>5.2378280087892415E-2</v>
      </c>
      <c r="AW35">
        <f>AVERAGE(AH909:AH917)</f>
        <v>1.7539473069334113</v>
      </c>
      <c r="AX35">
        <f>_xlfn.STDEV.P(AH909:AH917)/SQRT(COUNT(AH909:AH917))</f>
        <v>0.1693527643004468</v>
      </c>
    </row>
    <row r="36" spans="1:50" x14ac:dyDescent="0.35">
      <c r="A36" s="2" t="s">
        <v>271</v>
      </c>
      <c r="B36" t="s">
        <v>174</v>
      </c>
      <c r="C36" t="s">
        <v>0</v>
      </c>
      <c r="D36" t="s">
        <v>4</v>
      </c>
      <c r="E36">
        <v>24</v>
      </c>
      <c r="F36">
        <v>152.07</v>
      </c>
      <c r="G36">
        <v>73.7</v>
      </c>
      <c r="H36">
        <f t="shared" si="0"/>
        <v>2.0633649932157394</v>
      </c>
      <c r="I36">
        <v>22</v>
      </c>
      <c r="J36">
        <v>52.87</v>
      </c>
      <c r="K36">
        <v>68.72</v>
      </c>
      <c r="L36" s="3">
        <f t="shared" si="2"/>
        <v>1</v>
      </c>
      <c r="M36" s="3">
        <f t="shared" si="3"/>
        <v>0</v>
      </c>
      <c r="N36" s="3">
        <f t="shared" si="4"/>
        <v>0</v>
      </c>
      <c r="O36" s="9" t="s">
        <v>3</v>
      </c>
      <c r="P36" s="8" t="s">
        <v>1434</v>
      </c>
      <c r="Q36" t="s">
        <v>1444</v>
      </c>
      <c r="R36" t="s">
        <v>1444</v>
      </c>
      <c r="S36" t="s">
        <v>1444</v>
      </c>
      <c r="T36" t="s">
        <v>1444</v>
      </c>
      <c r="U36" t="s">
        <v>1444</v>
      </c>
      <c r="W36" t="s">
        <v>1444</v>
      </c>
      <c r="X36" t="s">
        <v>1444</v>
      </c>
      <c r="AA36" s="2" t="s">
        <v>271</v>
      </c>
      <c r="AB36" t="s">
        <v>174</v>
      </c>
      <c r="AC36" t="s">
        <v>0</v>
      </c>
      <c r="AD36" t="s">
        <v>5</v>
      </c>
      <c r="AE36">
        <v>24</v>
      </c>
      <c r="AF36">
        <v>100.3</v>
      </c>
      <c r="AG36">
        <v>73.7</v>
      </c>
      <c r="AH36">
        <f t="shared" si="1"/>
        <v>1.360922659430122</v>
      </c>
      <c r="AI36">
        <v>23.5</v>
      </c>
      <c r="AJ36">
        <v>68.41</v>
      </c>
      <c r="AK36">
        <v>72.459999999999994</v>
      </c>
      <c r="AL36" s="3">
        <f t="shared" si="5"/>
        <v>0</v>
      </c>
      <c r="AM36" s="3">
        <f t="shared" si="6"/>
        <v>1</v>
      </c>
      <c r="AN36" s="3">
        <f t="shared" si="7"/>
        <v>0</v>
      </c>
      <c r="AO36" s="9" t="s">
        <v>3</v>
      </c>
      <c r="AP36" s="8" t="s">
        <v>1434</v>
      </c>
      <c r="AQ36" t="s">
        <v>1444</v>
      </c>
      <c r="AR36" t="s">
        <v>1444</v>
      </c>
      <c r="AS36" t="s">
        <v>1444</v>
      </c>
      <c r="AT36" t="s">
        <v>1444</v>
      </c>
      <c r="AU36" t="s">
        <v>1444</v>
      </c>
      <c r="AW36" t="s">
        <v>1444</v>
      </c>
      <c r="AX36" t="s">
        <v>1444</v>
      </c>
    </row>
    <row r="37" spans="1:50" x14ac:dyDescent="0.35">
      <c r="A37" s="2" t="s">
        <v>272</v>
      </c>
      <c r="B37" t="s">
        <v>174</v>
      </c>
      <c r="C37" t="s">
        <v>0</v>
      </c>
      <c r="D37" t="s">
        <v>4</v>
      </c>
      <c r="E37">
        <v>24.5</v>
      </c>
      <c r="F37">
        <v>212.86</v>
      </c>
      <c r="G37">
        <v>74.930000000000007</v>
      </c>
      <c r="H37">
        <f t="shared" si="0"/>
        <v>2.8407847324169224</v>
      </c>
      <c r="I37">
        <v>22.5</v>
      </c>
      <c r="J37">
        <v>67.400000000000006</v>
      </c>
      <c r="K37">
        <v>69.97</v>
      </c>
      <c r="L37" s="3">
        <f t="shared" si="2"/>
        <v>1</v>
      </c>
      <c r="M37" s="3">
        <f t="shared" si="3"/>
        <v>0</v>
      </c>
      <c r="N37" s="3">
        <f t="shared" si="4"/>
        <v>0</v>
      </c>
      <c r="O37" s="9" t="s">
        <v>3</v>
      </c>
      <c r="P37" s="8" t="s">
        <v>1435</v>
      </c>
      <c r="Q37">
        <f>SUM(L929:L943)</f>
        <v>2</v>
      </c>
      <c r="R37">
        <f>SUM(M929:M943)</f>
        <v>7</v>
      </c>
      <c r="S37">
        <f>SUM(N929:N943)</f>
        <v>6</v>
      </c>
      <c r="T37">
        <f>AVERAGE(E930:E931,E933:E935,E938:E939,E941:E942)</f>
        <v>24.722222222222221</v>
      </c>
      <c r="U37">
        <f>_xlfn.STDEV.P(E930:E931,E933:E935,E938:E939,E941:E942)/SQRT(COUNT(E930:E931,E933:E935,E938:E939,E941:E942))</f>
        <v>0.28448687955068919</v>
      </c>
      <c r="W37">
        <f>AVERAGE(H929:H943)</f>
        <v>1.1230875692460482</v>
      </c>
      <c r="X37">
        <f>_xlfn.STDEV.P(H929:H943)/SQRT(COUNT(H929:H943))</f>
        <v>6.6102975215740836E-2</v>
      </c>
      <c r="AA37" s="2" t="s">
        <v>272</v>
      </c>
      <c r="AB37" t="s">
        <v>174</v>
      </c>
      <c r="AC37" t="s">
        <v>0</v>
      </c>
      <c r="AD37" t="s">
        <v>5</v>
      </c>
      <c r="AE37">
        <v>25.5</v>
      </c>
      <c r="AF37">
        <v>109.11</v>
      </c>
      <c r="AG37">
        <v>77.400000000000006</v>
      </c>
      <c r="AH37">
        <f t="shared" si="1"/>
        <v>1.4096899224806201</v>
      </c>
      <c r="AI37">
        <v>23.5</v>
      </c>
      <c r="AJ37">
        <v>57.45</v>
      </c>
      <c r="AK37">
        <v>72.459999999999994</v>
      </c>
      <c r="AL37" s="3">
        <f t="shared" si="5"/>
        <v>0</v>
      </c>
      <c r="AM37" s="3">
        <f t="shared" si="6"/>
        <v>1</v>
      </c>
      <c r="AN37" s="3">
        <f t="shared" si="7"/>
        <v>0</v>
      </c>
      <c r="AO37" s="9" t="s">
        <v>3</v>
      </c>
      <c r="AP37" s="8" t="s">
        <v>1435</v>
      </c>
      <c r="AQ37">
        <f>SUM(AL929:AL943)</f>
        <v>4</v>
      </c>
      <c r="AR37">
        <f>SUM(AM929:AM943)</f>
        <v>9</v>
      </c>
      <c r="AS37">
        <f>SUM(AN929:AN943)</f>
        <v>2</v>
      </c>
      <c r="AT37">
        <f>AVERAGE(AE929:AE937,AE939:AE942)</f>
        <v>23.884615384615383</v>
      </c>
      <c r="AU37">
        <f>_xlfn.STDEV.P(AE929:AE937,AE939:AE942)/SQRT(COUNT(AE929:AE937,AE939:AE942))</f>
        <v>7.9826849486580143E-2</v>
      </c>
      <c r="AW37">
        <f>AVERAGE(AH929:AH943)</f>
        <v>1.3460097536969799</v>
      </c>
      <c r="AX37">
        <f>_xlfn.STDEV.P(AH929:AH943)/SQRT(COUNT(AH929:AH943))</f>
        <v>8.8078717235985954E-2</v>
      </c>
    </row>
    <row r="38" spans="1:50" x14ac:dyDescent="0.35">
      <c r="A38" s="2" t="s">
        <v>273</v>
      </c>
      <c r="B38" t="s">
        <v>174</v>
      </c>
      <c r="C38" t="s">
        <v>0</v>
      </c>
      <c r="D38" t="s">
        <v>4</v>
      </c>
      <c r="E38">
        <v>24</v>
      </c>
      <c r="F38">
        <v>225.59</v>
      </c>
      <c r="G38">
        <v>73.7</v>
      </c>
      <c r="H38">
        <f t="shared" si="0"/>
        <v>3.0609226594301222</v>
      </c>
      <c r="I38">
        <v>22</v>
      </c>
      <c r="J38">
        <v>47.3</v>
      </c>
      <c r="K38">
        <v>68.72</v>
      </c>
      <c r="L38" s="3">
        <f t="shared" si="2"/>
        <v>1</v>
      </c>
      <c r="M38" s="3">
        <f t="shared" si="3"/>
        <v>0</v>
      </c>
      <c r="N38" s="3">
        <f t="shared" si="4"/>
        <v>0</v>
      </c>
      <c r="O38" s="9" t="s">
        <v>3</v>
      </c>
      <c r="P38" s="8" t="s">
        <v>1436</v>
      </c>
      <c r="Q38">
        <f>SUM(L958:L967)</f>
        <v>0</v>
      </c>
      <c r="R38">
        <f>SUM(M958:M967)</f>
        <v>4</v>
      </c>
      <c r="S38">
        <f>SUM(N958:N967)</f>
        <v>6</v>
      </c>
      <c r="T38">
        <f>AVERAGE(E962:E963,E965,E967)</f>
        <v>22.875</v>
      </c>
      <c r="U38">
        <f>_xlfn.STDEV.P(E962:E963,E965,E967)/SQRT(COUNT(E962:E963,E965,E967))</f>
        <v>0.27243118397129212</v>
      </c>
      <c r="W38">
        <f>AVERAGE(H958:H967)</f>
        <v>0.99812924359224797</v>
      </c>
      <c r="X38">
        <f>_xlfn.STDEV.P(H958:H967)/SQRT(COUNT(H958:H967))</f>
        <v>6.3494857027193194E-2</v>
      </c>
      <c r="AA38" s="2" t="s">
        <v>273</v>
      </c>
      <c r="AB38" t="s">
        <v>174</v>
      </c>
      <c r="AC38" t="s">
        <v>0</v>
      </c>
      <c r="AD38" t="s">
        <v>5</v>
      </c>
      <c r="AE38">
        <v>25</v>
      </c>
      <c r="AF38">
        <v>104.89</v>
      </c>
      <c r="AG38">
        <v>76.17</v>
      </c>
      <c r="AH38">
        <f t="shared" si="1"/>
        <v>1.3770513325456215</v>
      </c>
      <c r="AI38">
        <v>27.5</v>
      </c>
      <c r="AJ38">
        <v>94.65</v>
      </c>
      <c r="AK38">
        <v>82.3</v>
      </c>
      <c r="AL38" s="3">
        <f t="shared" si="5"/>
        <v>0</v>
      </c>
      <c r="AM38" s="3">
        <f t="shared" si="6"/>
        <v>1</v>
      </c>
      <c r="AN38" s="3">
        <f t="shared" si="7"/>
        <v>0</v>
      </c>
      <c r="AO38" s="9" t="s">
        <v>3</v>
      </c>
      <c r="AP38" s="8" t="s">
        <v>1436</v>
      </c>
      <c r="AQ38">
        <f>SUM(AL958:AL967)</f>
        <v>4</v>
      </c>
      <c r="AR38">
        <f>SUM(AM958:AM967)</f>
        <v>4</v>
      </c>
      <c r="AS38">
        <f>SUM(AN958:AN967)</f>
        <v>2</v>
      </c>
      <c r="AT38">
        <f>AVERAGE(AE959:AE960,AE962:AE967)</f>
        <v>23.8125</v>
      </c>
      <c r="AU38">
        <f>_xlfn.STDEV.P(AE959:AE960,AE962:AE967)/SQRT(COUNT(AE959:AE960,AE962:AE967))</f>
        <v>0.17539019000502851</v>
      </c>
      <c r="AW38">
        <f>AVERAGE(AH958:AH967)</f>
        <v>1.419912549111719</v>
      </c>
      <c r="AX38">
        <f>_xlfn.STDEV.P(AH958:AH967)/SQRT(COUNT(AH958:AH967))</f>
        <v>0.13734211946985997</v>
      </c>
    </row>
    <row r="39" spans="1:50" x14ac:dyDescent="0.35">
      <c r="A39" s="2" t="s">
        <v>274</v>
      </c>
      <c r="B39" t="s">
        <v>174</v>
      </c>
      <c r="C39" t="s">
        <v>0</v>
      </c>
      <c r="D39" t="s">
        <v>4</v>
      </c>
      <c r="E39">
        <v>25</v>
      </c>
      <c r="F39">
        <v>220.77</v>
      </c>
      <c r="G39">
        <v>76.17</v>
      </c>
      <c r="H39">
        <f t="shared" si="0"/>
        <v>2.8983851910200866</v>
      </c>
      <c r="I39">
        <v>22.5</v>
      </c>
      <c r="J39">
        <v>50.83</v>
      </c>
      <c r="K39">
        <v>69.97</v>
      </c>
      <c r="L39" s="3">
        <f t="shared" si="2"/>
        <v>1</v>
      </c>
      <c r="M39" s="3">
        <f t="shared" si="3"/>
        <v>0</v>
      </c>
      <c r="N39" s="3">
        <f t="shared" si="4"/>
        <v>0</v>
      </c>
      <c r="O39" s="9" t="s">
        <v>3</v>
      </c>
      <c r="P39" s="8" t="s">
        <v>1437</v>
      </c>
      <c r="Q39">
        <f>SUM(L980:L992)</f>
        <v>1</v>
      </c>
      <c r="R39">
        <f>SUM(M980:M992)</f>
        <v>6</v>
      </c>
      <c r="S39">
        <f>SUM(N980:N992)</f>
        <v>6</v>
      </c>
      <c r="T39">
        <f>AVERAGE(E980,E984:E986,E988,E990,E992)</f>
        <v>23.785714285714285</v>
      </c>
      <c r="U39">
        <f>_xlfn.STDEV.P(E980,E984:E986,E988,E990,E992)/SQRT(COUNT(E980,E984:E986,E988,E990,E992))</f>
        <v>9.3521952958282445E-2</v>
      </c>
      <c r="W39">
        <f>AVERAGE(H980:H992)</f>
        <v>1.155859975051303</v>
      </c>
      <c r="X39">
        <f>_xlfn.STDEV.P(H980:H992)/SQRT(COUNT(H980:H992))</f>
        <v>7.3899918936563155E-2</v>
      </c>
      <c r="AA39" s="2" t="s">
        <v>274</v>
      </c>
      <c r="AB39" t="s">
        <v>174</v>
      </c>
      <c r="AC39" t="s">
        <v>0</v>
      </c>
      <c r="AD39" t="s">
        <v>5</v>
      </c>
      <c r="AE39">
        <v>25</v>
      </c>
      <c r="AF39">
        <v>101.9</v>
      </c>
      <c r="AG39">
        <v>76.17</v>
      </c>
      <c r="AH39">
        <f t="shared" si="1"/>
        <v>1.3377970329526061</v>
      </c>
      <c r="AI39">
        <v>23.5</v>
      </c>
      <c r="AJ39">
        <v>65.03</v>
      </c>
      <c r="AK39">
        <v>72.459999999999994</v>
      </c>
      <c r="AL39" s="3">
        <f t="shared" si="5"/>
        <v>0</v>
      </c>
      <c r="AM39" s="3">
        <f t="shared" si="6"/>
        <v>1</v>
      </c>
      <c r="AN39" s="3">
        <f t="shared" si="7"/>
        <v>0</v>
      </c>
      <c r="AO39" s="9" t="s">
        <v>3</v>
      </c>
      <c r="AP39" s="8" t="s">
        <v>1437</v>
      </c>
      <c r="AQ39">
        <f>SUM(AL980:AL992)</f>
        <v>3</v>
      </c>
      <c r="AR39">
        <f>SUM(AM980:AM992)</f>
        <v>9</v>
      </c>
      <c r="AS39">
        <f>SUM(AN980:AN992)</f>
        <v>1</v>
      </c>
      <c r="AT39">
        <f>AVERAGE(AE980:AE991)</f>
        <v>24.041666666666668</v>
      </c>
      <c r="AU39">
        <f>_xlfn.STDEV.P(AE980:AE991)/SQRT(COUNT(AE980:AE991))</f>
        <v>3.9892796156514095E-2</v>
      </c>
      <c r="AW39">
        <f>AVERAGE(AH980:AH992)</f>
        <v>1.3531081834991936</v>
      </c>
      <c r="AX39">
        <f>_xlfn.STDEV.P(AH980:AH992)/SQRT(COUNT(AH980:AH992))</f>
        <v>9.3365828633922524E-2</v>
      </c>
    </row>
    <row r="40" spans="1:50" x14ac:dyDescent="0.35">
      <c r="A40" s="2" t="s">
        <v>275</v>
      </c>
      <c r="B40" t="s">
        <v>174</v>
      </c>
      <c r="C40" t="s">
        <v>0</v>
      </c>
      <c r="D40" t="s">
        <v>4</v>
      </c>
      <c r="E40">
        <v>24</v>
      </c>
      <c r="F40">
        <v>241.88</v>
      </c>
      <c r="G40">
        <v>73.7</v>
      </c>
      <c r="H40">
        <f t="shared" si="0"/>
        <v>3.2819538670284936</v>
      </c>
      <c r="I40">
        <v>22.5</v>
      </c>
      <c r="J40">
        <v>68.5</v>
      </c>
      <c r="K40">
        <v>69.97</v>
      </c>
      <c r="L40" s="3">
        <f t="shared" si="2"/>
        <v>1</v>
      </c>
      <c r="M40" s="3">
        <f t="shared" si="3"/>
        <v>0</v>
      </c>
      <c r="N40" s="3">
        <f t="shared" si="4"/>
        <v>0</v>
      </c>
      <c r="AA40" s="2" t="s">
        <v>275</v>
      </c>
      <c r="AB40" t="s">
        <v>174</v>
      </c>
      <c r="AC40" t="s">
        <v>0</v>
      </c>
      <c r="AD40" t="s">
        <v>5</v>
      </c>
      <c r="AE40">
        <v>25.5</v>
      </c>
      <c r="AF40">
        <v>119.18</v>
      </c>
      <c r="AG40">
        <v>77.400000000000006</v>
      </c>
      <c r="AH40">
        <f t="shared" si="1"/>
        <v>1.5397932816537467</v>
      </c>
      <c r="AI40">
        <v>23.5</v>
      </c>
      <c r="AJ40">
        <v>66.59</v>
      </c>
      <c r="AK40">
        <v>72.459999999999994</v>
      </c>
      <c r="AL40" s="3">
        <f t="shared" si="5"/>
        <v>1</v>
      </c>
      <c r="AM40" s="3">
        <f t="shared" si="6"/>
        <v>0</v>
      </c>
      <c r="AN40" s="3">
        <f t="shared" si="7"/>
        <v>0</v>
      </c>
    </row>
    <row r="41" spans="1:50" x14ac:dyDescent="0.35">
      <c r="A41" s="2" t="s">
        <v>276</v>
      </c>
      <c r="B41" t="s">
        <v>174</v>
      </c>
      <c r="C41" t="s">
        <v>0</v>
      </c>
      <c r="D41" t="s">
        <v>4</v>
      </c>
      <c r="E41">
        <v>24</v>
      </c>
      <c r="F41">
        <v>106.87</v>
      </c>
      <c r="G41">
        <v>73.7</v>
      </c>
      <c r="H41">
        <f t="shared" si="0"/>
        <v>1.4500678426051561</v>
      </c>
      <c r="I41">
        <v>23</v>
      </c>
      <c r="J41">
        <v>55.85</v>
      </c>
      <c r="K41">
        <v>71.22</v>
      </c>
      <c r="L41" s="3">
        <f t="shared" si="2"/>
        <v>0</v>
      </c>
      <c r="M41" s="3">
        <f t="shared" si="3"/>
        <v>1</v>
      </c>
      <c r="N41" s="3">
        <f t="shared" si="4"/>
        <v>0</v>
      </c>
      <c r="O41" s="9"/>
      <c r="P41" s="5" t="s">
        <v>170</v>
      </c>
      <c r="Q41" s="10" t="s">
        <v>163</v>
      </c>
      <c r="R41" s="10" t="s">
        <v>164</v>
      </c>
      <c r="S41" s="10" t="s">
        <v>165</v>
      </c>
      <c r="T41" s="10" t="s">
        <v>167</v>
      </c>
      <c r="U41" s="10" t="s">
        <v>168</v>
      </c>
      <c r="V41" s="5"/>
      <c r="W41" s="10" t="s">
        <v>126</v>
      </c>
      <c r="X41" s="10" t="s">
        <v>169</v>
      </c>
      <c r="AA41" s="2" t="s">
        <v>276</v>
      </c>
      <c r="AB41" t="s">
        <v>174</v>
      </c>
      <c r="AC41" s="4" t="s">
        <v>0</v>
      </c>
      <c r="AD41" s="4" t="s">
        <v>5</v>
      </c>
      <c r="AE41" s="4">
        <v>25.5</v>
      </c>
      <c r="AF41" s="4">
        <v>72.27</v>
      </c>
      <c r="AG41" s="4">
        <v>77.400000000000006</v>
      </c>
      <c r="AH41" s="4">
        <f t="shared" si="1"/>
        <v>0.93372093023255798</v>
      </c>
      <c r="AI41" s="4">
        <v>25</v>
      </c>
      <c r="AJ41" s="4">
        <v>68.53</v>
      </c>
      <c r="AK41" s="4">
        <v>76.17</v>
      </c>
      <c r="AL41" s="4">
        <f t="shared" si="5"/>
        <v>0</v>
      </c>
      <c r="AM41" s="4">
        <f t="shared" si="6"/>
        <v>0</v>
      </c>
      <c r="AN41" s="4">
        <f t="shared" si="7"/>
        <v>1</v>
      </c>
      <c r="AO41" s="9"/>
      <c r="AP41" s="5" t="s">
        <v>440</v>
      </c>
      <c r="AQ41" s="10" t="s">
        <v>163</v>
      </c>
      <c r="AR41" s="10" t="s">
        <v>164</v>
      </c>
      <c r="AS41" s="10" t="s">
        <v>165</v>
      </c>
      <c r="AT41" s="10" t="s">
        <v>167</v>
      </c>
      <c r="AU41" s="10" t="s">
        <v>168</v>
      </c>
      <c r="AV41" s="5"/>
      <c r="AW41" s="10" t="s">
        <v>126</v>
      </c>
      <c r="AX41" s="10" t="s">
        <v>169</v>
      </c>
    </row>
    <row r="42" spans="1:50" x14ac:dyDescent="0.35">
      <c r="A42" s="2" t="s">
        <v>277</v>
      </c>
      <c r="B42" t="s">
        <v>174</v>
      </c>
      <c r="C42" t="s">
        <v>0</v>
      </c>
      <c r="D42" t="s">
        <v>4</v>
      </c>
      <c r="E42">
        <v>24.5</v>
      </c>
      <c r="F42">
        <v>219.4</v>
      </c>
      <c r="G42">
        <v>74.930000000000007</v>
      </c>
      <c r="H42">
        <f t="shared" si="0"/>
        <v>2.928066195115441</v>
      </c>
      <c r="I42">
        <v>22.5</v>
      </c>
      <c r="J42">
        <v>62.54</v>
      </c>
      <c r="K42">
        <v>69.97</v>
      </c>
      <c r="L42" s="3">
        <f t="shared" si="2"/>
        <v>1</v>
      </c>
      <c r="M42" s="3">
        <f t="shared" si="3"/>
        <v>0</v>
      </c>
      <c r="N42" s="3">
        <f t="shared" si="4"/>
        <v>0</v>
      </c>
      <c r="O42" s="9" t="s">
        <v>0</v>
      </c>
      <c r="P42" t="s">
        <v>437</v>
      </c>
      <c r="Q42">
        <f>SUM(L62:L75)</f>
        <v>4</v>
      </c>
      <c r="R42">
        <f>SUM(M62:M75)</f>
        <v>10</v>
      </c>
      <c r="S42">
        <f>SUM(N62:N75)</f>
        <v>0</v>
      </c>
      <c r="T42">
        <f>AVERAGE(E62:E75)</f>
        <v>22.428571428571427</v>
      </c>
      <c r="U42">
        <f>_xlfn.STDEV.P(E62:E75)/SQRT(COUNT(E62:E75))</f>
        <v>0.18801556910906414</v>
      </c>
      <c r="W42">
        <f>AVERAGE(H62:H75)</f>
        <v>1.4624936445237808</v>
      </c>
      <c r="X42">
        <f>_xlfn.STDEV.P(H62:H75)/SQRT(COUNT(H62:H75))</f>
        <v>8.5258906071548221E-2</v>
      </c>
      <c r="AA42" s="2" t="s">
        <v>277</v>
      </c>
      <c r="AB42" t="s">
        <v>174</v>
      </c>
      <c r="AC42" t="s">
        <v>0</v>
      </c>
      <c r="AD42" t="s">
        <v>5</v>
      </c>
      <c r="AE42">
        <v>24</v>
      </c>
      <c r="AF42">
        <v>96.96</v>
      </c>
      <c r="AG42">
        <v>73.7</v>
      </c>
      <c r="AH42">
        <f t="shared" si="1"/>
        <v>1.3156037991858887</v>
      </c>
      <c r="AI42">
        <v>23.5</v>
      </c>
      <c r="AJ42">
        <v>65.680000000000007</v>
      </c>
      <c r="AK42">
        <v>72.459999999999994</v>
      </c>
      <c r="AL42" s="3">
        <f t="shared" si="5"/>
        <v>0</v>
      </c>
      <c r="AM42" s="3">
        <f t="shared" si="6"/>
        <v>1</v>
      </c>
      <c r="AN42" s="3">
        <f t="shared" si="7"/>
        <v>0</v>
      </c>
      <c r="AO42" s="9" t="s">
        <v>0</v>
      </c>
      <c r="AP42" t="s">
        <v>437</v>
      </c>
      <c r="AQ42">
        <f>SUM(AL62:AL75)</f>
        <v>14</v>
      </c>
      <c r="AR42">
        <f>SUM(AM62:AM75)</f>
        <v>0</v>
      </c>
      <c r="AS42">
        <f>SUM(AN62:AN75)</f>
        <v>0</v>
      </c>
      <c r="AT42">
        <f>AVERAGE(AE62:AE75)</f>
        <v>23.964285714285715</v>
      </c>
      <c r="AU42">
        <f>_xlfn.STDEV.P(AE62:AE75)/SQRT(COUNT(AE62:AE75))</f>
        <v>3.4415146844979705E-2</v>
      </c>
      <c r="AW42">
        <f>AVERAGE(AH62:AH75)</f>
        <v>2.0349193413727216</v>
      </c>
      <c r="AX42">
        <f>_xlfn.STDEV.P(AH62:AH75)/SQRT(COUNT(AH62:AH75))</f>
        <v>7.0346795719253674E-2</v>
      </c>
    </row>
    <row r="43" spans="1:50" x14ac:dyDescent="0.35">
      <c r="A43" s="2" t="s">
        <v>278</v>
      </c>
      <c r="B43" t="s">
        <v>174</v>
      </c>
      <c r="C43" t="s">
        <v>0</v>
      </c>
      <c r="D43" t="s">
        <v>4</v>
      </c>
      <c r="E43">
        <v>25</v>
      </c>
      <c r="F43">
        <v>224.13</v>
      </c>
      <c r="G43">
        <v>76.17</v>
      </c>
      <c r="H43">
        <f t="shared" si="0"/>
        <v>2.9424970460811344</v>
      </c>
      <c r="I43">
        <v>22.5</v>
      </c>
      <c r="J43">
        <v>53.21</v>
      </c>
      <c r="K43">
        <v>69.97</v>
      </c>
      <c r="L43" s="3">
        <f t="shared" si="2"/>
        <v>1</v>
      </c>
      <c r="M43" s="3">
        <f t="shared" si="3"/>
        <v>0</v>
      </c>
      <c r="N43" s="3">
        <f t="shared" si="4"/>
        <v>0</v>
      </c>
      <c r="O43" s="9" t="s">
        <v>0</v>
      </c>
      <c r="P43" t="s">
        <v>436</v>
      </c>
      <c r="Q43">
        <f>SUM(L91:L105,L149:L165)</f>
        <v>21</v>
      </c>
      <c r="R43">
        <f>SUM(M91:M105,M149:M165)</f>
        <v>10</v>
      </c>
      <c r="S43">
        <f>SUM(N91:N105,N149:N165)</f>
        <v>1</v>
      </c>
      <c r="T43">
        <f>AVERAGE(E91:E101,E149:E165,E103:E105)</f>
        <v>24.79032258064516</v>
      </c>
      <c r="U43">
        <f>_xlfn.STDEV.P(E91:E101,E149:E165,E103:E105)/SQRT(COUNT(E91:E101,E149:E165,E103:E105))</f>
        <v>0.2124802660217944</v>
      </c>
      <c r="W43">
        <f>AVERAGE(H91:H105,H149:H165)</f>
        <v>1.781502530540203</v>
      </c>
      <c r="X43">
        <f>_xlfn.STDEV.P(H91:H105,H149:H165)/SQRT(COUNT(H91:H105,H149:H165))</f>
        <v>8.6270564189885296E-2</v>
      </c>
      <c r="AA43" s="2" t="s">
        <v>278</v>
      </c>
      <c r="AB43" t="s">
        <v>174</v>
      </c>
      <c r="AC43" t="s">
        <v>0</v>
      </c>
      <c r="AD43" t="s">
        <v>5</v>
      </c>
      <c r="AE43">
        <v>24</v>
      </c>
      <c r="AF43">
        <v>110.9</v>
      </c>
      <c r="AG43">
        <v>73.7</v>
      </c>
      <c r="AH43">
        <f t="shared" si="1"/>
        <v>1.5047489823609226</v>
      </c>
      <c r="AI43">
        <v>23.5</v>
      </c>
      <c r="AJ43">
        <v>69.87</v>
      </c>
      <c r="AK43">
        <v>72.459999999999994</v>
      </c>
      <c r="AL43" s="3">
        <f t="shared" si="5"/>
        <v>1</v>
      </c>
      <c r="AM43" s="3">
        <f t="shared" si="6"/>
        <v>0</v>
      </c>
      <c r="AN43" s="3">
        <f t="shared" si="7"/>
        <v>0</v>
      </c>
      <c r="AO43" s="9" t="s">
        <v>0</v>
      </c>
      <c r="AP43" s="8" t="s">
        <v>436</v>
      </c>
      <c r="AQ43">
        <f>SUM(AL91:AL105)</f>
        <v>5</v>
      </c>
      <c r="AR43">
        <f t="shared" ref="AR43:AS43" si="26">SUM(AM91:AM105)</f>
        <v>8</v>
      </c>
      <c r="AS43">
        <f t="shared" si="26"/>
        <v>2</v>
      </c>
      <c r="AT43">
        <f>AVERAGE(AE91:AE101)</f>
        <v>23.954545454545453</v>
      </c>
      <c r="AU43">
        <f>_xlfn.STDEV.P(AE91:AE101)/SQRT(COUNT(AE91:AE101))</f>
        <v>0.10071121989218135</v>
      </c>
      <c r="AW43">
        <f>AVERAGE(AH91:AH105)</f>
        <v>1.3774628691961861</v>
      </c>
      <c r="AX43">
        <f>_xlfn.STDEV.P(AH91:AH105)/SQRT(COUNT(AH91:AH105))</f>
        <v>6.6910370543648831E-2</v>
      </c>
    </row>
    <row r="44" spans="1:50" x14ac:dyDescent="0.35">
      <c r="A44" s="2" t="s">
        <v>279</v>
      </c>
      <c r="B44" t="s">
        <v>174</v>
      </c>
      <c r="C44" t="s">
        <v>0</v>
      </c>
      <c r="D44" t="s">
        <v>4</v>
      </c>
      <c r="E44">
        <v>24</v>
      </c>
      <c r="F44">
        <v>233.36</v>
      </c>
      <c r="G44">
        <v>73.7</v>
      </c>
      <c r="H44">
        <f t="shared" si="0"/>
        <v>3.1663500678426053</v>
      </c>
      <c r="I44">
        <v>22</v>
      </c>
      <c r="J44">
        <v>40.700000000000003</v>
      </c>
      <c r="K44">
        <v>68.72</v>
      </c>
      <c r="L44" s="3">
        <f t="shared" si="2"/>
        <v>1</v>
      </c>
      <c r="M44" s="3">
        <f t="shared" si="3"/>
        <v>0</v>
      </c>
      <c r="N44" s="3">
        <f t="shared" si="4"/>
        <v>0</v>
      </c>
      <c r="O44" s="9" t="s">
        <v>0</v>
      </c>
      <c r="P44" t="s">
        <v>438</v>
      </c>
      <c r="Q44">
        <f>SUM(L118:L129)</f>
        <v>10</v>
      </c>
      <c r="R44">
        <f>SUM(M118:M129)</f>
        <v>1</v>
      </c>
      <c r="S44">
        <f>SUM(N118:N129)</f>
        <v>1</v>
      </c>
      <c r="T44">
        <f>AVERAGE(E118:E121,E123:E129)</f>
        <v>24.181818181818183</v>
      </c>
      <c r="U44">
        <f>_xlfn.STDEV.P(E118:E121,E123:E129)/SQRT(COUNT(E118:E121,E123:E129))</f>
        <v>9.6909416525277459E-2</v>
      </c>
      <c r="W44">
        <f>AVERAGE(H118:H129)</f>
        <v>2.3225933556853344</v>
      </c>
      <c r="X44">
        <f>_xlfn.STDEV.P(H118:H129)/SQRT(COUNT(H118:H129))</f>
        <v>0.2348790534901978</v>
      </c>
      <c r="AA44" s="2" t="s">
        <v>279</v>
      </c>
      <c r="AB44" t="s">
        <v>174</v>
      </c>
      <c r="AC44" t="s">
        <v>0</v>
      </c>
      <c r="AD44" t="s">
        <v>5</v>
      </c>
      <c r="AE44">
        <v>26</v>
      </c>
      <c r="AF44">
        <v>92.33</v>
      </c>
      <c r="AG44">
        <v>78.63</v>
      </c>
      <c r="AH44">
        <f t="shared" si="1"/>
        <v>1.1742337530204756</v>
      </c>
      <c r="AI44">
        <v>24</v>
      </c>
      <c r="AJ44">
        <v>76.78</v>
      </c>
      <c r="AK44">
        <v>73.7</v>
      </c>
      <c r="AL44" s="3">
        <f t="shared" si="5"/>
        <v>0</v>
      </c>
      <c r="AM44" s="3">
        <f t="shared" si="6"/>
        <v>1</v>
      </c>
      <c r="AN44" s="3">
        <f t="shared" si="7"/>
        <v>0</v>
      </c>
      <c r="AO44" s="9" t="s">
        <v>0</v>
      </c>
      <c r="AP44" t="s">
        <v>438</v>
      </c>
    </row>
    <row r="45" spans="1:50" x14ac:dyDescent="0.35">
      <c r="A45" s="2" t="s">
        <v>280</v>
      </c>
      <c r="B45" t="s">
        <v>174</v>
      </c>
      <c r="C45" t="s">
        <v>0</v>
      </c>
      <c r="D45" t="s">
        <v>4</v>
      </c>
      <c r="E45">
        <v>24</v>
      </c>
      <c r="F45">
        <v>216.89</v>
      </c>
      <c r="G45">
        <v>73.7</v>
      </c>
      <c r="H45">
        <f t="shared" si="0"/>
        <v>2.9428765264586159</v>
      </c>
      <c r="I45">
        <v>22</v>
      </c>
      <c r="J45">
        <v>49.02</v>
      </c>
      <c r="K45">
        <v>68.72</v>
      </c>
      <c r="L45" s="3">
        <f t="shared" si="2"/>
        <v>1</v>
      </c>
      <c r="M45" s="3">
        <f t="shared" si="3"/>
        <v>0</v>
      </c>
      <c r="N45" s="3">
        <f t="shared" si="4"/>
        <v>0</v>
      </c>
      <c r="O45" s="9" t="s">
        <v>0</v>
      </c>
      <c r="P45" t="s">
        <v>439</v>
      </c>
      <c r="Q45">
        <f>SUM(L22:L50)</f>
        <v>28</v>
      </c>
      <c r="R45">
        <f>SUM(M22:M50)</f>
        <v>1</v>
      </c>
      <c r="S45">
        <f>SUM(N22:N50)</f>
        <v>0</v>
      </c>
      <c r="T45">
        <f>AVERAGE(E22:E50)</f>
        <v>24.189655172413794</v>
      </c>
      <c r="U45">
        <f>_xlfn.STDEV.P(E22:E50)/SQRT(COUNT(E22:E50))</f>
        <v>5.6733272000403311E-2</v>
      </c>
      <c r="W45">
        <f>AVERAGE(H22:H50)</f>
        <v>2.5959158540898146</v>
      </c>
      <c r="X45">
        <f>_xlfn.STDEV.P(H22:H50)/SQRT(COUNT(H22:H50))</f>
        <v>9.3936018843460201E-2</v>
      </c>
      <c r="AA45" s="2" t="s">
        <v>280</v>
      </c>
      <c r="AB45" t="s">
        <v>174</v>
      </c>
      <c r="AC45" t="s">
        <v>0</v>
      </c>
      <c r="AD45" t="s">
        <v>5</v>
      </c>
      <c r="AE45">
        <v>26</v>
      </c>
      <c r="AF45">
        <v>96.15</v>
      </c>
      <c r="AG45">
        <v>78.63</v>
      </c>
      <c r="AH45">
        <f t="shared" si="1"/>
        <v>1.2228157191911486</v>
      </c>
      <c r="AI45">
        <v>24</v>
      </c>
      <c r="AJ45">
        <v>82.32</v>
      </c>
      <c r="AK45">
        <v>73.7</v>
      </c>
      <c r="AL45" s="3">
        <f t="shared" si="5"/>
        <v>0</v>
      </c>
      <c r="AM45" s="3">
        <f t="shared" si="6"/>
        <v>1</v>
      </c>
      <c r="AN45" s="3">
        <f t="shared" si="7"/>
        <v>0</v>
      </c>
      <c r="AO45" s="9" t="s">
        <v>0</v>
      </c>
      <c r="AP45" t="s">
        <v>439</v>
      </c>
      <c r="AQ45">
        <f>SUM(AL22:AL50)</f>
        <v>6</v>
      </c>
      <c r="AR45">
        <f>SUM(AM22:AM50)</f>
        <v>21</v>
      </c>
      <c r="AS45">
        <f>SUM(AN22:AN50)</f>
        <v>2</v>
      </c>
      <c r="AT45">
        <f>AVERAGE(AE22:AE28,AE30:AE40,AE42:AE50)</f>
        <v>24.666666666666668</v>
      </c>
      <c r="AU45">
        <f>_xlfn.STDEV.P(AE22:AE28,AE30:AE40,AE42:AE50)/SQRT(COUNT(AE22:AE28,AE30:AE40,AE42:AE50))</f>
        <v>0.16563466499998444</v>
      </c>
      <c r="AW45">
        <f>AVERAGE(AH22:AH50)</f>
        <v>1.3524261563834521</v>
      </c>
      <c r="AX45">
        <f>_xlfn.STDEV.P(AH22:AH50)/SQRT(COUNT(AH22:AH50))</f>
        <v>3.7386665347304858E-2</v>
      </c>
    </row>
    <row r="46" spans="1:50" x14ac:dyDescent="0.35">
      <c r="A46" s="2" t="s">
        <v>281</v>
      </c>
      <c r="B46" t="s">
        <v>174</v>
      </c>
      <c r="C46" t="s">
        <v>0</v>
      </c>
      <c r="D46" t="s">
        <v>4</v>
      </c>
      <c r="E46">
        <v>24</v>
      </c>
      <c r="F46">
        <v>163.4</v>
      </c>
      <c r="G46">
        <v>73.7</v>
      </c>
      <c r="H46">
        <f t="shared" si="0"/>
        <v>2.2170963364993215</v>
      </c>
      <c r="I46">
        <v>22</v>
      </c>
      <c r="J46">
        <v>54.23</v>
      </c>
      <c r="K46">
        <v>68.72</v>
      </c>
      <c r="L46" s="3">
        <f t="shared" si="2"/>
        <v>1</v>
      </c>
      <c r="M46" s="3">
        <f t="shared" si="3"/>
        <v>0</v>
      </c>
      <c r="N46" s="3">
        <f t="shared" si="4"/>
        <v>0</v>
      </c>
      <c r="O46" s="13" t="s">
        <v>0</v>
      </c>
      <c r="P46" s="14" t="s">
        <v>773</v>
      </c>
      <c r="Q46" s="14">
        <f>SUM(L386:L398,L700:L706)</f>
        <v>13</v>
      </c>
      <c r="R46" s="14">
        <f>SUM(M386:M398,M700:M706)</f>
        <v>4</v>
      </c>
      <c r="S46" s="14">
        <f>SUM(N386:N398,N700:N706)</f>
        <v>3</v>
      </c>
      <c r="T46" s="14">
        <f>AVERAGE(E386:E388,E390:E391,E393:E395,E397:E398,E700:E706)</f>
        <v>24.411764705882351</v>
      </c>
      <c r="U46" s="14">
        <f>_xlfn.STDEV.P(E386:E388,E390:E391,E393:E395,E397:E398,E700:E706)/SQRT(COUNT(E386:E388,E390:E391,E393:E395,E397:E398,E700:E706))</f>
        <v>0.20049805682793265</v>
      </c>
      <c r="V46" s="14"/>
      <c r="W46" s="14">
        <f>AVERAGE(H386:H398,H700:H706)</f>
        <v>1.594897543921052</v>
      </c>
      <c r="X46" s="14">
        <f>_xlfn.STDEV.P(H386:H398,H700:H706)/SQRT(COUNT(H386:H398,H700:H706))</f>
        <v>9.2612931398934561E-2</v>
      </c>
      <c r="AA46" s="2" t="s">
        <v>281</v>
      </c>
      <c r="AB46" t="s">
        <v>174</v>
      </c>
      <c r="AC46" t="s">
        <v>0</v>
      </c>
      <c r="AD46" t="s">
        <v>5</v>
      </c>
      <c r="AE46">
        <v>24.5</v>
      </c>
      <c r="AF46">
        <v>97.71</v>
      </c>
      <c r="AG46">
        <v>74.930000000000007</v>
      </c>
      <c r="AH46">
        <f t="shared" si="1"/>
        <v>1.3040170826104363</v>
      </c>
      <c r="AI46">
        <v>23.5</v>
      </c>
      <c r="AJ46">
        <v>62.89</v>
      </c>
      <c r="AK46">
        <v>72.459999999999994</v>
      </c>
      <c r="AL46" s="3">
        <f t="shared" si="5"/>
        <v>0</v>
      </c>
      <c r="AM46" s="3">
        <f t="shared" si="6"/>
        <v>1</v>
      </c>
      <c r="AN46" s="3">
        <f t="shared" si="7"/>
        <v>0</v>
      </c>
      <c r="AO46" s="13" t="s">
        <v>0</v>
      </c>
      <c r="AP46" s="14" t="s">
        <v>773</v>
      </c>
      <c r="AQ46" s="14">
        <f>SUM(AL386:AL398,AL700:AL706)</f>
        <v>20</v>
      </c>
      <c r="AR46" s="14">
        <f>SUM(AM386:AM398,AM700:AM706)</f>
        <v>0</v>
      </c>
      <c r="AS46" s="14">
        <f>SUM(AN386:AN398,AN700:AN706)</f>
        <v>0</v>
      </c>
      <c r="AT46" s="14">
        <f>AVERAGE(AE386:AE398,AE700:AE706)</f>
        <v>23.975000000000001</v>
      </c>
      <c r="AU46" s="14">
        <f>_xlfn.STDEV.P(AE386:AE398,AE700:AE706)/SQRT(COUNT(AE386:AE398,AE700:AE706))</f>
        <v>2.4366985862022406E-2</v>
      </c>
      <c r="AV46" s="14"/>
      <c r="AW46" s="14">
        <f>AVERAGE(AH386:AH398,AH700:AH706)</f>
        <v>2.1879543890963471</v>
      </c>
      <c r="AX46" s="14">
        <f>_xlfn.STDEV.P(AH386:AH398,AH700:AH706)/SQRT(COUNT(AH386:AH398,AH700:AH706))</f>
        <v>6.2428016353083059E-2</v>
      </c>
    </row>
    <row r="47" spans="1:50" x14ac:dyDescent="0.35">
      <c r="A47" s="2" t="s">
        <v>282</v>
      </c>
      <c r="B47" t="s">
        <v>174</v>
      </c>
      <c r="C47" t="s">
        <v>0</v>
      </c>
      <c r="D47" t="s">
        <v>4</v>
      </c>
      <c r="E47">
        <v>24</v>
      </c>
      <c r="F47">
        <v>225.01</v>
      </c>
      <c r="G47">
        <v>73.7</v>
      </c>
      <c r="H47">
        <f t="shared" si="0"/>
        <v>3.0530529172320215</v>
      </c>
      <c r="I47">
        <v>22</v>
      </c>
      <c r="J47">
        <v>49.31</v>
      </c>
      <c r="K47">
        <v>68.72</v>
      </c>
      <c r="L47" s="3">
        <f t="shared" si="2"/>
        <v>1</v>
      </c>
      <c r="M47" s="3">
        <f t="shared" si="3"/>
        <v>0</v>
      </c>
      <c r="N47" s="3">
        <f t="shared" si="4"/>
        <v>0</v>
      </c>
      <c r="O47" s="9" t="s">
        <v>0</v>
      </c>
      <c r="P47" t="s">
        <v>841</v>
      </c>
      <c r="Q47">
        <f>SUM(L327:L352)</f>
        <v>0</v>
      </c>
      <c r="R47">
        <f>SUM(M327:M352)</f>
        <v>2</v>
      </c>
      <c r="S47">
        <f>SUM(N327:N352)</f>
        <v>24</v>
      </c>
      <c r="T47">
        <f>AVERAGE(E337,E350)</f>
        <v>23</v>
      </c>
      <c r="U47">
        <f>_xlfn.STDEV.P(E337,E350)/SQRT(COUNT(E337,E350))</f>
        <v>3.5355339059327373</v>
      </c>
      <c r="W47">
        <f>AVERAGE(H327:H352)</f>
        <v>0.89327708780207427</v>
      </c>
      <c r="X47">
        <f>_xlfn.STDEV.P(H327:H352)/SQRT(COUNT(H327:H352))</f>
        <v>1.587394708969447E-2</v>
      </c>
      <c r="AA47" s="2" t="s">
        <v>282</v>
      </c>
      <c r="AB47" t="s">
        <v>174</v>
      </c>
      <c r="AC47" t="s">
        <v>0</v>
      </c>
      <c r="AD47" t="s">
        <v>5</v>
      </c>
      <c r="AE47">
        <v>24</v>
      </c>
      <c r="AF47">
        <v>130.27000000000001</v>
      </c>
      <c r="AG47">
        <v>73.7</v>
      </c>
      <c r="AH47">
        <f t="shared" si="1"/>
        <v>1.767571234735414</v>
      </c>
      <c r="AI47">
        <v>23</v>
      </c>
      <c r="AJ47">
        <v>53.35</v>
      </c>
      <c r="AK47">
        <v>71.22</v>
      </c>
      <c r="AL47" s="3">
        <f t="shared" si="5"/>
        <v>1</v>
      </c>
      <c r="AM47" s="3">
        <f t="shared" si="6"/>
        <v>0</v>
      </c>
      <c r="AN47" s="3">
        <f t="shared" si="7"/>
        <v>0</v>
      </c>
      <c r="AO47" s="9" t="s">
        <v>0</v>
      </c>
      <c r="AP47" t="s">
        <v>841</v>
      </c>
      <c r="AQ47">
        <f>SUM(AL327:AL352)</f>
        <v>2</v>
      </c>
      <c r="AR47">
        <f>SUM(AM327:AM352)</f>
        <v>13</v>
      </c>
      <c r="AS47">
        <f>SUM(AN327:AN352)</f>
        <v>11</v>
      </c>
      <c r="AT47">
        <f>AVERAGE(AE327,AE329,AE332,AE335:AE336,AE338:AE343,AE345:AE347,AE350)</f>
        <v>23.266666666666666</v>
      </c>
      <c r="AU47">
        <f>_xlfn.STDEV.P(AE327,AE329,AE332,AE335:AE336,AE338:AE343,AE345:AE347,AE350)/SQRT(COUNT(AE327,AE329,AE332,AE335:AE336,AE338:AE343,AE345:AE347,AE350))</f>
        <v>0.43935980362003646</v>
      </c>
      <c r="AW47">
        <f>AVERAGE(AH327:AH352)</f>
        <v>1.0529358836697464</v>
      </c>
      <c r="AX47">
        <f>_xlfn.STDEV.P(AH327:AH352)/SQRT(COUNT(AH327:AH352))</f>
        <v>4.114504548144779E-2</v>
      </c>
    </row>
    <row r="48" spans="1:50" x14ac:dyDescent="0.35">
      <c r="A48" s="2" t="s">
        <v>283</v>
      </c>
      <c r="B48" t="s">
        <v>174</v>
      </c>
      <c r="C48" t="s">
        <v>0</v>
      </c>
      <c r="D48" t="s">
        <v>4</v>
      </c>
      <c r="E48">
        <v>24.5</v>
      </c>
      <c r="F48">
        <v>162.57</v>
      </c>
      <c r="G48">
        <v>74.930000000000007</v>
      </c>
      <c r="H48">
        <f t="shared" si="0"/>
        <v>2.169624983317763</v>
      </c>
      <c r="I48">
        <v>23</v>
      </c>
      <c r="J48">
        <v>70.8</v>
      </c>
      <c r="K48">
        <v>71.22</v>
      </c>
      <c r="L48" s="3">
        <f t="shared" si="2"/>
        <v>1</v>
      </c>
      <c r="M48" s="3">
        <f t="shared" si="3"/>
        <v>0</v>
      </c>
      <c r="N48" s="3">
        <f t="shared" si="4"/>
        <v>0</v>
      </c>
      <c r="O48" s="9" t="s">
        <v>0</v>
      </c>
      <c r="P48" t="s">
        <v>840</v>
      </c>
      <c r="Q48">
        <f>SUM(L367:L377)</f>
        <v>2</v>
      </c>
      <c r="R48">
        <f>SUM(M367:M377)</f>
        <v>7</v>
      </c>
      <c r="S48">
        <f>SUM(N367:N377)</f>
        <v>2</v>
      </c>
      <c r="T48">
        <f>AVERAGE(E367:E369,E371:E373,E375:E377)</f>
        <v>23.5</v>
      </c>
      <c r="U48">
        <f>_xlfn.STDEV.P(E367:E369,E371:E373,E375:E377)/SQRT(COUNT(E367:E369,E371:E373,E375:E377))</f>
        <v>0.66202084932294369</v>
      </c>
      <c r="W48">
        <f>AVERAGE(H367:H377)</f>
        <v>1.2769290960244541</v>
      </c>
      <c r="X48">
        <f>_xlfn.STDEV.P(H367:H377)/SQRT(COUNT(H367:H377))</f>
        <v>6.1644672449826902E-2</v>
      </c>
      <c r="AA48" s="2" t="s">
        <v>283</v>
      </c>
      <c r="AB48" t="s">
        <v>174</v>
      </c>
      <c r="AC48" t="s">
        <v>0</v>
      </c>
      <c r="AD48" t="s">
        <v>5</v>
      </c>
      <c r="AE48">
        <v>24</v>
      </c>
      <c r="AF48">
        <v>121.02</v>
      </c>
      <c r="AG48">
        <v>73.7</v>
      </c>
      <c r="AH48">
        <f t="shared" si="1"/>
        <v>1.6420624151967433</v>
      </c>
      <c r="AI48">
        <v>27.5</v>
      </c>
      <c r="AJ48">
        <v>85.63</v>
      </c>
      <c r="AK48">
        <v>82.3</v>
      </c>
      <c r="AL48" s="3">
        <f t="shared" si="5"/>
        <v>1</v>
      </c>
      <c r="AM48" s="3">
        <f t="shared" si="6"/>
        <v>0</v>
      </c>
      <c r="AN48" s="3">
        <f t="shared" si="7"/>
        <v>0</v>
      </c>
      <c r="AO48" s="9" t="s">
        <v>0</v>
      </c>
      <c r="AP48" t="s">
        <v>840</v>
      </c>
      <c r="AQ48">
        <f>SUM(AL367:AL377)</f>
        <v>4</v>
      </c>
      <c r="AR48">
        <f>SUM(AM367:AM377)</f>
        <v>5</v>
      </c>
      <c r="AS48">
        <f>SUM(AN367:AN377)</f>
        <v>2</v>
      </c>
      <c r="AT48">
        <f>AVERAGE(AE368:AE376)</f>
        <v>24.055555555555557</v>
      </c>
      <c r="AU48">
        <f>_xlfn.STDEV.P(AE368:AE376)/SQRT(COUNT(AE368:AE376))</f>
        <v>0.12283795519834816</v>
      </c>
      <c r="AW48">
        <f>AVERAGE(AH367:AH377)</f>
        <v>1.261640853601488</v>
      </c>
      <c r="AX48">
        <f>_xlfn.STDEV.P(AH367:AH377)/SQRT(COUNT(AH367:AH377))</f>
        <v>7.8232496126790771E-2</v>
      </c>
    </row>
    <row r="49" spans="1:50" x14ac:dyDescent="0.35">
      <c r="A49" s="2" t="s">
        <v>284</v>
      </c>
      <c r="B49" t="s">
        <v>174</v>
      </c>
      <c r="C49" t="s">
        <v>0</v>
      </c>
      <c r="D49" t="s">
        <v>4</v>
      </c>
      <c r="E49">
        <v>24</v>
      </c>
      <c r="F49">
        <v>159.57</v>
      </c>
      <c r="G49">
        <v>73.7</v>
      </c>
      <c r="H49">
        <f t="shared" si="0"/>
        <v>2.1651289009497963</v>
      </c>
      <c r="I49">
        <v>22</v>
      </c>
      <c r="J49">
        <v>65.06</v>
      </c>
      <c r="K49">
        <v>68.72</v>
      </c>
      <c r="L49" s="3">
        <f t="shared" si="2"/>
        <v>1</v>
      </c>
      <c r="M49" s="3">
        <f t="shared" si="3"/>
        <v>0</v>
      </c>
      <c r="N49" s="3">
        <f t="shared" si="4"/>
        <v>0</v>
      </c>
      <c r="O49" s="9" t="s">
        <v>0</v>
      </c>
      <c r="P49" t="s">
        <v>839</v>
      </c>
      <c r="Q49">
        <f>SUM(L414:L427)</f>
        <v>3</v>
      </c>
      <c r="R49">
        <f>SUM(M414:M427)</f>
        <v>8</v>
      </c>
      <c r="S49">
        <f>SUM(N414:N427)</f>
        <v>3</v>
      </c>
      <c r="T49">
        <f>AVERAGE(E414:E419,E421:E423,E425,E427)</f>
        <v>21.636363636363637</v>
      </c>
      <c r="U49">
        <f>_xlfn.STDEV.P(E414:E419,E421:E423,E425,E427)/SQRT(COUNT(E414:E419,E421:E423,E425,E427))</f>
        <v>0.11301482918328382</v>
      </c>
      <c r="W49">
        <f>AVERAGE(H414:H427)</f>
        <v>1.2893777409664928</v>
      </c>
      <c r="X49">
        <f>_xlfn.STDEV.P(H414:H427)/SQRT(COUNT(H414:H427))</f>
        <v>7.2247147923505464E-2</v>
      </c>
      <c r="AA49" s="2" t="s">
        <v>284</v>
      </c>
      <c r="AB49" t="s">
        <v>174</v>
      </c>
      <c r="AC49" t="s">
        <v>0</v>
      </c>
      <c r="AD49" t="s">
        <v>5</v>
      </c>
      <c r="AE49">
        <v>24</v>
      </c>
      <c r="AF49">
        <v>133.97</v>
      </c>
      <c r="AG49">
        <v>73.7</v>
      </c>
      <c r="AH49">
        <f t="shared" si="1"/>
        <v>1.8177747625508818</v>
      </c>
      <c r="AI49">
        <v>22.5</v>
      </c>
      <c r="AJ49">
        <v>60.5</v>
      </c>
      <c r="AK49">
        <v>69.97</v>
      </c>
      <c r="AL49" s="3">
        <f t="shared" si="5"/>
        <v>1</v>
      </c>
      <c r="AM49" s="3">
        <f t="shared" si="6"/>
        <v>0</v>
      </c>
      <c r="AN49" s="3">
        <f t="shared" si="7"/>
        <v>0</v>
      </c>
      <c r="AO49" s="9" t="s">
        <v>0</v>
      </c>
      <c r="AP49" t="s">
        <v>839</v>
      </c>
      <c r="AQ49">
        <f>SUM(AL414:AL427)</f>
        <v>10</v>
      </c>
      <c r="AR49">
        <f>SUM(AM414:AM427)</f>
        <v>3</v>
      </c>
      <c r="AS49">
        <f>SUM(AN414:AN427)</f>
        <v>1</v>
      </c>
      <c r="AT49">
        <f>AVERAGE(AE414:AE423,AE425:AE427)</f>
        <v>23.884615384615383</v>
      </c>
      <c r="AU49">
        <f>_xlfn.STDEV.P(AE414:AE423,AE425:AE427)/SQRT(COUNT(AE414:AE423,AE425:AE427))</f>
        <v>7.9826849486580143E-2</v>
      </c>
      <c r="AW49">
        <f>AVERAGE(AH414:AH427)</f>
        <v>1.642127814592778</v>
      </c>
      <c r="AX49">
        <f>_xlfn.STDEV.P(AH414:AH427)/SQRT(COUNT(AH414:AH427))</f>
        <v>9.1168924416624289E-2</v>
      </c>
    </row>
    <row r="50" spans="1:50" x14ac:dyDescent="0.35">
      <c r="A50" s="2" t="s">
        <v>285</v>
      </c>
      <c r="B50" t="s">
        <v>174</v>
      </c>
      <c r="C50" t="s">
        <v>0</v>
      </c>
      <c r="D50" t="s">
        <v>4</v>
      </c>
      <c r="E50">
        <v>24</v>
      </c>
      <c r="F50">
        <v>230.44</v>
      </c>
      <c r="G50">
        <v>73.7</v>
      </c>
      <c r="H50">
        <f t="shared" si="0"/>
        <v>3.1267299864314788</v>
      </c>
      <c r="I50">
        <v>22</v>
      </c>
      <c r="J50">
        <v>38.71</v>
      </c>
      <c r="K50">
        <v>68.72</v>
      </c>
      <c r="L50" s="3">
        <f t="shared" si="2"/>
        <v>1</v>
      </c>
      <c r="M50" s="3">
        <f t="shared" si="3"/>
        <v>0</v>
      </c>
      <c r="N50" s="3">
        <f t="shared" si="4"/>
        <v>0</v>
      </c>
      <c r="O50" s="9" t="s">
        <v>0</v>
      </c>
      <c r="P50" s="8" t="s">
        <v>1428</v>
      </c>
      <c r="Q50">
        <f>SUM(L575:L589)</f>
        <v>1</v>
      </c>
      <c r="R50">
        <f>SUM(M575:M589)</f>
        <v>6</v>
      </c>
      <c r="S50">
        <f>SUM(N575:N589)</f>
        <v>8</v>
      </c>
      <c r="T50">
        <f>AVERAGE(E575:E576,E578:E580,E583,E586)</f>
        <v>22.785714285714285</v>
      </c>
      <c r="U50">
        <f>_xlfn.STDEV.P(E575:E576,E578:E580,E583,E586)/SQRT(COUNT(E575:E576,E578:E580,E583,E586))</f>
        <v>0.24447241940226402</v>
      </c>
      <c r="W50">
        <f>AVERAGE(H575:H589)</f>
        <v>1.0375125237154565</v>
      </c>
      <c r="X50">
        <f>_xlfn.STDEV.P(H575:H589)/SQRT(COUNT(H575:H589))</f>
        <v>4.9589970494562041E-2</v>
      </c>
      <c r="AA50" s="2" t="s">
        <v>285</v>
      </c>
      <c r="AB50" t="s">
        <v>174</v>
      </c>
      <c r="AC50" t="s">
        <v>0</v>
      </c>
      <c r="AD50" t="s">
        <v>5</v>
      </c>
      <c r="AE50">
        <v>24</v>
      </c>
      <c r="AF50">
        <v>100.92</v>
      </c>
      <c r="AG50">
        <v>73.7</v>
      </c>
      <c r="AH50">
        <f t="shared" si="1"/>
        <v>1.3693351424694709</v>
      </c>
      <c r="AI50">
        <v>23.5</v>
      </c>
      <c r="AJ50">
        <v>62.31</v>
      </c>
      <c r="AK50">
        <v>72.459999999999994</v>
      </c>
      <c r="AL50" s="3">
        <f t="shared" si="5"/>
        <v>0</v>
      </c>
      <c r="AM50" s="3">
        <f t="shared" si="6"/>
        <v>1</v>
      </c>
      <c r="AN50" s="3">
        <f t="shared" si="7"/>
        <v>0</v>
      </c>
      <c r="AO50" s="9" t="s">
        <v>0</v>
      </c>
      <c r="AP50" s="8" t="s">
        <v>1428</v>
      </c>
      <c r="AQ50">
        <f>SUM(AL575:AL589)</f>
        <v>0</v>
      </c>
      <c r="AR50">
        <f>SUM(AM575:AM589)</f>
        <v>9</v>
      </c>
      <c r="AS50">
        <f>SUM(AN575:AN589)</f>
        <v>6</v>
      </c>
      <c r="AT50">
        <f>AVERAGE(AE575,AE579:AE580,AE582:AE583,AE585:AE588)</f>
        <v>22.666666666666668</v>
      </c>
      <c r="AU50">
        <f>_xlfn.STDEV.P(AE575,AE579:AE580,AE582:AE583,AE585:AE588)/SQRT(COUNT(AE575,AE579:AE580,AE582:AE583,AE585:AE588))</f>
        <v>0.1756820922315766</v>
      </c>
      <c r="AW50">
        <f>AVERAGE(AH575:AH589)</f>
        <v>1.1112839713046343</v>
      </c>
      <c r="AX50">
        <f>_xlfn.STDEV.P(AH575:AH589)/SQRT(COUNT(AH575:AH589))</f>
        <v>4.4072959582892125E-2</v>
      </c>
    </row>
    <row r="51" spans="1:50" x14ac:dyDescent="0.35">
      <c r="A51" s="2" t="s">
        <v>306</v>
      </c>
      <c r="B51" t="s">
        <v>303</v>
      </c>
      <c r="C51" t="s">
        <v>0</v>
      </c>
      <c r="D51" t="s">
        <v>1</v>
      </c>
      <c r="E51">
        <v>24</v>
      </c>
      <c r="F51">
        <v>130.79</v>
      </c>
      <c r="G51">
        <v>73.7</v>
      </c>
      <c r="H51">
        <f t="shared" si="0"/>
        <v>1.7746268656716415</v>
      </c>
      <c r="I51">
        <v>22.5</v>
      </c>
      <c r="J51">
        <v>69.510000000000005</v>
      </c>
      <c r="K51">
        <v>69.97</v>
      </c>
      <c r="L51" s="3">
        <f t="shared" si="2"/>
        <v>1</v>
      </c>
      <c r="M51" s="3">
        <f t="shared" si="3"/>
        <v>0</v>
      </c>
      <c r="N51" s="3">
        <f t="shared" si="4"/>
        <v>0</v>
      </c>
      <c r="O51" s="9" t="s">
        <v>0</v>
      </c>
      <c r="P51" s="8" t="s">
        <v>1429</v>
      </c>
      <c r="Q51">
        <f>SUM(L603:L617)</f>
        <v>5</v>
      </c>
      <c r="R51">
        <f>SUM(M603:M617)</f>
        <v>8</v>
      </c>
      <c r="S51">
        <f>SUM(N603:N617)</f>
        <v>2</v>
      </c>
      <c r="T51">
        <f>AVERAGE(E604:E609,E611:E617)</f>
        <v>22.73076923076923</v>
      </c>
      <c r="U51">
        <f>_xlfn.STDEV.P(E604:E609,E611:E617)/SQRT(COUNT(E604:E609,E611:E617))</f>
        <v>0.13990047831404603</v>
      </c>
      <c r="W51">
        <f>AVERAGE(H603:H617)</f>
        <v>1.3521140618261194</v>
      </c>
      <c r="X51">
        <f>_xlfn.STDEV.P(H603:H617)/SQRT(COUNT(H603:H617))</f>
        <v>7.3193146485243915E-2</v>
      </c>
      <c r="AA51" s="2" t="s">
        <v>306</v>
      </c>
      <c r="AB51" t="s">
        <v>303</v>
      </c>
      <c r="AC51" t="s">
        <v>0</v>
      </c>
      <c r="AD51" t="s">
        <v>2</v>
      </c>
      <c r="AE51">
        <v>24</v>
      </c>
      <c r="AF51">
        <v>202.12</v>
      </c>
      <c r="AG51">
        <v>73.7</v>
      </c>
      <c r="AH51">
        <f t="shared" si="1"/>
        <v>2.7424694708276798</v>
      </c>
      <c r="AI51">
        <v>22.5</v>
      </c>
      <c r="AJ51">
        <v>69.86</v>
      </c>
      <c r="AK51">
        <v>69.97</v>
      </c>
      <c r="AL51" s="3">
        <f t="shared" si="5"/>
        <v>1</v>
      </c>
      <c r="AM51" s="3">
        <f t="shared" si="6"/>
        <v>0</v>
      </c>
      <c r="AN51" s="3">
        <f t="shared" si="7"/>
        <v>0</v>
      </c>
      <c r="AO51" s="9" t="s">
        <v>0</v>
      </c>
      <c r="AP51" s="8" t="s">
        <v>1429</v>
      </c>
      <c r="AQ51">
        <f>SUM(AL603:AL617)</f>
        <v>0</v>
      </c>
      <c r="AR51">
        <f>SUM(AM603:AM617)</f>
        <v>13</v>
      </c>
      <c r="AS51">
        <f>SUM(AN603:AN617)</f>
        <v>2</v>
      </c>
      <c r="AT51">
        <f>AVERAGE(AE603:AE604,AE606:AE614,AE616:AE617)</f>
        <v>22.076923076923077</v>
      </c>
      <c r="AU51">
        <f>_xlfn.STDEV.P(AE603:AE604,AE606:AE614,AE616:AE617)/SQRT(COUNT(AE603:AE604,AE606:AE614,AE616:AE617))</f>
        <v>0.20239800445546829</v>
      </c>
      <c r="AW51">
        <f>AVERAGE(AH603:AH617)</f>
        <v>1.1866013889088847</v>
      </c>
      <c r="AX51">
        <f>_xlfn.STDEV.P(AH603:AH617)/SQRT(COUNT(AH603:AH617))</f>
        <v>4.2510877940993737E-2</v>
      </c>
    </row>
    <row r="52" spans="1:50" x14ac:dyDescent="0.35">
      <c r="A52" s="2" t="s">
        <v>308</v>
      </c>
      <c r="B52" t="s">
        <v>303</v>
      </c>
      <c r="C52" t="s">
        <v>0</v>
      </c>
      <c r="D52" t="s">
        <v>1</v>
      </c>
      <c r="E52">
        <v>23.5</v>
      </c>
      <c r="F52">
        <v>210.99</v>
      </c>
      <c r="G52">
        <v>72.459999999999994</v>
      </c>
      <c r="H52">
        <f t="shared" si="0"/>
        <v>2.9118134142975438</v>
      </c>
      <c r="I52">
        <v>21</v>
      </c>
      <c r="J52">
        <v>35.76</v>
      </c>
      <c r="K52">
        <v>66.22</v>
      </c>
      <c r="L52" s="3">
        <f t="shared" si="2"/>
        <v>1</v>
      </c>
      <c r="M52" s="3">
        <f t="shared" si="3"/>
        <v>0</v>
      </c>
      <c r="N52" s="3">
        <f t="shared" si="4"/>
        <v>0</v>
      </c>
      <c r="O52" s="9" t="s">
        <v>0</v>
      </c>
      <c r="P52" s="8" t="s">
        <v>1430</v>
      </c>
      <c r="Q52">
        <f>SUM(L632:L647)</f>
        <v>2</v>
      </c>
      <c r="R52">
        <f>SUM(M632:M647)</f>
        <v>6</v>
      </c>
      <c r="S52">
        <f>SUM(N632:N647)</f>
        <v>8</v>
      </c>
      <c r="T52">
        <f>AVERAGE(E635,E638:E640,E642:E643,E646:E647)</f>
        <v>22.8125</v>
      </c>
      <c r="U52">
        <f>_xlfn.STDEV.P(E635,E638:E640,E642:E643,E646:E647)/SQRT(COUNT(E635,E638:E640,E642:E643,E646:E647))</f>
        <v>0.57917978102658241</v>
      </c>
      <c r="W52">
        <f>AVERAGE(H632:H647)</f>
        <v>1.0677364766643227</v>
      </c>
      <c r="X52">
        <f>_xlfn.STDEV.P(H632:H647)/SQRT(COUNT(H632:H647))</f>
        <v>7.3615613881108891E-2</v>
      </c>
      <c r="AA52" s="2" t="s">
        <v>308</v>
      </c>
      <c r="AB52" t="s">
        <v>303</v>
      </c>
      <c r="AC52" t="s">
        <v>0</v>
      </c>
      <c r="AD52" t="s">
        <v>2</v>
      </c>
      <c r="AE52">
        <v>24</v>
      </c>
      <c r="AF52">
        <v>217.49</v>
      </c>
      <c r="AG52">
        <v>73.7</v>
      </c>
      <c r="AH52">
        <f t="shared" si="1"/>
        <v>2.9510176390773406</v>
      </c>
      <c r="AI52">
        <v>22</v>
      </c>
      <c r="AJ52">
        <v>49.39</v>
      </c>
      <c r="AK52">
        <v>68.72</v>
      </c>
      <c r="AL52" s="3">
        <f t="shared" si="5"/>
        <v>1</v>
      </c>
      <c r="AM52" s="3">
        <f t="shared" si="6"/>
        <v>0</v>
      </c>
      <c r="AN52" s="3">
        <f t="shared" si="7"/>
        <v>0</v>
      </c>
      <c r="AO52" s="9" t="s">
        <v>0</v>
      </c>
      <c r="AP52" s="8" t="s">
        <v>1430</v>
      </c>
      <c r="AQ52">
        <f>SUM(AL632:AL647)</f>
        <v>0</v>
      </c>
      <c r="AR52">
        <f>SUM(AM632:AM647)</f>
        <v>9</v>
      </c>
      <c r="AS52">
        <f>SUM(AN632:AN647)</f>
        <v>7</v>
      </c>
      <c r="AT52">
        <f>AVERAGE(AE632:AE633,AE636,AE638,AE642:AE646)</f>
        <v>23</v>
      </c>
      <c r="AU52">
        <f>_xlfn.STDEV.P(AE632:AE633,AE636,AE638,AE642:AE646)/SQRT(COUNT(AE632:AE633,AE636,AE638,AE642:AE646))</f>
        <v>0.22222222222222221</v>
      </c>
      <c r="AW52">
        <f>AVERAGE(AH632:AH647)</f>
        <v>1.0885978882058007</v>
      </c>
      <c r="AX52">
        <f>_xlfn.STDEV.P(AH632:AH647)/SQRT(COUNT(AH632:AH647))</f>
        <v>4.5410019645283468E-2</v>
      </c>
    </row>
    <row r="53" spans="1:50" x14ac:dyDescent="0.35">
      <c r="A53" s="2" t="s">
        <v>309</v>
      </c>
      <c r="B53" t="s">
        <v>303</v>
      </c>
      <c r="C53" t="s">
        <v>0</v>
      </c>
      <c r="D53" t="s">
        <v>1</v>
      </c>
      <c r="E53">
        <v>23.5</v>
      </c>
      <c r="F53">
        <v>98.23</v>
      </c>
      <c r="G53">
        <v>72.459999999999994</v>
      </c>
      <c r="H53">
        <f t="shared" si="0"/>
        <v>1.3556444935136629</v>
      </c>
      <c r="I53">
        <v>22.5</v>
      </c>
      <c r="J53">
        <v>62.54</v>
      </c>
      <c r="K53">
        <v>69.97</v>
      </c>
      <c r="L53" s="3">
        <f t="shared" si="2"/>
        <v>0</v>
      </c>
      <c r="M53" s="3">
        <f t="shared" si="3"/>
        <v>1</v>
      </c>
      <c r="N53" s="3">
        <f t="shared" si="4"/>
        <v>0</v>
      </c>
      <c r="O53" s="9" t="s">
        <v>0</v>
      </c>
      <c r="P53" s="8" t="s">
        <v>1432</v>
      </c>
      <c r="Q53">
        <f>SUM(L662:L674)</f>
        <v>1</v>
      </c>
      <c r="R53">
        <f>SUM(M662:M674)</f>
        <v>4</v>
      </c>
      <c r="S53">
        <f>SUM(N662:N674)</f>
        <v>8</v>
      </c>
      <c r="T53">
        <f>AVERAGE(E663:E664,E667:E669)</f>
        <v>23.1</v>
      </c>
      <c r="U53">
        <f>_xlfn.STDEV.P(E663:E664,E667:E669)/SQRT(COUNT(E663:E664,E667:E669))</f>
        <v>0.16733200530681508</v>
      </c>
      <c r="W53">
        <f>AVERAGE(H662:H674)</f>
        <v>1.1024518718746064</v>
      </c>
      <c r="X53">
        <f>_xlfn.STDEV.P(H662:H674)/SQRT(COUNT(H662:H674))</f>
        <v>0.14407338939209435</v>
      </c>
      <c r="AA53" s="2" t="s">
        <v>309</v>
      </c>
      <c r="AB53" t="s">
        <v>303</v>
      </c>
      <c r="AC53" t="s">
        <v>0</v>
      </c>
      <c r="AD53" t="s">
        <v>2</v>
      </c>
      <c r="AE53">
        <v>24</v>
      </c>
      <c r="AF53">
        <v>174.07</v>
      </c>
      <c r="AG53">
        <v>73.7</v>
      </c>
      <c r="AH53">
        <f t="shared" si="1"/>
        <v>2.3618724559023065</v>
      </c>
      <c r="AI53">
        <v>16</v>
      </c>
      <c r="AJ53">
        <v>61.71</v>
      </c>
      <c r="AK53">
        <v>53.5</v>
      </c>
      <c r="AL53" s="3">
        <f t="shared" si="5"/>
        <v>1</v>
      </c>
      <c r="AM53" s="3">
        <f t="shared" si="6"/>
        <v>0</v>
      </c>
      <c r="AN53" s="3">
        <f t="shared" si="7"/>
        <v>0</v>
      </c>
      <c r="AO53" s="9" t="s">
        <v>0</v>
      </c>
      <c r="AP53" s="8" t="s">
        <v>1432</v>
      </c>
      <c r="AQ53">
        <f>SUM(AL662:AL674)</f>
        <v>4</v>
      </c>
      <c r="AR53">
        <f>SUM(AM662:AM674)</f>
        <v>7</v>
      </c>
      <c r="AS53">
        <f>SUM(AN662:AN674)</f>
        <v>2</v>
      </c>
      <c r="AT53">
        <f>AVERAGE(AE662:AE671,AE674)</f>
        <v>22.954545454545453</v>
      </c>
      <c r="AU53">
        <f>_xlfn.STDEV.P(AE662:AE671,AE674)/SQRT(COUNT(AE662:AE671,AE674))</f>
        <v>0.13567318313538845</v>
      </c>
      <c r="AW53">
        <f>AVERAGE(AH662:AH674)</f>
        <v>1.3164547165325216</v>
      </c>
      <c r="AX53">
        <f>_xlfn.STDEV.P(AH662:AH674)/SQRT(COUNT(AH662:AH674))</f>
        <v>9.728692920200345E-2</v>
      </c>
    </row>
    <row r="54" spans="1:50" x14ac:dyDescent="0.35">
      <c r="A54" s="2" t="s">
        <v>311</v>
      </c>
      <c r="B54" t="s">
        <v>303</v>
      </c>
      <c r="C54" t="s">
        <v>0</v>
      </c>
      <c r="D54" t="s">
        <v>1</v>
      </c>
      <c r="E54">
        <v>23.5</v>
      </c>
      <c r="F54">
        <v>151.99</v>
      </c>
      <c r="G54">
        <v>72.459999999999994</v>
      </c>
      <c r="H54">
        <f t="shared" si="0"/>
        <v>2.0975710736958324</v>
      </c>
      <c r="I54">
        <v>22</v>
      </c>
      <c r="J54">
        <v>61.88</v>
      </c>
      <c r="K54">
        <v>68.72</v>
      </c>
      <c r="L54" s="3">
        <f t="shared" si="2"/>
        <v>1</v>
      </c>
      <c r="M54" s="3">
        <f t="shared" si="3"/>
        <v>0</v>
      </c>
      <c r="N54" s="3">
        <f t="shared" si="4"/>
        <v>0</v>
      </c>
      <c r="O54" s="9" t="s">
        <v>0</v>
      </c>
      <c r="P54" s="8" t="s">
        <v>1433</v>
      </c>
      <c r="Q54">
        <f>SUM(L684:L690)</f>
        <v>5</v>
      </c>
      <c r="R54">
        <f>SUM(M684:M690)</f>
        <v>0</v>
      </c>
      <c r="S54">
        <f>SUM(N684:N690)</f>
        <v>2</v>
      </c>
      <c r="T54">
        <f>AVERAGE(E684:E685,E687:E688,E690)</f>
        <v>24.3</v>
      </c>
      <c r="U54">
        <f>_xlfn.STDEV.P(E684:E685,E687:E688,E690)/SQRT(COUNT(E684:E685,E687:E688,E690))</f>
        <v>0.10954451150103321</v>
      </c>
      <c r="W54">
        <f>AVERAGE(H684:H690)</f>
        <v>1.8374370501826773</v>
      </c>
      <c r="X54">
        <f>_xlfn.STDEV.P(H684:H690)/SQRT(COUNT(H684:H690))</f>
        <v>0.2470950196889018</v>
      </c>
      <c r="AA54" s="2" t="s">
        <v>311</v>
      </c>
      <c r="AB54" t="s">
        <v>303</v>
      </c>
      <c r="AC54" t="s">
        <v>0</v>
      </c>
      <c r="AD54" t="s">
        <v>2</v>
      </c>
      <c r="AE54">
        <v>24</v>
      </c>
      <c r="AF54">
        <v>170.28</v>
      </c>
      <c r="AG54">
        <v>73.7</v>
      </c>
      <c r="AH54">
        <f t="shared" si="1"/>
        <v>2.3104477611940299</v>
      </c>
      <c r="AI54">
        <v>22</v>
      </c>
      <c r="AJ54">
        <v>58.98</v>
      </c>
      <c r="AK54">
        <v>68.72</v>
      </c>
      <c r="AL54" s="3">
        <f t="shared" si="5"/>
        <v>1</v>
      </c>
      <c r="AM54" s="3">
        <f t="shared" si="6"/>
        <v>0</v>
      </c>
      <c r="AN54" s="3">
        <f t="shared" si="7"/>
        <v>0</v>
      </c>
      <c r="AO54" s="9" t="s">
        <v>0</v>
      </c>
      <c r="AP54" s="8" t="s">
        <v>1433</v>
      </c>
      <c r="AQ54">
        <f>SUM(AL684:AL690)</f>
        <v>5</v>
      </c>
      <c r="AR54">
        <f>SUM(AM684:AM690)</f>
        <v>1</v>
      </c>
      <c r="AS54">
        <f>SUM(AN684:AN690)</f>
        <v>1</v>
      </c>
      <c r="AT54">
        <f>AVERAGE(AE684:AE688,AE690)</f>
        <v>24</v>
      </c>
      <c r="AU54">
        <f>_xlfn.STDEV.P(AE684:AE688,AE690)/SQRT(COUNT(AE684:AE688,AE690))</f>
        <v>0</v>
      </c>
      <c r="AW54">
        <f>AVERAGE(AH684:AH690)</f>
        <v>1.5679278231947791</v>
      </c>
      <c r="AX54">
        <f>_xlfn.STDEV.P(AH684:AH690)/SQRT(COUNT(AH684:AH690))</f>
        <v>0.15397284293890279</v>
      </c>
    </row>
    <row r="55" spans="1:50" x14ac:dyDescent="0.35">
      <c r="A55" s="2" t="s">
        <v>312</v>
      </c>
      <c r="B55" t="s">
        <v>303</v>
      </c>
      <c r="C55" t="s">
        <v>0</v>
      </c>
      <c r="D55" t="s">
        <v>1</v>
      </c>
      <c r="E55">
        <v>23.5</v>
      </c>
      <c r="F55">
        <v>99.2</v>
      </c>
      <c r="G55">
        <v>72.459999999999994</v>
      </c>
      <c r="H55">
        <f t="shared" si="0"/>
        <v>1.3690311896218605</v>
      </c>
      <c r="I55">
        <v>22</v>
      </c>
      <c r="J55">
        <v>64.180000000000007</v>
      </c>
      <c r="K55">
        <v>68.72</v>
      </c>
      <c r="L55" s="3">
        <f t="shared" si="2"/>
        <v>0</v>
      </c>
      <c r="M55" s="3">
        <f t="shared" si="3"/>
        <v>1</v>
      </c>
      <c r="N55" s="3">
        <f t="shared" si="4"/>
        <v>0</v>
      </c>
      <c r="O55" s="9" t="s">
        <v>0</v>
      </c>
      <c r="P55" s="8" t="s">
        <v>1434</v>
      </c>
      <c r="Q55">
        <f>SUM(L694:L699)</f>
        <v>3</v>
      </c>
      <c r="R55">
        <f>SUM(M694:M699)</f>
        <v>3</v>
      </c>
      <c r="S55">
        <f>SUM(N694:N699)</f>
        <v>0</v>
      </c>
      <c r="T55">
        <f>AVERAGE(E694:E699)</f>
        <v>25.083333333333332</v>
      </c>
      <c r="U55">
        <f>_xlfn.STDEV.P(E694:E699)/SQRT(COUNT(E694:E699))</f>
        <v>0.51930330821777559</v>
      </c>
      <c r="W55">
        <f>AVERAGE(H694:H699)</f>
        <v>1.7225104099897586</v>
      </c>
      <c r="X55">
        <f>_xlfn.STDEV.P(H694:H699)/SQRT(COUNT(H694:H699))</f>
        <v>0.23430650499657046</v>
      </c>
      <c r="AA55" s="2" t="s">
        <v>312</v>
      </c>
      <c r="AB55" t="s">
        <v>303</v>
      </c>
      <c r="AC55" t="s">
        <v>0</v>
      </c>
      <c r="AD55" t="s">
        <v>2</v>
      </c>
      <c r="AE55">
        <v>24</v>
      </c>
      <c r="AF55">
        <v>106.8</v>
      </c>
      <c r="AG55">
        <v>73.7</v>
      </c>
      <c r="AH55">
        <f t="shared" si="1"/>
        <v>1.4491180461329713</v>
      </c>
      <c r="AI55">
        <v>16</v>
      </c>
      <c r="AJ55">
        <v>57.6</v>
      </c>
      <c r="AK55">
        <v>53.5</v>
      </c>
      <c r="AL55" s="3">
        <f t="shared" si="5"/>
        <v>0</v>
      </c>
      <c r="AM55" s="3">
        <f t="shared" si="6"/>
        <v>1</v>
      </c>
      <c r="AN55" s="3">
        <f t="shared" si="7"/>
        <v>0</v>
      </c>
      <c r="AO55" s="9" t="s">
        <v>0</v>
      </c>
      <c r="AP55" s="8" t="s">
        <v>1434</v>
      </c>
      <c r="AQ55">
        <f>SUM(AL694:AL699)</f>
        <v>4</v>
      </c>
      <c r="AR55">
        <f>SUM(AM694:AM699)</f>
        <v>1</v>
      </c>
      <c r="AS55">
        <f>SUM(AN694:AN699)</f>
        <v>1</v>
      </c>
      <c r="AT55">
        <f>AVERAGE(AE694,AE696:AE699)</f>
        <v>24.2</v>
      </c>
      <c r="AU55">
        <f>_xlfn.STDEV.P(AE694,AE696:AE699)/SQRT(COUNT(AE694,AE696:AE699))</f>
        <v>0.4147288270665544</v>
      </c>
      <c r="AW55">
        <f>AVERAGE(AH694:AH699)</f>
        <v>1.7458054699918193</v>
      </c>
      <c r="AX55">
        <f>_xlfn.STDEV.P(AH694:AH699)/SQRT(COUNT(AH694:AH699))</f>
        <v>0.20219929593242444</v>
      </c>
    </row>
    <row r="56" spans="1:50" x14ac:dyDescent="0.35">
      <c r="A56" s="2" t="s">
        <v>313</v>
      </c>
      <c r="B56" t="s">
        <v>303</v>
      </c>
      <c r="C56" t="s">
        <v>0</v>
      </c>
      <c r="D56" t="s">
        <v>1</v>
      </c>
      <c r="E56">
        <v>23.5</v>
      </c>
      <c r="F56">
        <v>117.25</v>
      </c>
      <c r="G56">
        <v>72.459999999999994</v>
      </c>
      <c r="H56">
        <f t="shared" si="0"/>
        <v>1.6181341429754348</v>
      </c>
      <c r="I56">
        <v>21.5</v>
      </c>
      <c r="J56">
        <v>46.37</v>
      </c>
      <c r="K56">
        <v>67.47</v>
      </c>
      <c r="L56" s="3">
        <f t="shared" si="2"/>
        <v>1</v>
      </c>
      <c r="M56" s="3">
        <f t="shared" si="3"/>
        <v>0</v>
      </c>
      <c r="N56" s="3">
        <f t="shared" si="4"/>
        <v>0</v>
      </c>
      <c r="O56" s="9" t="s">
        <v>0</v>
      </c>
      <c r="P56" s="8" t="s">
        <v>1435</v>
      </c>
      <c r="Q56">
        <f>SUM(L722:L736)</f>
        <v>15</v>
      </c>
      <c r="R56">
        <f>SUM(M722:M736)</f>
        <v>0</v>
      </c>
      <c r="S56">
        <f>SUM(N722:N736)</f>
        <v>0</v>
      </c>
      <c r="T56">
        <f>AVERAGE(E722:E736)</f>
        <v>23.933333333333334</v>
      </c>
      <c r="U56">
        <f>_xlfn.STDEV.P(E722:E736)/SQRT(COUNT(E722:E736))</f>
        <v>7.9814599982524326E-2</v>
      </c>
      <c r="W56">
        <f>AVERAGE(H722:H736)</f>
        <v>2.3906894009106212</v>
      </c>
      <c r="X56">
        <f>_xlfn.STDEV.P(H722:H736)/SQRT(COUNT(H722:H736))</f>
        <v>0.14680605435376454</v>
      </c>
      <c r="AA56" s="2" t="s">
        <v>313</v>
      </c>
      <c r="AB56" t="s">
        <v>303</v>
      </c>
      <c r="AC56" t="s">
        <v>0</v>
      </c>
      <c r="AD56" t="s">
        <v>2</v>
      </c>
      <c r="AE56">
        <v>24</v>
      </c>
      <c r="AF56">
        <v>172.27</v>
      </c>
      <c r="AG56">
        <v>73.7</v>
      </c>
      <c r="AH56">
        <f t="shared" si="1"/>
        <v>2.3374491180461332</v>
      </c>
      <c r="AI56">
        <v>16</v>
      </c>
      <c r="AJ56">
        <v>56.89</v>
      </c>
      <c r="AK56">
        <v>53.5</v>
      </c>
      <c r="AL56" s="3">
        <f t="shared" si="5"/>
        <v>1</v>
      </c>
      <c r="AM56" s="3">
        <f t="shared" si="6"/>
        <v>0</v>
      </c>
      <c r="AN56" s="3">
        <f t="shared" si="7"/>
        <v>0</v>
      </c>
      <c r="AO56" s="9" t="s">
        <v>0</v>
      </c>
      <c r="AP56" s="8" t="s">
        <v>1435</v>
      </c>
      <c r="AQ56">
        <f>SUM(AL722:AL736)</f>
        <v>12</v>
      </c>
      <c r="AR56">
        <f>SUM(AM722:AM736)</f>
        <v>3</v>
      </c>
      <c r="AS56">
        <f>SUM(AN722:AN736)</f>
        <v>0</v>
      </c>
      <c r="AT56">
        <f>AVERAGE(AE722:AE736)</f>
        <v>24</v>
      </c>
      <c r="AU56">
        <f>_xlfn.STDEV.P(AE722:AE736)/SQRT(COUNT(AE722:AE736))</f>
        <v>0</v>
      </c>
      <c r="AW56">
        <f>AVERAGE(AH722:AH736)</f>
        <v>1.988937132519222</v>
      </c>
      <c r="AX56">
        <f>_xlfn.STDEV.P(AH722:AH736)/SQRT(COUNT(AH722:AH736))</f>
        <v>0.11587449090778584</v>
      </c>
    </row>
    <row r="57" spans="1:50" x14ac:dyDescent="0.35">
      <c r="A57" s="2" t="s">
        <v>314</v>
      </c>
      <c r="B57" t="s">
        <v>303</v>
      </c>
      <c r="C57" t="s">
        <v>0</v>
      </c>
      <c r="D57" t="s">
        <v>1</v>
      </c>
      <c r="E57">
        <v>23.5</v>
      </c>
      <c r="F57">
        <v>132.72999999999999</v>
      </c>
      <c r="G57">
        <v>72.459999999999994</v>
      </c>
      <c r="H57">
        <f t="shared" si="0"/>
        <v>1.831769252001104</v>
      </c>
      <c r="I57">
        <v>21.5</v>
      </c>
      <c r="J57">
        <v>34.99</v>
      </c>
      <c r="K57">
        <v>67.47</v>
      </c>
      <c r="L57" s="3">
        <f t="shared" si="2"/>
        <v>1</v>
      </c>
      <c r="M57" s="3">
        <f t="shared" si="3"/>
        <v>0</v>
      </c>
      <c r="N57" s="3">
        <f t="shared" si="4"/>
        <v>0</v>
      </c>
      <c r="O57" s="9" t="s">
        <v>0</v>
      </c>
      <c r="P57" s="8" t="s">
        <v>1436</v>
      </c>
      <c r="Q57">
        <f>SUM(L752:L767)</f>
        <v>0</v>
      </c>
      <c r="R57">
        <f>SUM(M752:M767)</f>
        <v>4</v>
      </c>
      <c r="S57">
        <f>SUM(N752:N767)</f>
        <v>12</v>
      </c>
      <c r="T57">
        <f>AVERAGE(E753,E756:E757,E767)</f>
        <v>25.25</v>
      </c>
      <c r="U57">
        <f>_xlfn.STDEV.P(E753,E756:E757,E767)/SQRT(COUNT(E753,E756:E757,E767))</f>
        <v>1.4630874888399532</v>
      </c>
      <c r="W57">
        <f>AVERAGE(H752:H767)</f>
        <v>0.9401264261559461</v>
      </c>
      <c r="X57">
        <f>_xlfn.STDEV.P(H752:H767)/SQRT(COUNT(H752:H767))</f>
        <v>2.5590886499597929E-2</v>
      </c>
      <c r="AA57" s="2" t="s">
        <v>314</v>
      </c>
      <c r="AB57" t="s">
        <v>303</v>
      </c>
      <c r="AC57" t="s">
        <v>0</v>
      </c>
      <c r="AD57" t="s">
        <v>2</v>
      </c>
      <c r="AE57">
        <v>24</v>
      </c>
      <c r="AF57">
        <v>192.71</v>
      </c>
      <c r="AG57">
        <v>73.7</v>
      </c>
      <c r="AH57">
        <f t="shared" si="1"/>
        <v>2.6147896879240164</v>
      </c>
      <c r="AI57">
        <v>16</v>
      </c>
      <c r="AJ57">
        <v>64.63</v>
      </c>
      <c r="AK57">
        <v>53.5</v>
      </c>
      <c r="AL57" s="3">
        <f t="shared" si="5"/>
        <v>1</v>
      </c>
      <c r="AM57" s="3">
        <f t="shared" si="6"/>
        <v>0</v>
      </c>
      <c r="AN57" s="3">
        <f t="shared" si="7"/>
        <v>0</v>
      </c>
      <c r="AO57" s="9" t="s">
        <v>0</v>
      </c>
      <c r="AP57" s="8" t="s">
        <v>1436</v>
      </c>
      <c r="AQ57">
        <f>SUM(AL752:AL767)</f>
        <v>0</v>
      </c>
      <c r="AR57">
        <f>SUM(AM752:AM767)</f>
        <v>3</v>
      </c>
      <c r="AS57">
        <f>SUM(AN752:AN767)</f>
        <v>13</v>
      </c>
      <c r="AT57">
        <f>AVERAGE(AE757,AE759,AE762)</f>
        <v>25.833333333333332</v>
      </c>
      <c r="AU57">
        <f>_xlfn.STDEV.P(AE757,AE759,AE762)/SQRT(COUNT(AE757,AE759,AE762))</f>
        <v>3.1652043407209143</v>
      </c>
      <c r="AW57">
        <f>AVERAGE(AH752:AH767)</f>
        <v>0.93018500271902271</v>
      </c>
      <c r="AX57">
        <f>_xlfn.STDEV.P(AH752:AH767)/SQRT(COUNT(AH752:AH767))</f>
        <v>1.8406672826451871E-2</v>
      </c>
    </row>
    <row r="58" spans="1:50" x14ac:dyDescent="0.35">
      <c r="A58" s="2" t="s">
        <v>315</v>
      </c>
      <c r="B58" t="s">
        <v>303</v>
      </c>
      <c r="C58" t="s">
        <v>0</v>
      </c>
      <c r="D58" t="s">
        <v>1</v>
      </c>
      <c r="E58">
        <v>23.5</v>
      </c>
      <c r="F58">
        <v>162.88999999999999</v>
      </c>
      <c r="G58">
        <v>72.459999999999994</v>
      </c>
      <c r="H58">
        <f t="shared" si="0"/>
        <v>2.2479988959425889</v>
      </c>
      <c r="I58">
        <v>21.5</v>
      </c>
      <c r="J58">
        <v>47.01</v>
      </c>
      <c r="K58">
        <v>67.47</v>
      </c>
      <c r="L58" s="3">
        <f t="shared" si="2"/>
        <v>1</v>
      </c>
      <c r="M58" s="3">
        <f t="shared" si="3"/>
        <v>0</v>
      </c>
      <c r="N58" s="3">
        <f t="shared" si="4"/>
        <v>0</v>
      </c>
      <c r="O58" s="9" t="s">
        <v>0</v>
      </c>
      <c r="P58" s="8" t="s">
        <v>1437</v>
      </c>
      <c r="Q58">
        <f>SUM(L782:L794)</f>
        <v>1</v>
      </c>
      <c r="R58">
        <f>SUM(M782:M794)</f>
        <v>6</v>
      </c>
      <c r="S58">
        <f>SUM(N782:N794)</f>
        <v>6</v>
      </c>
      <c r="T58">
        <f>AVERAGE(E782:E783,E786:E788,E793:E794)</f>
        <v>22.928571428571427</v>
      </c>
      <c r="U58">
        <f>_xlfn.STDEV.P(E782:E783,E786:E788,E793:E794)/SQRT(COUNT(E782:E783,E786:E788,E793:E794))</f>
        <v>0.21257823118366995</v>
      </c>
      <c r="W58">
        <f>AVERAGE(H782:H794)</f>
        <v>1.0265331759623888</v>
      </c>
      <c r="X58">
        <f>_xlfn.STDEV.P(H782:H794)/SQRT(COUNT(H782:H794))</f>
        <v>5.2769762780597987E-2</v>
      </c>
      <c r="AA58" s="2" t="s">
        <v>315</v>
      </c>
      <c r="AB58" t="s">
        <v>303</v>
      </c>
      <c r="AC58" t="s">
        <v>0</v>
      </c>
      <c r="AD58" t="s">
        <v>2</v>
      </c>
      <c r="AE58">
        <v>24</v>
      </c>
      <c r="AF58">
        <v>157.83000000000001</v>
      </c>
      <c r="AG58">
        <v>73.7</v>
      </c>
      <c r="AH58">
        <f t="shared" si="1"/>
        <v>2.1415196743554952</v>
      </c>
      <c r="AI58">
        <v>22.5</v>
      </c>
      <c r="AJ58">
        <v>53.2</v>
      </c>
      <c r="AK58">
        <v>69.97</v>
      </c>
      <c r="AL58" s="3">
        <f t="shared" si="5"/>
        <v>1</v>
      </c>
      <c r="AM58" s="3">
        <f t="shared" si="6"/>
        <v>0</v>
      </c>
      <c r="AN58" s="3">
        <f t="shared" si="7"/>
        <v>0</v>
      </c>
      <c r="AO58" s="9" t="s">
        <v>0</v>
      </c>
      <c r="AP58" s="8" t="s">
        <v>1437</v>
      </c>
      <c r="AQ58">
        <f>SUM(AL782:AL794)</f>
        <v>0</v>
      </c>
      <c r="AR58">
        <f>SUM(AM782:AM794)</f>
        <v>5</v>
      </c>
      <c r="AS58">
        <f>SUM(AN782:AN794)</f>
        <v>8</v>
      </c>
      <c r="AT58">
        <f>AVERAGE(AE782:AE784,AE788,AE790)</f>
        <v>23.2</v>
      </c>
      <c r="AU58">
        <f>_xlfn.STDEV.P(AE782:AE784,AE788,AE790)/SQRT(COUNT(AE782:AE784,AE788,AE790))</f>
        <v>0.17888543819998315</v>
      </c>
      <c r="AW58">
        <f>AVERAGE(AH782:AH794)</f>
        <v>1.0212297250839775</v>
      </c>
      <c r="AX58">
        <f>_xlfn.STDEV.P(AH782:AH794)/SQRT(COUNT(AH782:AH794))</f>
        <v>3.3827082363850645E-2</v>
      </c>
    </row>
    <row r="59" spans="1:50" x14ac:dyDescent="0.35">
      <c r="A59" s="2" t="s">
        <v>316</v>
      </c>
      <c r="B59" t="s">
        <v>303</v>
      </c>
      <c r="C59" t="s">
        <v>0</v>
      </c>
      <c r="D59" t="s">
        <v>1</v>
      </c>
      <c r="E59">
        <v>23.5</v>
      </c>
      <c r="F59">
        <v>170.73</v>
      </c>
      <c r="G59">
        <v>72.459999999999994</v>
      </c>
      <c r="H59">
        <f t="shared" si="0"/>
        <v>2.3561965222191557</v>
      </c>
      <c r="I59">
        <v>21.5</v>
      </c>
      <c r="J59">
        <v>44.28</v>
      </c>
      <c r="K59">
        <v>67.47</v>
      </c>
      <c r="L59" s="3">
        <f t="shared" si="2"/>
        <v>1</v>
      </c>
      <c r="M59" s="3">
        <f t="shared" si="3"/>
        <v>0</v>
      </c>
      <c r="N59" s="3">
        <f t="shared" si="4"/>
        <v>0</v>
      </c>
      <c r="O59" s="9" t="s">
        <v>3</v>
      </c>
      <c r="P59" t="s">
        <v>437</v>
      </c>
      <c r="Q59">
        <f>SUM(L223:L237)</f>
        <v>0</v>
      </c>
      <c r="R59">
        <f>SUM(M223:M237)</f>
        <v>5</v>
      </c>
      <c r="S59">
        <f>SUM(N223:N237)</f>
        <v>10</v>
      </c>
      <c r="T59">
        <f>AVERAGE(E226,E228:E231)</f>
        <v>25.1</v>
      </c>
      <c r="U59">
        <f>_xlfn.STDEV.P(E226,E228:E231)/SQRT(COUNT(E226,E228:E231))</f>
        <v>1.77426040929735</v>
      </c>
      <c r="W59">
        <f>AVERAGE(H223:H237)</f>
        <v>0.93754486842054208</v>
      </c>
      <c r="X59">
        <f>_xlfn.STDEV.P(H223:H237)/SQRT(COUNT(H223:H237))</f>
        <v>4.19052136693134E-2</v>
      </c>
      <c r="AA59" s="2" t="s">
        <v>316</v>
      </c>
      <c r="AB59" t="s">
        <v>303</v>
      </c>
      <c r="AC59" t="s">
        <v>0</v>
      </c>
      <c r="AD59" t="s">
        <v>2</v>
      </c>
      <c r="AE59">
        <v>24</v>
      </c>
      <c r="AF59">
        <v>183.64</v>
      </c>
      <c r="AG59">
        <v>73.7</v>
      </c>
      <c r="AH59">
        <f t="shared" si="1"/>
        <v>2.491723202170963</v>
      </c>
      <c r="AI59">
        <v>22</v>
      </c>
      <c r="AJ59">
        <v>60.28</v>
      </c>
      <c r="AK59">
        <v>68.72</v>
      </c>
      <c r="AL59" s="3">
        <f t="shared" si="5"/>
        <v>1</v>
      </c>
      <c r="AM59" s="3">
        <f t="shared" si="6"/>
        <v>0</v>
      </c>
      <c r="AN59" s="3">
        <f t="shared" si="7"/>
        <v>0</v>
      </c>
      <c r="AO59" s="9" t="s">
        <v>3</v>
      </c>
      <c r="AP59" t="s">
        <v>437</v>
      </c>
      <c r="AQ59">
        <f>SUM(AL223:AL237)</f>
        <v>7</v>
      </c>
      <c r="AR59">
        <f>SUM(AM223:AM237)</f>
        <v>8</v>
      </c>
      <c r="AS59">
        <f>SUM(AN223:AN237)</f>
        <v>0</v>
      </c>
      <c r="AT59">
        <f>AVERAGE(AE223:AE237)</f>
        <v>23.8</v>
      </c>
      <c r="AU59">
        <f>_xlfn.STDEV.P(AE223:AE237)/SQRT(COUNT(AE223:AE237))</f>
        <v>9.1893658347268148E-2</v>
      </c>
      <c r="AW59">
        <f>AVERAGE(AH223:AH237)</f>
        <v>1.4465071189113772</v>
      </c>
      <c r="AX59">
        <f>_xlfn.STDEV.P(AH223:AH237)/SQRT(COUNT(AH223:AH237))</f>
        <v>9.3270760366363892E-2</v>
      </c>
    </row>
    <row r="60" spans="1:50" x14ac:dyDescent="0.35">
      <c r="A60" s="2" t="s">
        <v>317</v>
      </c>
      <c r="B60" t="s">
        <v>303</v>
      </c>
      <c r="C60" s="4" t="s">
        <v>0</v>
      </c>
      <c r="D60" s="4" t="s">
        <v>1</v>
      </c>
      <c r="E60" s="4">
        <v>28.5</v>
      </c>
      <c r="F60" s="4">
        <v>76.12</v>
      </c>
      <c r="G60" s="4">
        <v>84.74</v>
      </c>
      <c r="H60" s="4">
        <f t="shared" si="0"/>
        <v>0.89827708284163332</v>
      </c>
      <c r="I60" s="4">
        <v>28</v>
      </c>
      <c r="J60" s="4">
        <v>53.77</v>
      </c>
      <c r="K60" s="4">
        <v>83.53</v>
      </c>
      <c r="L60" s="4">
        <f t="shared" si="2"/>
        <v>0</v>
      </c>
      <c r="M60" s="4">
        <f t="shared" si="3"/>
        <v>0</v>
      </c>
      <c r="N60" s="4">
        <f t="shared" si="4"/>
        <v>1</v>
      </c>
      <c r="O60" s="9" t="s">
        <v>3</v>
      </c>
      <c r="P60" t="s">
        <v>436</v>
      </c>
      <c r="Q60">
        <f>SUM(L254:L268,L297:L304)</f>
        <v>0</v>
      </c>
      <c r="R60">
        <f>SUM(M254:M268,M297:M304)</f>
        <v>5</v>
      </c>
      <c r="S60">
        <f>SUM(N254:N268,N297:N304)</f>
        <v>18</v>
      </c>
      <c r="T60">
        <f>AVERAGE(E259,E262,E301:E302,E304)</f>
        <v>23.6</v>
      </c>
      <c r="U60">
        <f>_xlfn.STDEV.P(E259,E262,E301:E302,E304)/SQRT(COUNT(E259,E262,E301:E302,E304))</f>
        <v>1.4926486525636233</v>
      </c>
      <c r="W60">
        <f>AVERAGE(H254:H268,H297:H304)</f>
        <v>0.96432979471713409</v>
      </c>
      <c r="X60">
        <f>_xlfn.STDEV.P(H254:H268,H297:H304)/SQRT(COUNT(H254:H268,H297:H304))</f>
        <v>2.5658768405507643E-2</v>
      </c>
      <c r="AA60" s="2" t="s">
        <v>317</v>
      </c>
      <c r="AB60" t="s">
        <v>303</v>
      </c>
      <c r="AC60" t="s">
        <v>0</v>
      </c>
      <c r="AD60" t="s">
        <v>2</v>
      </c>
      <c r="AE60">
        <v>24</v>
      </c>
      <c r="AF60">
        <v>107.9</v>
      </c>
      <c r="AG60">
        <v>73.7</v>
      </c>
      <c r="AH60">
        <f t="shared" si="1"/>
        <v>1.4640434192673</v>
      </c>
      <c r="AI60">
        <v>34.5</v>
      </c>
      <c r="AJ60">
        <v>99.93</v>
      </c>
      <c r="AK60">
        <v>99.24</v>
      </c>
      <c r="AL60" s="3">
        <f t="shared" si="5"/>
        <v>0</v>
      </c>
      <c r="AM60" s="3">
        <f t="shared" si="6"/>
        <v>1</v>
      </c>
      <c r="AN60" s="3">
        <f t="shared" si="7"/>
        <v>0</v>
      </c>
      <c r="AO60" s="9" t="s">
        <v>3</v>
      </c>
      <c r="AP60" s="8" t="s">
        <v>436</v>
      </c>
      <c r="AQ60">
        <f>SUM(AL254:AL268)</f>
        <v>1</v>
      </c>
      <c r="AR60">
        <f t="shared" ref="AR60:AS60" si="27">SUM(AM254:AM268)</f>
        <v>13</v>
      </c>
      <c r="AS60">
        <f t="shared" si="27"/>
        <v>1</v>
      </c>
      <c r="AT60">
        <f>AVERAGE(AE259,AE262)</f>
        <v>24</v>
      </c>
      <c r="AU60">
        <f>_xlfn.STDEV.P(AE259,AE262)/SQRT(COUNT(AE259,AE262))</f>
        <v>0</v>
      </c>
      <c r="AW60">
        <f>AVERAGE(AH254:AH268)</f>
        <v>1.2469797904600453</v>
      </c>
      <c r="AX60">
        <f>_xlfn.STDEV.P(AH254:AH268)/SQRT(COUNT(AH254:AH268))</f>
        <v>4.0368414384492984E-2</v>
      </c>
    </row>
    <row r="61" spans="1:50" x14ac:dyDescent="0.35">
      <c r="A61" s="2" t="s">
        <v>318</v>
      </c>
      <c r="B61" t="s">
        <v>303</v>
      </c>
      <c r="C61" t="s">
        <v>0</v>
      </c>
      <c r="D61" t="s">
        <v>1</v>
      </c>
      <c r="E61">
        <v>24</v>
      </c>
      <c r="F61">
        <v>157.41</v>
      </c>
      <c r="G61">
        <v>73.7</v>
      </c>
      <c r="H61">
        <f t="shared" si="0"/>
        <v>2.1358208955223881</v>
      </c>
      <c r="I61">
        <v>21.5</v>
      </c>
      <c r="J61">
        <v>50.79</v>
      </c>
      <c r="K61">
        <v>67.47</v>
      </c>
      <c r="L61" s="3">
        <f t="shared" si="2"/>
        <v>1</v>
      </c>
      <c r="M61" s="3">
        <f t="shared" si="3"/>
        <v>0</v>
      </c>
      <c r="N61" s="3">
        <f t="shared" si="4"/>
        <v>0</v>
      </c>
      <c r="O61" s="9" t="s">
        <v>3</v>
      </c>
      <c r="P61" t="s">
        <v>438</v>
      </c>
      <c r="Q61">
        <f>SUM(L283:L291)</f>
        <v>9</v>
      </c>
      <c r="R61">
        <f>SUM(M283:M291)</f>
        <v>0</v>
      </c>
      <c r="S61">
        <f>SUM(N283:N291)</f>
        <v>0</v>
      </c>
      <c r="T61">
        <f>AVERAGE(E283:E291)</f>
        <v>24.222222222222221</v>
      </c>
      <c r="U61">
        <f>_xlfn.STDEV.P(E283:E291)/SQRT(COUNT(E283:E291))</f>
        <v>8.2817332499992222E-2</v>
      </c>
      <c r="W61">
        <f>AVERAGE(H283:H291)</f>
        <v>2.02043185831677</v>
      </c>
      <c r="X61">
        <f>_xlfn.STDEV.P(H283:H291)/SQRT(COUNT(H283:H291))</f>
        <v>0.16255404701800744</v>
      </c>
      <c r="AA61" s="2" t="s">
        <v>318</v>
      </c>
      <c r="AB61" t="s">
        <v>303</v>
      </c>
      <c r="AC61" t="s">
        <v>0</v>
      </c>
      <c r="AD61" t="s">
        <v>2</v>
      </c>
      <c r="AE61">
        <v>24</v>
      </c>
      <c r="AF61">
        <v>179.53</v>
      </c>
      <c r="AG61">
        <v>73.7</v>
      </c>
      <c r="AH61">
        <f t="shared" si="1"/>
        <v>2.4359565807327002</v>
      </c>
      <c r="AI61">
        <v>16</v>
      </c>
      <c r="AJ61">
        <v>58.48</v>
      </c>
      <c r="AK61">
        <v>53.5</v>
      </c>
      <c r="AL61" s="3">
        <f t="shared" si="5"/>
        <v>1</v>
      </c>
      <c r="AM61" s="3">
        <f t="shared" si="6"/>
        <v>0</v>
      </c>
      <c r="AN61" s="3">
        <f t="shared" si="7"/>
        <v>0</v>
      </c>
      <c r="AO61" s="9" t="s">
        <v>3</v>
      </c>
      <c r="AP61" t="s">
        <v>438</v>
      </c>
    </row>
    <row r="62" spans="1:50" x14ac:dyDescent="0.35">
      <c r="A62" s="2" t="s">
        <v>335</v>
      </c>
      <c r="B62" t="s">
        <v>303</v>
      </c>
      <c r="C62" t="s">
        <v>0</v>
      </c>
      <c r="D62" t="s">
        <v>4</v>
      </c>
      <c r="E62">
        <v>22</v>
      </c>
      <c r="F62">
        <v>124.73</v>
      </c>
      <c r="G62">
        <v>68.72</v>
      </c>
      <c r="H62">
        <f t="shared" si="0"/>
        <v>1.8150465657741561</v>
      </c>
      <c r="I62">
        <v>20.5</v>
      </c>
      <c r="J62">
        <v>52.29</v>
      </c>
      <c r="K62">
        <v>64.97</v>
      </c>
      <c r="L62" s="3">
        <f t="shared" si="2"/>
        <v>1</v>
      </c>
      <c r="M62" s="3">
        <f t="shared" si="3"/>
        <v>0</v>
      </c>
      <c r="N62" s="3">
        <f t="shared" si="4"/>
        <v>0</v>
      </c>
      <c r="O62" s="9" t="s">
        <v>3</v>
      </c>
      <c r="P62" t="s">
        <v>439</v>
      </c>
      <c r="Q62">
        <f>SUM(L184:L213)</f>
        <v>28</v>
      </c>
      <c r="R62">
        <f>SUM(M184:M213)</f>
        <v>1</v>
      </c>
      <c r="S62">
        <f>SUM(N184:N213)</f>
        <v>1</v>
      </c>
      <c r="T62">
        <f>AVERAGE(E184:E205,E207:E213)</f>
        <v>24.155172413793103</v>
      </c>
      <c r="U62">
        <f>_xlfn.STDEV.P(E184:E205,E207:E213)/SQRT(COUNT(E184:E205,E207:E213))</f>
        <v>6.9409982747663565E-2</v>
      </c>
      <c r="W62">
        <f>AVERAGE(H184:H213)</f>
        <v>2.1599234051680845</v>
      </c>
      <c r="X62">
        <f>_xlfn.STDEV.P(H184:H213)/SQRT(COUNT(H184:H213))</f>
        <v>0.10582190182927115</v>
      </c>
      <c r="AA62" s="2" t="s">
        <v>335</v>
      </c>
      <c r="AB62" t="s">
        <v>303</v>
      </c>
      <c r="AC62" t="s">
        <v>0</v>
      </c>
      <c r="AD62" t="s">
        <v>5</v>
      </c>
      <c r="AE62">
        <v>24</v>
      </c>
      <c r="AF62">
        <v>137.19</v>
      </c>
      <c r="AG62">
        <v>73.7</v>
      </c>
      <c r="AH62">
        <f t="shared" si="1"/>
        <v>1.8614654002713704</v>
      </c>
      <c r="AI62">
        <v>20.5</v>
      </c>
      <c r="AJ62">
        <v>45.8</v>
      </c>
      <c r="AK62">
        <v>64.97</v>
      </c>
      <c r="AL62" s="3">
        <f t="shared" si="5"/>
        <v>1</v>
      </c>
      <c r="AM62" s="3">
        <f t="shared" si="6"/>
        <v>0</v>
      </c>
      <c r="AN62" s="3">
        <f t="shared" si="7"/>
        <v>0</v>
      </c>
      <c r="AO62" s="9" t="s">
        <v>3</v>
      </c>
      <c r="AP62" t="s">
        <v>439</v>
      </c>
      <c r="AQ62">
        <f>SUM(AL184:AL213)</f>
        <v>12</v>
      </c>
      <c r="AR62">
        <f>SUM(AM184:AM213)</f>
        <v>17</v>
      </c>
      <c r="AS62">
        <f>SUM(AN184:AN213)</f>
        <v>1</v>
      </c>
      <c r="AT62">
        <f>AVERAGE(AE184:AE202,AE204:AE213)</f>
        <v>24.396551724137932</v>
      </c>
      <c r="AU62">
        <f>_xlfn.STDEV.P(AE184:AE202,AE204:AE213)/SQRT(COUNT(AE184:AE202,AE204:AE213))</f>
        <v>0.2561715183547687</v>
      </c>
      <c r="AW62">
        <f>AVERAGE(AH184:AH213)</f>
        <v>1.4282425894082993</v>
      </c>
      <c r="AX62">
        <f>_xlfn.STDEV.P(AH184:AH213)/SQRT(COUNT(AH184:AH213))</f>
        <v>4.8442073431495737E-2</v>
      </c>
    </row>
    <row r="63" spans="1:50" x14ac:dyDescent="0.35">
      <c r="A63" s="2" t="s">
        <v>336</v>
      </c>
      <c r="B63" t="s">
        <v>303</v>
      </c>
      <c r="C63" t="s">
        <v>0</v>
      </c>
      <c r="D63" t="s">
        <v>4</v>
      </c>
      <c r="E63">
        <v>21</v>
      </c>
      <c r="F63">
        <v>85.59</v>
      </c>
      <c r="G63">
        <v>66.22</v>
      </c>
      <c r="H63">
        <f t="shared" si="0"/>
        <v>1.2925098157656298</v>
      </c>
      <c r="I63">
        <v>20</v>
      </c>
      <c r="J63">
        <v>49.55</v>
      </c>
      <c r="K63">
        <v>63.71</v>
      </c>
      <c r="L63" s="3">
        <f t="shared" si="2"/>
        <v>0</v>
      </c>
      <c r="M63" s="3">
        <f t="shared" si="3"/>
        <v>1</v>
      </c>
      <c r="N63" s="3">
        <f t="shared" si="4"/>
        <v>0</v>
      </c>
      <c r="O63" s="13" t="s">
        <v>3</v>
      </c>
      <c r="P63" s="14" t="s">
        <v>773</v>
      </c>
      <c r="Q63" s="14">
        <f>SUM(L520:L526,L928)</f>
        <v>0</v>
      </c>
      <c r="R63" s="14">
        <f>SUM(M520:M526,M928)</f>
        <v>4</v>
      </c>
      <c r="S63" s="14">
        <f>SUM(N520:N526,N928)</f>
        <v>4</v>
      </c>
      <c r="T63" s="14">
        <f>AVERAGE(E521,E524,E526,E928)</f>
        <v>24.5</v>
      </c>
      <c r="U63" s="14">
        <f>_xlfn.STDEV.P(E521,E524,E526,E928)/SQRT(COUNT(E521,E524,E526,E928))</f>
        <v>0.35355339059327379</v>
      </c>
      <c r="V63" s="14"/>
      <c r="W63" s="14">
        <f>AVERAGE(H520:H526,H928)</f>
        <v>1.015566223665286</v>
      </c>
      <c r="X63" s="14">
        <f>_xlfn.STDEV.P(H520:H526,H928)/SQRT(COUNT(H520:H526,H928))</f>
        <v>7.0614461619651098E-2</v>
      </c>
      <c r="AA63" s="2" t="s">
        <v>336</v>
      </c>
      <c r="AB63" t="s">
        <v>303</v>
      </c>
      <c r="AC63" t="s">
        <v>0</v>
      </c>
      <c r="AD63" t="s">
        <v>5</v>
      </c>
      <c r="AE63">
        <v>24</v>
      </c>
      <c r="AF63">
        <v>139.75</v>
      </c>
      <c r="AG63">
        <v>73.7</v>
      </c>
      <c r="AH63">
        <f t="shared" si="1"/>
        <v>1.8962008141112618</v>
      </c>
      <c r="AI63">
        <v>20.5</v>
      </c>
      <c r="AJ63">
        <v>59.58</v>
      </c>
      <c r="AK63">
        <v>64.97</v>
      </c>
      <c r="AL63" s="3">
        <f t="shared" si="5"/>
        <v>1</v>
      </c>
      <c r="AM63" s="3">
        <f t="shared" si="6"/>
        <v>0</v>
      </c>
      <c r="AN63" s="3">
        <f t="shared" si="7"/>
        <v>0</v>
      </c>
      <c r="AO63" s="13" t="s">
        <v>3</v>
      </c>
      <c r="AP63" s="14" t="s">
        <v>773</v>
      </c>
      <c r="AQ63" s="14">
        <f>SUM(AL520:AL526,AL928)</f>
        <v>1</v>
      </c>
      <c r="AR63" s="14">
        <f>SUM(AM520:AM526,AM928)</f>
        <v>6</v>
      </c>
      <c r="AS63" s="14">
        <f>SUM(AN520:AN526,AN928)</f>
        <v>1</v>
      </c>
      <c r="AT63" s="14">
        <f>AVERAGE(AE520:AE522,AE524:AE526,AE928)</f>
        <v>24.071428571428573</v>
      </c>
      <c r="AU63" s="14">
        <f>_xlfn.STDEV.P(AE520:AE522,AE524:AE526,AE928)/SQRT(COUNT(AE520:AE522,AE524:AE526,AE928))</f>
        <v>0.23535842029940399</v>
      </c>
      <c r="AV63" s="14"/>
      <c r="AW63" s="14">
        <f>AVERAGE(AH520:AH526,AH928)</f>
        <v>1.2314080733021571</v>
      </c>
      <c r="AX63" s="14">
        <f>_xlfn.STDEV.P(AH520:AH526,AH928)/SQRT(COUNT(AH520:AH526,AH928))</f>
        <v>9.0420050829996421E-2</v>
      </c>
    </row>
    <row r="64" spans="1:50" x14ac:dyDescent="0.35">
      <c r="A64" s="2" t="s">
        <v>338</v>
      </c>
      <c r="B64" t="s">
        <v>303</v>
      </c>
      <c r="C64" t="s">
        <v>0</v>
      </c>
      <c r="D64" t="s">
        <v>4</v>
      </c>
      <c r="E64">
        <v>24</v>
      </c>
      <c r="F64">
        <v>78.45</v>
      </c>
      <c r="G64">
        <v>73.7</v>
      </c>
      <c r="H64">
        <f t="shared" si="0"/>
        <v>1.0644504748982362</v>
      </c>
      <c r="I64">
        <v>23.5</v>
      </c>
      <c r="J64">
        <v>64.900000000000006</v>
      </c>
      <c r="K64">
        <v>72.459999999999994</v>
      </c>
      <c r="L64" s="3">
        <f t="shared" si="2"/>
        <v>0</v>
      </c>
      <c r="M64" s="3">
        <f t="shared" si="3"/>
        <v>1</v>
      </c>
      <c r="N64" s="3">
        <f t="shared" si="4"/>
        <v>0</v>
      </c>
      <c r="O64" s="9" t="s">
        <v>3</v>
      </c>
      <c r="P64" t="s">
        <v>841</v>
      </c>
      <c r="Q64">
        <f>SUM(L450:L477)</f>
        <v>0</v>
      </c>
      <c r="R64">
        <f>SUM(M450:M477)</f>
        <v>7</v>
      </c>
      <c r="S64">
        <f>SUM(N450:N477)</f>
        <v>21</v>
      </c>
      <c r="T64">
        <f>AVERAGE(E454,E459:E461,E470,E472:E473)</f>
        <v>20.857142857142858</v>
      </c>
      <c r="U64">
        <f>_xlfn.STDEV.P(E454,E459:E461,E470,E472:E473)/SQRT(COUNT(E454,E459:E461,E470,E472:E473))</f>
        <v>1.7834679748996645</v>
      </c>
      <c r="W64">
        <f>AVERAGE(H450:H477)</f>
        <v>0.94013599802511449</v>
      </c>
      <c r="X64">
        <f>_xlfn.STDEV.P(H450:H477)/SQRT(COUNT(H450:H477))</f>
        <v>2.447215112601709E-2</v>
      </c>
      <c r="AA64" s="2" t="s">
        <v>338</v>
      </c>
      <c r="AB64" t="s">
        <v>303</v>
      </c>
      <c r="AC64" t="s">
        <v>0</v>
      </c>
      <c r="AD64" t="s">
        <v>5</v>
      </c>
      <c r="AE64">
        <v>24</v>
      </c>
      <c r="AF64">
        <v>134.13</v>
      </c>
      <c r="AG64">
        <v>73.7</v>
      </c>
      <c r="AH64">
        <f t="shared" si="1"/>
        <v>1.8199457259158751</v>
      </c>
      <c r="AI64">
        <v>21.5</v>
      </c>
      <c r="AJ64">
        <v>62.24</v>
      </c>
      <c r="AK64">
        <v>67.47</v>
      </c>
      <c r="AL64" s="3">
        <f t="shared" si="5"/>
        <v>1</v>
      </c>
      <c r="AM64" s="3">
        <f t="shared" si="6"/>
        <v>0</v>
      </c>
      <c r="AN64" s="3">
        <f t="shared" si="7"/>
        <v>0</v>
      </c>
      <c r="AO64" s="9" t="s">
        <v>3</v>
      </c>
      <c r="AP64" t="s">
        <v>841</v>
      </c>
      <c r="AQ64">
        <f>SUM(AL450:AL477)</f>
        <v>0</v>
      </c>
      <c r="AR64">
        <f>SUM(AM450:AM477)</f>
        <v>18</v>
      </c>
      <c r="AS64">
        <f>SUM(AN450:AN477)</f>
        <v>10</v>
      </c>
      <c r="AT64">
        <f>AVERAGE(AE450,AE453:AE454,AE456,AE459,AE461:AE464,AE468:AE471,AE473:AE477)</f>
        <v>24.111111111111111</v>
      </c>
      <c r="AU64">
        <f>_xlfn.STDEV.P(AE450,AE453:AE454,AE456,AE459,AE461:AE464,AE468:AE471,AE473:AE477)/SQRT(COUNT(AE450,AE453:AE454,AE456,AE459,AE461:AE464,AE468:AE471,AE473:AE477))</f>
        <v>0.318066000691068</v>
      </c>
      <c r="AW64">
        <f>AVERAGE(AH450:AH477)</f>
        <v>1.0851363786836703</v>
      </c>
      <c r="AX64">
        <f>_xlfn.STDEV.P(AH450:AH477)/SQRT(COUNT(AH450:AH477))</f>
        <v>3.2011374965785051E-2</v>
      </c>
    </row>
    <row r="65" spans="1:50" x14ac:dyDescent="0.35">
      <c r="A65" s="2" t="s">
        <v>339</v>
      </c>
      <c r="B65" t="s">
        <v>303</v>
      </c>
      <c r="C65" t="s">
        <v>0</v>
      </c>
      <c r="D65" t="s">
        <v>4</v>
      </c>
      <c r="E65">
        <v>21.5</v>
      </c>
      <c r="F65">
        <v>78.72</v>
      </c>
      <c r="G65">
        <v>67.47</v>
      </c>
      <c r="H65">
        <f t="shared" si="0"/>
        <v>1.1667407736771898</v>
      </c>
      <c r="I65">
        <v>20</v>
      </c>
      <c r="J65">
        <v>35.380000000000003</v>
      </c>
      <c r="K65">
        <v>63.71</v>
      </c>
      <c r="L65" s="3">
        <f t="shared" si="2"/>
        <v>0</v>
      </c>
      <c r="M65" s="3">
        <f t="shared" si="3"/>
        <v>1</v>
      </c>
      <c r="N65" s="3">
        <f t="shared" si="4"/>
        <v>0</v>
      </c>
      <c r="O65" s="9" t="s">
        <v>3</v>
      </c>
      <c r="P65" t="s">
        <v>840</v>
      </c>
      <c r="Q65">
        <f>SUM(L491:L505)</f>
        <v>2</v>
      </c>
      <c r="R65">
        <f>SUM(M491:M505)</f>
        <v>3</v>
      </c>
      <c r="S65">
        <f>SUM(N491:N505)</f>
        <v>10</v>
      </c>
      <c r="T65">
        <f>AVERAGE(E493,E495,E499,E501,E503)</f>
        <v>22.9</v>
      </c>
      <c r="U65">
        <f>_xlfn.STDEV.P(E493,E495,E499,E501,E503)/SQRT(COUNT(E493,E495,E499,E501,E503))</f>
        <v>0.43358966777357594</v>
      </c>
      <c r="W65">
        <f>AVERAGE(H491:H505)</f>
        <v>1.0139110074882374</v>
      </c>
      <c r="X65">
        <f>_xlfn.STDEV.P(H491:H505)/SQRT(COUNT(H491:H505))</f>
        <v>8.0650153171926364E-2</v>
      </c>
      <c r="AA65" s="2" t="s">
        <v>339</v>
      </c>
      <c r="AB65" t="s">
        <v>303</v>
      </c>
      <c r="AC65" t="s">
        <v>0</v>
      </c>
      <c r="AD65" t="s">
        <v>5</v>
      </c>
      <c r="AE65">
        <v>24</v>
      </c>
      <c r="AF65">
        <v>145.76</v>
      </c>
      <c r="AG65">
        <v>73.7</v>
      </c>
      <c r="AH65">
        <f t="shared" si="1"/>
        <v>1.9777476255088193</v>
      </c>
      <c r="AI65">
        <v>21.5</v>
      </c>
      <c r="AJ65">
        <v>64.52</v>
      </c>
      <c r="AK65">
        <v>67.47</v>
      </c>
      <c r="AL65" s="3">
        <f t="shared" si="5"/>
        <v>1</v>
      </c>
      <c r="AM65" s="3">
        <f t="shared" si="6"/>
        <v>0</v>
      </c>
      <c r="AN65" s="3">
        <f t="shared" si="7"/>
        <v>0</v>
      </c>
      <c r="AO65" s="9" t="s">
        <v>3</v>
      </c>
      <c r="AP65" t="s">
        <v>840</v>
      </c>
      <c r="AQ65">
        <f>SUM(AL491:AL505)</f>
        <v>4</v>
      </c>
      <c r="AR65">
        <f>SUM(AM491:AM505)</f>
        <v>9</v>
      </c>
      <c r="AS65">
        <f>SUM(AN491:AN505)</f>
        <v>2</v>
      </c>
      <c r="AT65">
        <f>AVERAGE(AE492:AE503,AE505)</f>
        <v>23.923076923076923</v>
      </c>
      <c r="AU65">
        <f>_xlfn.STDEV.P(AE492:AE503,AE505)/SQRT(COUNT(AE492:AE503,AE505))</f>
        <v>5.0034125814460845E-2</v>
      </c>
      <c r="AW65">
        <f>AVERAGE(AH491:AH505)</f>
        <v>1.3193147444866185</v>
      </c>
      <c r="AX65">
        <f>_xlfn.STDEV.P(AH491:AH505)/SQRT(COUNT(AH491:AH505))</f>
        <v>6.5870595473459706E-2</v>
      </c>
    </row>
    <row r="66" spans="1:50" x14ac:dyDescent="0.35">
      <c r="A66" s="2" t="s">
        <v>340</v>
      </c>
      <c r="B66" t="s">
        <v>303</v>
      </c>
      <c r="C66" t="s">
        <v>0</v>
      </c>
      <c r="D66" t="s">
        <v>4</v>
      </c>
      <c r="E66">
        <v>22.5</v>
      </c>
      <c r="F66">
        <v>153.34</v>
      </c>
      <c r="G66">
        <v>69.97</v>
      </c>
      <c r="H66">
        <f t="shared" ref="H66:H129" si="28">F66/G66</f>
        <v>2.1915106474203232</v>
      </c>
      <c r="I66">
        <v>20.5</v>
      </c>
      <c r="J66">
        <v>58.18</v>
      </c>
      <c r="K66">
        <v>64.97</v>
      </c>
      <c r="L66" s="3">
        <f t="shared" si="2"/>
        <v>1</v>
      </c>
      <c r="M66" s="3">
        <f t="shared" si="3"/>
        <v>0</v>
      </c>
      <c r="N66" s="3">
        <f t="shared" si="4"/>
        <v>0</v>
      </c>
      <c r="O66" s="9" t="s">
        <v>3</v>
      </c>
      <c r="P66" t="s">
        <v>839</v>
      </c>
      <c r="Q66">
        <f>SUM(L543:L556)</f>
        <v>0</v>
      </c>
      <c r="R66">
        <f>SUM(M543:M556)</f>
        <v>3</v>
      </c>
      <c r="S66">
        <f>SUM(N543:N556)</f>
        <v>11</v>
      </c>
      <c r="T66">
        <f>AVERAGE(E546:E547,E554)</f>
        <v>21.833333333333332</v>
      </c>
      <c r="U66">
        <f>_xlfn.STDEV.P(E546:E547,E554)/SQRT(COUNT(E546:E547,E554))</f>
        <v>0.49065338146265819</v>
      </c>
      <c r="W66">
        <f>AVERAGE(H543:H556)</f>
        <v>0.93605287653901481</v>
      </c>
      <c r="X66">
        <f>_xlfn.STDEV.P(H543:H556)/SQRT(COUNT(H543:H556))</f>
        <v>3.4926854512337228E-2</v>
      </c>
      <c r="AA66" s="2" t="s">
        <v>340</v>
      </c>
      <c r="AB66" t="s">
        <v>303</v>
      </c>
      <c r="AC66" t="s">
        <v>0</v>
      </c>
      <c r="AD66" t="s">
        <v>5</v>
      </c>
      <c r="AE66">
        <v>24</v>
      </c>
      <c r="AF66">
        <v>149</v>
      </c>
      <c r="AG66">
        <v>73.7</v>
      </c>
      <c r="AH66">
        <f t="shared" ref="AH66:AH129" si="29">AF66/AG66</f>
        <v>2.0217096336499321</v>
      </c>
      <c r="AI66">
        <v>20.5</v>
      </c>
      <c r="AJ66">
        <v>47.6</v>
      </c>
      <c r="AK66">
        <v>64.97</v>
      </c>
      <c r="AL66" s="3">
        <f t="shared" si="5"/>
        <v>1</v>
      </c>
      <c r="AM66" s="3">
        <f t="shared" si="6"/>
        <v>0</v>
      </c>
      <c r="AN66" s="3">
        <f t="shared" si="7"/>
        <v>0</v>
      </c>
      <c r="AO66" s="9" t="s">
        <v>3</v>
      </c>
      <c r="AP66" t="s">
        <v>839</v>
      </c>
      <c r="AQ66">
        <f>SUM(AL543:AL556)</f>
        <v>6</v>
      </c>
      <c r="AR66">
        <f>SUM(AM543:AM556)</f>
        <v>6</v>
      </c>
      <c r="AS66">
        <f>SUM(AN543:AN556)</f>
        <v>2</v>
      </c>
      <c r="AT66">
        <f>AVERAGE(AE543:AE545,AE547:AE552,AE554:AE556)</f>
        <v>23.875</v>
      </c>
      <c r="AU66">
        <f>_xlfn.STDEV.P(AE543:AE545,AE547:AE552,AE554:AE556)/SQRT(COUNT(AE543:AE545,AE547:AE552,AE554:AE556))</f>
        <v>6.25E-2</v>
      </c>
      <c r="AW66">
        <f>AVERAGE(AH543:AH556)</f>
        <v>1.3846645991028386</v>
      </c>
      <c r="AX66">
        <f>_xlfn.STDEV.P(AH543:AH556)/SQRT(COUNT(AH543:AH556))</f>
        <v>9.6935884479863191E-2</v>
      </c>
    </row>
    <row r="67" spans="1:50" x14ac:dyDescent="0.35">
      <c r="A67" s="2" t="s">
        <v>342</v>
      </c>
      <c r="B67" t="s">
        <v>303</v>
      </c>
      <c r="C67" t="s">
        <v>0</v>
      </c>
      <c r="D67" t="s">
        <v>4</v>
      </c>
      <c r="E67">
        <v>22</v>
      </c>
      <c r="F67">
        <v>100.82</v>
      </c>
      <c r="G67">
        <v>68.72</v>
      </c>
      <c r="H67">
        <f t="shared" si="28"/>
        <v>1.4671129220023282</v>
      </c>
      <c r="I67">
        <v>20.5</v>
      </c>
      <c r="J67">
        <v>59.68</v>
      </c>
      <c r="K67">
        <v>64.97</v>
      </c>
      <c r="L67" s="3">
        <f t="shared" ref="L67:L130" si="30">IF(H67&gt;1.5,1,0)</f>
        <v>0</v>
      </c>
      <c r="M67" s="3">
        <f t="shared" ref="M67:M130" si="31">IF((AND(H67&gt;1,H67&lt;1.5)),1,0)</f>
        <v>1</v>
      </c>
      <c r="N67" s="3">
        <f t="shared" ref="N67:N130" si="32">IF(H67&lt;1,1,0)</f>
        <v>0</v>
      </c>
      <c r="O67" s="9" t="s">
        <v>3</v>
      </c>
      <c r="P67" s="8" t="s">
        <v>1428</v>
      </c>
      <c r="Q67">
        <f>SUM(L804:L810)</f>
        <v>6</v>
      </c>
      <c r="R67">
        <f>SUM(M804:M810)</f>
        <v>1</v>
      </c>
      <c r="S67">
        <f>SUM(N804:N810)</f>
        <v>0</v>
      </c>
      <c r="T67">
        <f>AVERAGE(E804:E810)</f>
        <v>24</v>
      </c>
      <c r="U67">
        <f>_xlfn.STDEV.P(E804:E810)/SQRT(COUNT(E804:E810))</f>
        <v>0</v>
      </c>
      <c r="W67">
        <f>AVERAGE(H804:H810)</f>
        <v>1.7949408800155067</v>
      </c>
      <c r="X67">
        <f>_xlfn.STDEV.P(H804:H810)/SQRT(COUNT(H804:H810))</f>
        <v>0.10828209197774664</v>
      </c>
      <c r="AA67" s="2" t="s">
        <v>342</v>
      </c>
      <c r="AB67" t="s">
        <v>303</v>
      </c>
      <c r="AC67" t="s">
        <v>0</v>
      </c>
      <c r="AD67" t="s">
        <v>5</v>
      </c>
      <c r="AE67">
        <v>24</v>
      </c>
      <c r="AF67">
        <v>159.54</v>
      </c>
      <c r="AG67">
        <v>73.7</v>
      </c>
      <c r="AH67">
        <f t="shared" si="29"/>
        <v>2.1647218453188599</v>
      </c>
      <c r="AI67">
        <v>21</v>
      </c>
      <c r="AJ67">
        <v>50.45</v>
      </c>
      <c r="AK67">
        <v>66.22</v>
      </c>
      <c r="AL67" s="3">
        <f t="shared" ref="AL67:AL130" si="33">IF(AH67&gt;1.5,1,0)</f>
        <v>1</v>
      </c>
      <c r="AM67" s="3">
        <f t="shared" ref="AM67:AM130" si="34">IF((AND(AH67&gt;1,AH67&lt;1.5)),1,0)</f>
        <v>0</v>
      </c>
      <c r="AN67" s="3">
        <f t="shared" ref="AN67:AN130" si="35">IF(AH67&lt;1,1,0)</f>
        <v>0</v>
      </c>
      <c r="AO67" s="9" t="s">
        <v>3</v>
      </c>
      <c r="AP67" s="8" t="s">
        <v>1428</v>
      </c>
      <c r="AQ67">
        <f>SUM(AL804:AL810)</f>
        <v>0</v>
      </c>
      <c r="AR67">
        <f>SUM(AM804:AM810)</f>
        <v>5</v>
      </c>
      <c r="AS67">
        <f>SUM(AN804:AN810)</f>
        <v>2</v>
      </c>
      <c r="AT67">
        <f>AVERAGE(AE805:AE807,AE809:AE810)</f>
        <v>24.1</v>
      </c>
      <c r="AU67">
        <f>_xlfn.STDEV.P(AE805:AE807,AE809:AE810)/SQRT(COUNT(AE805:AE807,AE809:AE810))</f>
        <v>0.2190890230020664</v>
      </c>
      <c r="AW67">
        <f>AVERAGE(AH804:AH810)</f>
        <v>1.1217425848730349</v>
      </c>
      <c r="AX67">
        <f>_xlfn.STDEV.P(AH804:AH810)/SQRT(COUNT(AH804:AH810))</f>
        <v>5.4747414502244712E-2</v>
      </c>
    </row>
    <row r="68" spans="1:50" x14ac:dyDescent="0.35">
      <c r="A68" s="2" t="s">
        <v>343</v>
      </c>
      <c r="B68" t="s">
        <v>303</v>
      </c>
      <c r="C68" t="s">
        <v>0</v>
      </c>
      <c r="D68" t="s">
        <v>4</v>
      </c>
      <c r="E68">
        <v>22.5</v>
      </c>
      <c r="F68">
        <v>84.27</v>
      </c>
      <c r="G68">
        <v>69.97</v>
      </c>
      <c r="H68">
        <f t="shared" si="28"/>
        <v>1.204373302844076</v>
      </c>
      <c r="I68">
        <v>20.5</v>
      </c>
      <c r="J68">
        <v>63.66</v>
      </c>
      <c r="K68">
        <v>64.97</v>
      </c>
      <c r="L68" s="3">
        <f t="shared" si="30"/>
        <v>0</v>
      </c>
      <c r="M68" s="3">
        <f t="shared" si="31"/>
        <v>1</v>
      </c>
      <c r="N68" s="3">
        <f t="shared" si="32"/>
        <v>0</v>
      </c>
      <c r="O68" s="9" t="s">
        <v>3</v>
      </c>
      <c r="P68" s="8" t="s">
        <v>1429</v>
      </c>
      <c r="Q68">
        <f>SUM(L820:L827)</f>
        <v>3</v>
      </c>
      <c r="R68">
        <f>SUM(M820:M827)</f>
        <v>4</v>
      </c>
      <c r="S68">
        <f>SUM(N820:N827)</f>
        <v>1</v>
      </c>
      <c r="T68">
        <f>AVERAGE(E820:E826)</f>
        <v>24.142857142857142</v>
      </c>
      <c r="U68">
        <f>_xlfn.STDEV.P(E820:E826)/SQRT(COUNT(E820:E826))</f>
        <v>8.5373472095313832E-2</v>
      </c>
      <c r="W68">
        <f>AVERAGE(H820:H827)</f>
        <v>1.4086331843206734</v>
      </c>
      <c r="X68">
        <f>_xlfn.STDEV.P(H820:H827)/SQRT(COUNT(H820:H827))</f>
        <v>0.12321488843608654</v>
      </c>
      <c r="AA68" s="2" t="s">
        <v>343</v>
      </c>
      <c r="AB68" t="s">
        <v>303</v>
      </c>
      <c r="AC68" t="s">
        <v>0</v>
      </c>
      <c r="AD68" t="s">
        <v>5</v>
      </c>
      <c r="AE68">
        <v>24</v>
      </c>
      <c r="AF68">
        <v>173.34</v>
      </c>
      <c r="AG68">
        <v>73.7</v>
      </c>
      <c r="AH68">
        <f t="shared" si="29"/>
        <v>2.351967435549525</v>
      </c>
      <c r="AI68">
        <v>21</v>
      </c>
      <c r="AJ68">
        <v>53.06</v>
      </c>
      <c r="AK68">
        <v>66.22</v>
      </c>
      <c r="AL68" s="3">
        <f t="shared" si="33"/>
        <v>1</v>
      </c>
      <c r="AM68" s="3">
        <f t="shared" si="34"/>
        <v>0</v>
      </c>
      <c r="AN68" s="3">
        <f t="shared" si="35"/>
        <v>0</v>
      </c>
      <c r="AO68" s="9" t="s">
        <v>3</v>
      </c>
      <c r="AP68" s="8" t="s">
        <v>1429</v>
      </c>
      <c r="AQ68">
        <f>SUM(AL820:AL827)</f>
        <v>0</v>
      </c>
      <c r="AR68">
        <f>SUM(AM820:AM827)</f>
        <v>4</v>
      </c>
      <c r="AS68">
        <f>SUM(AN820:AN827)</f>
        <v>4</v>
      </c>
      <c r="AT68">
        <f>AVERAGE(AE821,AE823:AE825)</f>
        <v>23.875</v>
      </c>
      <c r="AU68">
        <f>_xlfn.STDEV.P(AE821,AE823:AE825)/SQRT(COUNT(AE821,AE823:AE825))</f>
        <v>0.10825317547305482</v>
      </c>
      <c r="AW68">
        <f>AVERAGE(AH820:AH827)</f>
        <v>0.9567488491863021</v>
      </c>
      <c r="AX68">
        <f>_xlfn.STDEV.P(AH820:AH827)/SQRT(COUNT(AH820:AH827))</f>
        <v>5.5331275656770249E-2</v>
      </c>
    </row>
    <row r="69" spans="1:50" x14ac:dyDescent="0.35">
      <c r="A69" s="2" t="s">
        <v>344</v>
      </c>
      <c r="B69" t="s">
        <v>303</v>
      </c>
      <c r="C69" t="s">
        <v>0</v>
      </c>
      <c r="D69" t="s">
        <v>4</v>
      </c>
      <c r="E69">
        <v>22.5</v>
      </c>
      <c r="F69">
        <v>84.43</v>
      </c>
      <c r="G69">
        <v>69.97</v>
      </c>
      <c r="H69">
        <f t="shared" si="28"/>
        <v>1.2066599971416323</v>
      </c>
      <c r="I69">
        <v>24</v>
      </c>
      <c r="J69">
        <v>84.43</v>
      </c>
      <c r="K69">
        <v>73.7</v>
      </c>
      <c r="L69" s="3">
        <f t="shared" si="30"/>
        <v>0</v>
      </c>
      <c r="M69" s="3">
        <f t="shared" si="31"/>
        <v>1</v>
      </c>
      <c r="N69" s="3">
        <f t="shared" si="32"/>
        <v>0</v>
      </c>
      <c r="O69" s="9" t="s">
        <v>3</v>
      </c>
      <c r="P69" s="8" t="s">
        <v>1430</v>
      </c>
      <c r="Q69">
        <f>SUM(L843:L854)</f>
        <v>0</v>
      </c>
      <c r="R69">
        <f>SUM(M843:M854)</f>
        <v>4</v>
      </c>
      <c r="S69">
        <f>SUM(N843:N854)</f>
        <v>8</v>
      </c>
      <c r="T69">
        <f>AVERAGE(E845,E847,E850,E852)</f>
        <v>23.625</v>
      </c>
      <c r="U69">
        <f>_xlfn.STDEV.P(E845,E847,E850,E852)/SQRT(COUNT(E845,E847,E850,E852))</f>
        <v>2.5147999423413387</v>
      </c>
      <c r="W69">
        <f>AVERAGE(H843:H854)</f>
        <v>0.9647157937714167</v>
      </c>
      <c r="X69">
        <f>_xlfn.STDEV.P(H843:H854)/SQRT(COUNT(H843:H854))</f>
        <v>2.4584636251771159E-2</v>
      </c>
      <c r="AA69" s="2" t="s">
        <v>344</v>
      </c>
      <c r="AB69" t="s">
        <v>303</v>
      </c>
      <c r="AC69" t="s">
        <v>0</v>
      </c>
      <c r="AD69" t="s">
        <v>5</v>
      </c>
      <c r="AE69">
        <v>23.5</v>
      </c>
      <c r="AF69">
        <v>146.66</v>
      </c>
      <c r="AG69">
        <v>72.459999999999994</v>
      </c>
      <c r="AH69">
        <f t="shared" si="29"/>
        <v>2.0240132486889317</v>
      </c>
      <c r="AI69">
        <v>20.5</v>
      </c>
      <c r="AJ69">
        <v>51.3</v>
      </c>
      <c r="AK69">
        <v>64.97</v>
      </c>
      <c r="AL69" s="3">
        <f t="shared" si="33"/>
        <v>1</v>
      </c>
      <c r="AM69" s="3">
        <f t="shared" si="34"/>
        <v>0</v>
      </c>
      <c r="AN69" s="3">
        <f t="shared" si="35"/>
        <v>0</v>
      </c>
      <c r="AO69" s="9" t="s">
        <v>3</v>
      </c>
      <c r="AP69" s="8" t="s">
        <v>1430</v>
      </c>
      <c r="AQ69">
        <f>SUM(AL843:AL854)</f>
        <v>0</v>
      </c>
      <c r="AR69">
        <f>SUM(AM843:AM854)</f>
        <v>2</v>
      </c>
      <c r="AS69">
        <f>SUM(AN843:AN854)</f>
        <v>10</v>
      </c>
      <c r="AT69">
        <f>AVERAGE(AE843,AE851)</f>
        <v>26.5</v>
      </c>
      <c r="AU69">
        <f>_xlfn.STDEV.P(AE843,AE851)/SQRT(COUNT(AE843,AE851))</f>
        <v>2.1213203435596424</v>
      </c>
      <c r="AW69">
        <f>AVERAGE(AH843:AH854)</f>
        <v>0.89356302202064553</v>
      </c>
      <c r="AX69">
        <f>_xlfn.STDEV.P(AH843:AH854)/SQRT(COUNT(AH843:AH854))</f>
        <v>2.7630910590413144E-2</v>
      </c>
    </row>
    <row r="70" spans="1:50" x14ac:dyDescent="0.35">
      <c r="A70" s="2" t="s">
        <v>345</v>
      </c>
      <c r="B70" t="s">
        <v>303</v>
      </c>
      <c r="C70" t="s">
        <v>0</v>
      </c>
      <c r="D70" t="s">
        <v>4</v>
      </c>
      <c r="E70">
        <v>23</v>
      </c>
      <c r="F70">
        <v>99.41</v>
      </c>
      <c r="G70">
        <v>71.22</v>
      </c>
      <c r="H70">
        <f t="shared" si="28"/>
        <v>1.3958157820836843</v>
      </c>
      <c r="I70">
        <v>20.5</v>
      </c>
      <c r="J70">
        <v>46.37</v>
      </c>
      <c r="K70">
        <v>64.97</v>
      </c>
      <c r="L70" s="3">
        <f t="shared" si="30"/>
        <v>0</v>
      </c>
      <c r="M70" s="3">
        <f t="shared" si="31"/>
        <v>1</v>
      </c>
      <c r="N70" s="3">
        <f t="shared" si="32"/>
        <v>0</v>
      </c>
      <c r="O70" s="9" t="s">
        <v>3</v>
      </c>
      <c r="P70" s="8" t="s">
        <v>1431</v>
      </c>
      <c r="Q70">
        <f>SUM(L868:L882)</f>
        <v>2</v>
      </c>
      <c r="R70">
        <f>SUM(M868:M882)</f>
        <v>3</v>
      </c>
      <c r="S70">
        <f>SUM(N868:N882)</f>
        <v>10</v>
      </c>
      <c r="T70">
        <f>AVERAGE(E870,E872,E876,E878,E880)</f>
        <v>22.9</v>
      </c>
      <c r="U70">
        <f>_xlfn.STDEV.P(E870,E872,E876,E878,E880)/SQRT(COUNT(E870,E872,E876,E878,E880))</f>
        <v>0.43358966777357594</v>
      </c>
      <c r="W70">
        <f>AVERAGE(H868:H882)</f>
        <v>1.0139110074882374</v>
      </c>
      <c r="X70">
        <f>_xlfn.STDEV.P(H868:H882)/SQRT(COUNT(H868:H882))</f>
        <v>8.0650153171926364E-2</v>
      </c>
      <c r="AA70" s="2" t="s">
        <v>345</v>
      </c>
      <c r="AB70" t="s">
        <v>303</v>
      </c>
      <c r="AC70" t="s">
        <v>0</v>
      </c>
      <c r="AD70" t="s">
        <v>5</v>
      </c>
      <c r="AE70">
        <v>24</v>
      </c>
      <c r="AF70">
        <v>112.6</v>
      </c>
      <c r="AG70">
        <v>73.7</v>
      </c>
      <c r="AH70">
        <f t="shared" si="29"/>
        <v>1.5278154681139755</v>
      </c>
      <c r="AI70">
        <v>21.5</v>
      </c>
      <c r="AJ70">
        <v>61.57</v>
      </c>
      <c r="AK70">
        <v>67.47</v>
      </c>
      <c r="AL70" s="3">
        <f t="shared" si="33"/>
        <v>1</v>
      </c>
      <c r="AM70" s="3">
        <f t="shared" si="34"/>
        <v>0</v>
      </c>
      <c r="AN70" s="3">
        <f t="shared" si="35"/>
        <v>0</v>
      </c>
      <c r="AO70" s="9" t="s">
        <v>3</v>
      </c>
      <c r="AP70" s="8" t="s">
        <v>1431</v>
      </c>
      <c r="AQ70">
        <f>SUM(AL868:AL882)</f>
        <v>4</v>
      </c>
      <c r="AR70">
        <f>SUM(AM868:AM882)</f>
        <v>9</v>
      </c>
      <c r="AS70">
        <f>SUM(AN868:AN882)</f>
        <v>2</v>
      </c>
      <c r="AT70">
        <f>AVERAGE(AE869:AE880,AE882)</f>
        <v>23.923076923076923</v>
      </c>
      <c r="AU70">
        <f>_xlfn.STDEV.P(AE869:AE880,AE882)/SQRT(COUNT(AE869:AE880,AE882))</f>
        <v>5.0034125814460845E-2</v>
      </c>
      <c r="AW70">
        <f>AVERAGE(AH868:AH882)</f>
        <v>1.3193147444866185</v>
      </c>
      <c r="AX70">
        <f>_xlfn.STDEV.P(AH868:AH882)/SQRT(COUNT(AH868:AH882))</f>
        <v>6.5870595473459706E-2</v>
      </c>
    </row>
    <row r="71" spans="1:50" x14ac:dyDescent="0.35">
      <c r="A71" s="2" t="s">
        <v>346</v>
      </c>
      <c r="B71" t="s">
        <v>303</v>
      </c>
      <c r="C71" t="s">
        <v>0</v>
      </c>
      <c r="D71" t="s">
        <v>4</v>
      </c>
      <c r="E71">
        <v>23</v>
      </c>
      <c r="F71">
        <v>111.19</v>
      </c>
      <c r="G71">
        <v>71.22</v>
      </c>
      <c r="H71">
        <f t="shared" si="28"/>
        <v>1.5612187587756248</v>
      </c>
      <c r="I71">
        <v>21</v>
      </c>
      <c r="J71">
        <v>55.28</v>
      </c>
      <c r="K71">
        <v>66.22</v>
      </c>
      <c r="L71" s="3">
        <f t="shared" si="30"/>
        <v>1</v>
      </c>
      <c r="M71" s="3">
        <f t="shared" si="31"/>
        <v>0</v>
      </c>
      <c r="N71" s="3">
        <f t="shared" si="32"/>
        <v>0</v>
      </c>
      <c r="O71" s="9" t="s">
        <v>3</v>
      </c>
      <c r="P71" s="8" t="s">
        <v>1432</v>
      </c>
      <c r="Q71">
        <f>SUM(L894:L908)</f>
        <v>1</v>
      </c>
      <c r="R71">
        <f>SUM(M894:M908)</f>
        <v>0</v>
      </c>
      <c r="S71">
        <f>SUM(N894:N908)</f>
        <v>14</v>
      </c>
      <c r="T71">
        <f>AVERAGE(E899)</f>
        <v>22.5</v>
      </c>
      <c r="U71" t="s">
        <v>1444</v>
      </c>
      <c r="W71">
        <f>AVERAGE(H894:H908)</f>
        <v>0.89130499279322362</v>
      </c>
      <c r="X71">
        <f>_xlfn.STDEV.P(H894:H908)/SQRT(COUNT(H894:H908))</f>
        <v>5.1497671144107429E-2</v>
      </c>
      <c r="AA71" s="2" t="s">
        <v>346</v>
      </c>
      <c r="AB71" t="s">
        <v>303</v>
      </c>
      <c r="AC71" t="s">
        <v>0</v>
      </c>
      <c r="AD71" t="s">
        <v>5</v>
      </c>
      <c r="AE71">
        <v>24</v>
      </c>
      <c r="AF71">
        <v>132.75</v>
      </c>
      <c r="AG71">
        <v>73.7</v>
      </c>
      <c r="AH71">
        <f t="shared" si="29"/>
        <v>1.8012211668928086</v>
      </c>
      <c r="AI71">
        <v>21.5</v>
      </c>
      <c r="AJ71">
        <v>60.1</v>
      </c>
      <c r="AK71">
        <v>67.47</v>
      </c>
      <c r="AL71" s="3">
        <f t="shared" si="33"/>
        <v>1</v>
      </c>
      <c r="AM71" s="3">
        <f t="shared" si="34"/>
        <v>0</v>
      </c>
      <c r="AN71" s="3">
        <f t="shared" si="35"/>
        <v>0</v>
      </c>
      <c r="AO71" s="9" t="s">
        <v>3</v>
      </c>
      <c r="AP71" s="8" t="s">
        <v>1432</v>
      </c>
      <c r="AQ71">
        <f>SUM(AL894:AL908)</f>
        <v>0</v>
      </c>
      <c r="AR71">
        <f>SUM(AM894:AM908)</f>
        <v>5</v>
      </c>
      <c r="AS71">
        <f>SUM(AN894:AN908)</f>
        <v>10</v>
      </c>
      <c r="AT71">
        <f>AVERAGE(AE894,AE897,AE900,AE904,AE906)</f>
        <v>22</v>
      </c>
      <c r="AU71">
        <f>_xlfn.STDEV.P(AE894,AE897,AE900,AE904,AE906)/SQRT(COUNT(AE894,AE897,AE900,AE904,AE906))</f>
        <v>2.1954498400100149</v>
      </c>
      <c r="AW71">
        <f>AVERAGE(AH894:AH908)</f>
        <v>0.93396810503824956</v>
      </c>
      <c r="AX71">
        <f>_xlfn.STDEV.P(AH894:AH908)/SQRT(COUNT(AH894:AH908))</f>
        <v>3.4019800199522832E-2</v>
      </c>
    </row>
    <row r="72" spans="1:50" x14ac:dyDescent="0.35">
      <c r="A72" s="2" t="s">
        <v>347</v>
      </c>
      <c r="B72" t="s">
        <v>303</v>
      </c>
      <c r="C72" t="s">
        <v>0</v>
      </c>
      <c r="D72" t="s">
        <v>4</v>
      </c>
      <c r="E72">
        <v>22.5</v>
      </c>
      <c r="F72">
        <v>99.74</v>
      </c>
      <c r="G72">
        <v>69.97</v>
      </c>
      <c r="H72">
        <f t="shared" si="28"/>
        <v>1.4254680577390311</v>
      </c>
      <c r="I72">
        <v>21</v>
      </c>
      <c r="J72">
        <v>53.03</v>
      </c>
      <c r="K72">
        <v>66.22</v>
      </c>
      <c r="L72" s="3">
        <f t="shared" si="30"/>
        <v>0</v>
      </c>
      <c r="M72" s="3">
        <f t="shared" si="31"/>
        <v>1</v>
      </c>
      <c r="N72" s="3">
        <f t="shared" si="32"/>
        <v>0</v>
      </c>
      <c r="O72" s="9" t="s">
        <v>3</v>
      </c>
      <c r="P72" s="8" t="s">
        <v>1433</v>
      </c>
      <c r="Q72">
        <f>SUM(L918:L927)</f>
        <v>7</v>
      </c>
      <c r="R72">
        <f>SUM(M918:M927)</f>
        <v>3</v>
      </c>
      <c r="S72">
        <f>SUM(N918:N927)</f>
        <v>0</v>
      </c>
      <c r="T72">
        <f>AVERAGE(E918:E927)</f>
        <v>24.4</v>
      </c>
      <c r="U72">
        <f>_xlfn.STDEV.P(E918:E927)/SQRT(COUNT(E918:E927))</f>
        <v>9.4868329805051374E-2</v>
      </c>
      <c r="W72">
        <f>AVERAGE(H918:H927)</f>
        <v>1.9059765608024868</v>
      </c>
      <c r="X72">
        <f>_xlfn.STDEV.P(H918:H927)/SQRT(COUNT(H918:H927))</f>
        <v>0.16508584510278732</v>
      </c>
      <c r="AA72" s="2" t="s">
        <v>347</v>
      </c>
      <c r="AB72" t="s">
        <v>303</v>
      </c>
      <c r="AC72" t="s">
        <v>0</v>
      </c>
      <c r="AD72" t="s">
        <v>5</v>
      </c>
      <c r="AE72">
        <v>24</v>
      </c>
      <c r="AF72">
        <v>149.15</v>
      </c>
      <c r="AG72">
        <v>73.7</v>
      </c>
      <c r="AH72">
        <f t="shared" si="29"/>
        <v>2.0237449118046134</v>
      </c>
      <c r="AI72">
        <v>21</v>
      </c>
      <c r="AJ72">
        <v>57.3</v>
      </c>
      <c r="AK72">
        <v>66.22</v>
      </c>
      <c r="AL72" s="3">
        <f t="shared" si="33"/>
        <v>1</v>
      </c>
      <c r="AM72" s="3">
        <f t="shared" si="34"/>
        <v>0</v>
      </c>
      <c r="AN72" s="3">
        <f t="shared" si="35"/>
        <v>0</v>
      </c>
      <c r="AO72" s="9" t="s">
        <v>3</v>
      </c>
      <c r="AP72" s="8" t="s">
        <v>1433</v>
      </c>
      <c r="AQ72">
        <f>SUM(AL918:AL927)</f>
        <v>9</v>
      </c>
      <c r="AR72">
        <f>SUM(AM918:AM927)</f>
        <v>0</v>
      </c>
      <c r="AS72">
        <f>SUM(AN918:AN927)</f>
        <v>1</v>
      </c>
      <c r="AT72">
        <f>AVERAGE(AE918,AE920:AE928)</f>
        <v>23.95</v>
      </c>
      <c r="AU72">
        <f>_xlfn.STDEV.P(AE918,AE920:AE928)/SQRT(COUNT(AE918,AE920:AE928))</f>
        <v>4.7434164902525687E-2</v>
      </c>
      <c r="AW72">
        <f>AVERAGE(AH918:AH927)</f>
        <v>1.9244742226188705</v>
      </c>
      <c r="AX72">
        <f>_xlfn.STDEV.P(AH918:AH927)/SQRT(COUNT(AH918:AH927))</f>
        <v>0.12698308327036162</v>
      </c>
    </row>
    <row r="73" spans="1:50" x14ac:dyDescent="0.35">
      <c r="A73" s="2" t="s">
        <v>348</v>
      </c>
      <c r="B73" t="s">
        <v>303</v>
      </c>
      <c r="C73" t="s">
        <v>0</v>
      </c>
      <c r="D73" t="s">
        <v>4</v>
      </c>
      <c r="E73">
        <v>23</v>
      </c>
      <c r="F73">
        <v>143.43</v>
      </c>
      <c r="G73">
        <v>71.22</v>
      </c>
      <c r="H73">
        <f t="shared" si="28"/>
        <v>2.0139005897219882</v>
      </c>
      <c r="I73">
        <v>20.5</v>
      </c>
      <c r="J73">
        <v>45.14</v>
      </c>
      <c r="K73">
        <v>64.97</v>
      </c>
      <c r="L73" s="3">
        <f t="shared" si="30"/>
        <v>1</v>
      </c>
      <c r="M73" s="3">
        <f t="shared" si="31"/>
        <v>0</v>
      </c>
      <c r="N73" s="3">
        <f t="shared" si="32"/>
        <v>0</v>
      </c>
      <c r="O73" s="9" t="s">
        <v>3</v>
      </c>
      <c r="P73" s="8" t="s">
        <v>1434</v>
      </c>
      <c r="Q73" t="s">
        <v>1444</v>
      </c>
      <c r="R73" t="s">
        <v>1444</v>
      </c>
      <c r="S73" t="s">
        <v>1444</v>
      </c>
      <c r="T73" t="s">
        <v>1444</v>
      </c>
      <c r="U73" t="s">
        <v>1444</v>
      </c>
      <c r="V73" t="s">
        <v>1444</v>
      </c>
      <c r="W73" t="s">
        <v>1444</v>
      </c>
      <c r="X73" t="s">
        <v>1444</v>
      </c>
      <c r="AA73" s="2" t="s">
        <v>348</v>
      </c>
      <c r="AB73" t="s">
        <v>303</v>
      </c>
      <c r="AC73" t="s">
        <v>0</v>
      </c>
      <c r="AD73" t="s">
        <v>5</v>
      </c>
      <c r="AE73">
        <v>24</v>
      </c>
      <c r="AF73">
        <v>190.19</v>
      </c>
      <c r="AG73">
        <v>73.7</v>
      </c>
      <c r="AH73">
        <f t="shared" si="29"/>
        <v>2.580597014925373</v>
      </c>
      <c r="AI73">
        <v>21</v>
      </c>
      <c r="AJ73">
        <v>52.18</v>
      </c>
      <c r="AK73">
        <v>66.22</v>
      </c>
      <c r="AL73" s="3">
        <f t="shared" si="33"/>
        <v>1</v>
      </c>
      <c r="AM73" s="3">
        <f t="shared" si="34"/>
        <v>0</v>
      </c>
      <c r="AN73" s="3">
        <f t="shared" si="35"/>
        <v>0</v>
      </c>
      <c r="AO73" s="9" t="s">
        <v>3</v>
      </c>
      <c r="AP73" s="8" t="s">
        <v>1434</v>
      </c>
      <c r="AQ73" t="s">
        <v>1444</v>
      </c>
      <c r="AR73" t="s">
        <v>1444</v>
      </c>
      <c r="AS73" t="s">
        <v>1444</v>
      </c>
      <c r="AT73" t="s">
        <v>1444</v>
      </c>
      <c r="AU73" t="s">
        <v>1444</v>
      </c>
      <c r="AV73" t="s">
        <v>1444</v>
      </c>
      <c r="AW73" t="s">
        <v>1444</v>
      </c>
      <c r="AX73" t="s">
        <v>1444</v>
      </c>
    </row>
    <row r="74" spans="1:50" x14ac:dyDescent="0.35">
      <c r="A74" s="2" t="s">
        <v>349</v>
      </c>
      <c r="B74" t="s">
        <v>303</v>
      </c>
      <c r="C74" t="s">
        <v>0</v>
      </c>
      <c r="D74" t="s">
        <v>4</v>
      </c>
      <c r="E74">
        <v>22</v>
      </c>
      <c r="F74">
        <v>96.6</v>
      </c>
      <c r="G74">
        <v>68.72</v>
      </c>
      <c r="H74">
        <f t="shared" si="28"/>
        <v>1.4057043073341093</v>
      </c>
      <c r="I74">
        <v>20</v>
      </c>
      <c r="J74">
        <v>37.4</v>
      </c>
      <c r="K74">
        <v>63.71</v>
      </c>
      <c r="L74" s="3">
        <f t="shared" si="30"/>
        <v>0</v>
      </c>
      <c r="M74" s="3">
        <f t="shared" si="31"/>
        <v>1</v>
      </c>
      <c r="N74" s="3">
        <f t="shared" si="32"/>
        <v>0</v>
      </c>
      <c r="O74" s="9" t="s">
        <v>3</v>
      </c>
      <c r="P74" s="8" t="s">
        <v>1435</v>
      </c>
      <c r="Q74">
        <f>SUM(L944:L957)</f>
        <v>0</v>
      </c>
      <c r="R74">
        <f>SUM(M944:M957)</f>
        <v>2</v>
      </c>
      <c r="S74">
        <f>SUM(N944:N957)</f>
        <v>12</v>
      </c>
      <c r="T74">
        <f>AVERAGE(E946,E953)</f>
        <v>23.75</v>
      </c>
      <c r="U74">
        <f>_xlfn.STDEV.P(E946,E953)/SQRT(COUNT(E946,E953))</f>
        <v>0.17677669529663687</v>
      </c>
      <c r="W74">
        <f>AVERAGE(H944:H957)</f>
        <v>0.89913761617733567</v>
      </c>
      <c r="X74">
        <f>_xlfn.STDEV.P(H944:H957)/SQRT(COUNT(H944:H957))</f>
        <v>3.2946889251272982E-2</v>
      </c>
      <c r="AA74" s="2" t="s">
        <v>349</v>
      </c>
      <c r="AB74" t="s">
        <v>303</v>
      </c>
      <c r="AC74" t="s">
        <v>0</v>
      </c>
      <c r="AD74" t="s">
        <v>5</v>
      </c>
      <c r="AE74">
        <v>24</v>
      </c>
      <c r="AF74">
        <v>177.91</v>
      </c>
      <c r="AG74">
        <v>73.7</v>
      </c>
      <c r="AH74">
        <f t="shared" si="29"/>
        <v>2.4139755766621436</v>
      </c>
      <c r="AI74">
        <v>21</v>
      </c>
      <c r="AJ74">
        <v>51.93</v>
      </c>
      <c r="AK74">
        <v>66.22</v>
      </c>
      <c r="AL74" s="3">
        <f t="shared" si="33"/>
        <v>1</v>
      </c>
      <c r="AM74" s="3">
        <f t="shared" si="34"/>
        <v>0</v>
      </c>
      <c r="AN74" s="3">
        <f t="shared" si="35"/>
        <v>0</v>
      </c>
      <c r="AO74" s="9" t="s">
        <v>3</v>
      </c>
      <c r="AP74" s="8" t="s">
        <v>1435</v>
      </c>
      <c r="AQ74">
        <f>SUM(AL944:AL957)</f>
        <v>5</v>
      </c>
      <c r="AR74">
        <f>SUM(AM944:AM957)</f>
        <v>4</v>
      </c>
      <c r="AS74">
        <f>SUM(AN944:AN957)</f>
        <v>5</v>
      </c>
      <c r="AT74">
        <f>AVERAGE(AE944,AE946:AE947,AE949,AE951:AE954,AE956)</f>
        <v>23.111111111111111</v>
      </c>
      <c r="AU74">
        <f>_xlfn.STDEV.P(AE944,AE946:AE947,AE949,AE951:AE954,AE956)/SQRT(COUNT(AE944,AE946:AE947,AE949,AE951:AE954,AE956))</f>
        <v>0.83805248140627853</v>
      </c>
      <c r="AW74">
        <f>AVERAGE(AH944:AH957)</f>
        <v>1.3204413420875853</v>
      </c>
      <c r="AX74">
        <f>_xlfn.STDEV.P(AH944:AH957)/SQRT(COUNT(AH944:AH957))</f>
        <v>0.11754498207401948</v>
      </c>
    </row>
    <row r="75" spans="1:50" x14ac:dyDescent="0.35">
      <c r="A75" s="2" t="s">
        <v>350</v>
      </c>
      <c r="B75" t="s">
        <v>303</v>
      </c>
      <c r="C75" t="s">
        <v>0</v>
      </c>
      <c r="D75" t="s">
        <v>4</v>
      </c>
      <c r="E75">
        <v>22.5</v>
      </c>
      <c r="F75">
        <v>88.47</v>
      </c>
      <c r="G75">
        <v>69.97</v>
      </c>
      <c r="H75">
        <f t="shared" si="28"/>
        <v>1.2643990281549236</v>
      </c>
      <c r="I75">
        <v>22</v>
      </c>
      <c r="J75">
        <v>65.25</v>
      </c>
      <c r="K75">
        <v>68.72</v>
      </c>
      <c r="L75" s="3">
        <f t="shared" si="30"/>
        <v>0</v>
      </c>
      <c r="M75" s="3">
        <f t="shared" si="31"/>
        <v>1</v>
      </c>
      <c r="N75" s="3">
        <f t="shared" si="32"/>
        <v>0</v>
      </c>
      <c r="O75" s="9" t="s">
        <v>3</v>
      </c>
      <c r="P75" s="8" t="s">
        <v>1436</v>
      </c>
      <c r="Q75">
        <f>SUM(L968:L979)</f>
        <v>1</v>
      </c>
      <c r="R75">
        <f>SUM(M968:M979)</f>
        <v>2</v>
      </c>
      <c r="S75">
        <f>SUM(N968:N979)</f>
        <v>9</v>
      </c>
      <c r="T75">
        <f>AVERAGE(E970,E976,E978)</f>
        <v>25.833333333333332</v>
      </c>
      <c r="U75">
        <f>_xlfn.STDEV.P(E970,E976,E978)/SQRT(COUNT(E970,E976,E978))</f>
        <v>1.9051586888313607</v>
      </c>
      <c r="W75">
        <f>AVERAGE(H968:H979)</f>
        <v>0.97316146969240613</v>
      </c>
      <c r="X75">
        <f>_xlfn.STDEV.P(H968:H979)/SQRT(COUNT(H968:H979))</f>
        <v>5.6671687800047083E-2</v>
      </c>
      <c r="AA75" s="2" t="s">
        <v>350</v>
      </c>
      <c r="AB75" t="s">
        <v>303</v>
      </c>
      <c r="AC75" t="s">
        <v>0</v>
      </c>
      <c r="AD75" t="s">
        <v>5</v>
      </c>
      <c r="AE75">
        <v>24</v>
      </c>
      <c r="AF75">
        <v>149.15</v>
      </c>
      <c r="AG75">
        <v>73.7</v>
      </c>
      <c r="AH75">
        <f t="shared" si="29"/>
        <v>2.0237449118046134</v>
      </c>
      <c r="AI75">
        <v>21</v>
      </c>
      <c r="AJ75">
        <v>48.89</v>
      </c>
      <c r="AK75">
        <v>66.22</v>
      </c>
      <c r="AL75" s="3">
        <f t="shared" si="33"/>
        <v>1</v>
      </c>
      <c r="AM75" s="3">
        <f t="shared" si="34"/>
        <v>0</v>
      </c>
      <c r="AN75" s="3">
        <f t="shared" si="35"/>
        <v>0</v>
      </c>
      <c r="AO75" s="9" t="s">
        <v>3</v>
      </c>
      <c r="AP75" s="8" t="s">
        <v>1436</v>
      </c>
      <c r="AQ75">
        <f>SUM(AL968:AL979)</f>
        <v>0</v>
      </c>
      <c r="AR75">
        <f>SUM(AM968:AM979)</f>
        <v>1</v>
      </c>
      <c r="AS75">
        <f>SUM(AN968:AN979)</f>
        <v>11</v>
      </c>
      <c r="AT75">
        <f>AVERAGE(AE972)</f>
        <v>24.5</v>
      </c>
      <c r="AU75" t="s">
        <v>1444</v>
      </c>
      <c r="AW75">
        <f>AVERAGE(AH968:AH979)</f>
        <v>0.90863747391847538</v>
      </c>
      <c r="AX75">
        <f>_xlfn.STDEV.P(AH968:AH979)/SQRT(COUNT(AH968:AH979))</f>
        <v>2.5358531094448307E-2</v>
      </c>
    </row>
    <row r="76" spans="1:50" x14ac:dyDescent="0.35">
      <c r="A76" s="2" t="s">
        <v>371</v>
      </c>
      <c r="B76" t="s">
        <v>372</v>
      </c>
      <c r="C76" s="4" t="s">
        <v>0</v>
      </c>
      <c r="D76" s="4" t="s">
        <v>369</v>
      </c>
      <c r="E76" s="4">
        <v>34</v>
      </c>
      <c r="F76" s="4">
        <v>95.1</v>
      </c>
      <c r="G76" s="4">
        <v>98.04</v>
      </c>
      <c r="H76" s="4">
        <f t="shared" si="28"/>
        <v>0.97001223990208063</v>
      </c>
      <c r="I76" s="4">
        <v>33.5</v>
      </c>
      <c r="J76" s="4">
        <v>76.64</v>
      </c>
      <c r="K76" s="4">
        <v>96.84</v>
      </c>
      <c r="L76" s="4">
        <f t="shared" si="30"/>
        <v>0</v>
      </c>
      <c r="M76" s="4">
        <f t="shared" si="31"/>
        <v>0</v>
      </c>
      <c r="N76" s="4">
        <f t="shared" si="32"/>
        <v>1</v>
      </c>
      <c r="O76" s="9" t="s">
        <v>3</v>
      </c>
      <c r="P76" s="8" t="s">
        <v>1437</v>
      </c>
      <c r="Q76">
        <f>SUM(L993:L1006)</f>
        <v>2</v>
      </c>
      <c r="R76">
        <f>SUM(M993:M1006)</f>
        <v>1</v>
      </c>
      <c r="S76">
        <f>SUM(N993:N1006)</f>
        <v>11</v>
      </c>
      <c r="T76">
        <f>AVERAGE(E994:E995,E999)</f>
        <v>23.5</v>
      </c>
      <c r="U76">
        <f>_xlfn.STDEV.P(E994:E995,E999)/SQRT(COUNT(E994:E995,E999))</f>
        <v>0</v>
      </c>
      <c r="W76">
        <f>AVERAGE(H993:H1006)</f>
        <v>1.0587823643159218</v>
      </c>
      <c r="X76">
        <f>_xlfn.STDEV.P(H993:H1006)/SQRT(COUNT(H993:H1006))</f>
        <v>0.1014248904965438</v>
      </c>
      <c r="AA76" s="8" t="s">
        <v>371</v>
      </c>
      <c r="AB76" s="8" t="s">
        <v>372</v>
      </c>
      <c r="AC76" s="8" t="s">
        <v>0</v>
      </c>
      <c r="AD76" s="8" t="s">
        <v>370</v>
      </c>
      <c r="AE76">
        <v>24</v>
      </c>
      <c r="AF76">
        <v>80.84</v>
      </c>
      <c r="AG76">
        <v>73.7</v>
      </c>
      <c r="AH76">
        <f t="shared" si="29"/>
        <v>1.0968792401628222</v>
      </c>
      <c r="AI76">
        <v>23.5</v>
      </c>
      <c r="AJ76">
        <v>63.12</v>
      </c>
      <c r="AK76">
        <v>72.459999999999994</v>
      </c>
      <c r="AL76" s="3">
        <f t="shared" si="33"/>
        <v>0</v>
      </c>
      <c r="AM76" s="3">
        <f t="shared" si="34"/>
        <v>1</v>
      </c>
      <c r="AN76" s="3">
        <f t="shared" si="35"/>
        <v>0</v>
      </c>
      <c r="AO76" s="9" t="s">
        <v>3</v>
      </c>
      <c r="AP76" s="8" t="s">
        <v>1437</v>
      </c>
      <c r="AQ76">
        <f>SUM(AL993:AL1006)</f>
        <v>0</v>
      </c>
      <c r="AR76">
        <f>SUM(AM993:AM1006)</f>
        <v>1</v>
      </c>
      <c r="AS76">
        <f>SUM(AN993:AN1006)</f>
        <v>13</v>
      </c>
      <c r="AT76">
        <f>AVERAGE(AE994)</f>
        <v>22</v>
      </c>
      <c r="AU76" t="s">
        <v>1444</v>
      </c>
      <c r="AW76">
        <f>AVERAGE(AH993:AH1006)</f>
        <v>0.87291356494405181</v>
      </c>
      <c r="AX76">
        <f>_xlfn.STDEV.P(AH993:AH1006)/SQRT(COUNT(AH993:AH1006))</f>
        <v>2.5956899048571951E-2</v>
      </c>
    </row>
    <row r="77" spans="1:50" x14ac:dyDescent="0.35">
      <c r="A77" s="2" t="s">
        <v>373</v>
      </c>
      <c r="B77" t="s">
        <v>372</v>
      </c>
      <c r="C77" t="s">
        <v>0</v>
      </c>
      <c r="D77" t="s">
        <v>369</v>
      </c>
      <c r="E77">
        <v>24</v>
      </c>
      <c r="F77">
        <v>98.03</v>
      </c>
      <c r="G77">
        <v>73.7</v>
      </c>
      <c r="H77">
        <f t="shared" si="28"/>
        <v>1.3301221166892809</v>
      </c>
      <c r="I77">
        <v>23</v>
      </c>
      <c r="J77">
        <v>62.88</v>
      </c>
      <c r="K77">
        <v>71.22</v>
      </c>
      <c r="L77" s="3">
        <f t="shared" si="30"/>
        <v>0</v>
      </c>
      <c r="M77" s="3">
        <f t="shared" si="31"/>
        <v>1</v>
      </c>
      <c r="N77" s="3">
        <f t="shared" si="32"/>
        <v>0</v>
      </c>
      <c r="AA77" s="8" t="s">
        <v>373</v>
      </c>
      <c r="AB77" s="8" t="s">
        <v>372</v>
      </c>
      <c r="AC77" s="8" t="s">
        <v>0</v>
      </c>
      <c r="AD77" s="8" t="s">
        <v>370</v>
      </c>
      <c r="AE77">
        <v>24</v>
      </c>
      <c r="AF77">
        <v>104.56</v>
      </c>
      <c r="AG77">
        <v>73.7</v>
      </c>
      <c r="AH77">
        <f t="shared" si="29"/>
        <v>1.4187245590230664</v>
      </c>
      <c r="AI77">
        <v>23</v>
      </c>
      <c r="AJ77">
        <v>69.38</v>
      </c>
      <c r="AK77">
        <v>71.22</v>
      </c>
      <c r="AL77" s="3">
        <f t="shared" si="33"/>
        <v>0</v>
      </c>
      <c r="AM77" s="3">
        <f t="shared" si="34"/>
        <v>1</v>
      </c>
      <c r="AN77" s="3">
        <f t="shared" si="35"/>
        <v>0</v>
      </c>
    </row>
    <row r="78" spans="1:50" x14ac:dyDescent="0.35">
      <c r="A78" s="2" t="s">
        <v>374</v>
      </c>
      <c r="B78" t="s">
        <v>372</v>
      </c>
      <c r="C78" t="s">
        <v>0</v>
      </c>
      <c r="D78" t="s">
        <v>369</v>
      </c>
      <c r="E78">
        <v>23.5</v>
      </c>
      <c r="F78">
        <v>91.19</v>
      </c>
      <c r="G78">
        <v>72.459999999999994</v>
      </c>
      <c r="H78">
        <f t="shared" si="28"/>
        <v>1.25848744134695</v>
      </c>
      <c r="I78">
        <v>23</v>
      </c>
      <c r="J78">
        <v>68.17</v>
      </c>
      <c r="K78">
        <v>71.22</v>
      </c>
      <c r="L78" s="3">
        <f t="shared" si="30"/>
        <v>0</v>
      </c>
      <c r="M78" s="3">
        <f t="shared" si="31"/>
        <v>1</v>
      </c>
      <c r="N78" s="3">
        <f t="shared" si="32"/>
        <v>0</v>
      </c>
      <c r="AA78" s="8" t="s">
        <v>374</v>
      </c>
      <c r="AB78" s="8" t="s">
        <v>372</v>
      </c>
      <c r="AC78" s="8" t="s">
        <v>0</v>
      </c>
      <c r="AD78" s="8" t="s">
        <v>370</v>
      </c>
      <c r="AE78">
        <v>24</v>
      </c>
      <c r="AF78">
        <v>139.01</v>
      </c>
      <c r="AG78">
        <v>73.7</v>
      </c>
      <c r="AH78">
        <f t="shared" si="29"/>
        <v>1.8861601085481681</v>
      </c>
      <c r="AI78">
        <v>22.5</v>
      </c>
      <c r="AJ78">
        <v>53.12</v>
      </c>
      <c r="AK78">
        <v>69.97</v>
      </c>
      <c r="AL78" s="3">
        <f t="shared" si="33"/>
        <v>1</v>
      </c>
      <c r="AM78" s="3">
        <f t="shared" si="34"/>
        <v>0</v>
      </c>
      <c r="AN78" s="3">
        <f t="shared" si="35"/>
        <v>0</v>
      </c>
    </row>
    <row r="79" spans="1:50" x14ac:dyDescent="0.35">
      <c r="A79" s="2" t="s">
        <v>375</v>
      </c>
      <c r="B79" t="s">
        <v>372</v>
      </c>
      <c r="C79" t="s">
        <v>0</v>
      </c>
      <c r="D79" t="s">
        <v>369</v>
      </c>
      <c r="E79">
        <v>24</v>
      </c>
      <c r="F79">
        <v>84.31</v>
      </c>
      <c r="G79">
        <v>73.7</v>
      </c>
      <c r="H79">
        <f t="shared" si="28"/>
        <v>1.1439620081411126</v>
      </c>
      <c r="I79">
        <v>22.5</v>
      </c>
      <c r="J79">
        <v>67.58</v>
      </c>
      <c r="K79">
        <v>69.97</v>
      </c>
      <c r="L79" s="3">
        <f t="shared" si="30"/>
        <v>0</v>
      </c>
      <c r="M79" s="3">
        <f t="shared" si="31"/>
        <v>1</v>
      </c>
      <c r="N79" s="3">
        <f t="shared" si="32"/>
        <v>0</v>
      </c>
      <c r="AA79" s="8" t="s">
        <v>375</v>
      </c>
      <c r="AB79" s="8" t="s">
        <v>372</v>
      </c>
      <c r="AC79" s="8" t="s">
        <v>0</v>
      </c>
      <c r="AD79" s="8" t="s">
        <v>370</v>
      </c>
      <c r="AE79">
        <v>24</v>
      </c>
      <c r="AF79">
        <v>111.85</v>
      </c>
      <c r="AG79">
        <v>73.7</v>
      </c>
      <c r="AH79">
        <f t="shared" si="29"/>
        <v>1.5176390773405697</v>
      </c>
      <c r="AI79">
        <v>18</v>
      </c>
      <c r="AJ79">
        <v>63.56</v>
      </c>
      <c r="AK79">
        <v>58.64</v>
      </c>
      <c r="AL79" s="3">
        <f t="shared" si="33"/>
        <v>1</v>
      </c>
      <c r="AM79" s="3">
        <f t="shared" si="34"/>
        <v>0</v>
      </c>
      <c r="AN79" s="3">
        <f t="shared" si="35"/>
        <v>0</v>
      </c>
    </row>
    <row r="80" spans="1:50" x14ac:dyDescent="0.35">
      <c r="A80" s="2" t="s">
        <v>376</v>
      </c>
      <c r="B80" t="s">
        <v>372</v>
      </c>
      <c r="C80" t="s">
        <v>0</v>
      </c>
      <c r="D80" t="s">
        <v>369</v>
      </c>
      <c r="E80">
        <v>23.5</v>
      </c>
      <c r="F80">
        <v>82.78</v>
      </c>
      <c r="G80">
        <v>72.459999999999994</v>
      </c>
      <c r="H80">
        <f t="shared" si="28"/>
        <v>1.142423406017113</v>
      </c>
      <c r="I80">
        <v>22</v>
      </c>
      <c r="J80">
        <v>45.03</v>
      </c>
      <c r="K80">
        <v>68.72</v>
      </c>
      <c r="L80" s="3">
        <f t="shared" si="30"/>
        <v>0</v>
      </c>
      <c r="M80" s="3">
        <f t="shared" si="31"/>
        <v>1</v>
      </c>
      <c r="N80" s="3">
        <f t="shared" si="32"/>
        <v>0</v>
      </c>
      <c r="AA80" s="8" t="s">
        <v>376</v>
      </c>
      <c r="AB80" s="8" t="s">
        <v>372</v>
      </c>
      <c r="AC80" s="8" t="s">
        <v>0</v>
      </c>
      <c r="AD80" s="8" t="s">
        <v>370</v>
      </c>
      <c r="AE80">
        <v>24</v>
      </c>
      <c r="AF80">
        <v>142.94999999999999</v>
      </c>
      <c r="AG80">
        <v>73.7</v>
      </c>
      <c r="AH80">
        <f t="shared" si="29"/>
        <v>1.939620081411126</v>
      </c>
      <c r="AI80">
        <v>22.5</v>
      </c>
      <c r="AJ80">
        <v>52.54</v>
      </c>
      <c r="AK80">
        <v>69.97</v>
      </c>
      <c r="AL80" s="3">
        <f t="shared" si="33"/>
        <v>1</v>
      </c>
      <c r="AM80" s="3">
        <f t="shared" si="34"/>
        <v>0</v>
      </c>
      <c r="AN80" s="3">
        <f t="shared" si="35"/>
        <v>0</v>
      </c>
    </row>
    <row r="81" spans="1:40" x14ac:dyDescent="0.35">
      <c r="A81" s="2" t="s">
        <v>377</v>
      </c>
      <c r="B81" t="s">
        <v>372</v>
      </c>
      <c r="C81" t="s">
        <v>0</v>
      </c>
      <c r="D81" t="s">
        <v>369</v>
      </c>
      <c r="E81">
        <v>23</v>
      </c>
      <c r="F81">
        <v>112.96</v>
      </c>
      <c r="G81">
        <v>71.22</v>
      </c>
      <c r="H81">
        <f t="shared" si="28"/>
        <v>1.5860713282785734</v>
      </c>
      <c r="I81">
        <v>21.5</v>
      </c>
      <c r="J81">
        <v>51.75</v>
      </c>
      <c r="K81">
        <v>67.47</v>
      </c>
      <c r="L81" s="3">
        <f t="shared" si="30"/>
        <v>1</v>
      </c>
      <c r="M81" s="3">
        <f t="shared" si="31"/>
        <v>0</v>
      </c>
      <c r="N81" s="3">
        <f t="shared" si="32"/>
        <v>0</v>
      </c>
      <c r="AA81" s="8" t="s">
        <v>377</v>
      </c>
      <c r="AB81" s="8" t="s">
        <v>372</v>
      </c>
      <c r="AC81" s="8" t="s">
        <v>0</v>
      </c>
      <c r="AD81" s="8" t="s">
        <v>370</v>
      </c>
      <c r="AE81">
        <v>24</v>
      </c>
      <c r="AF81">
        <v>118.79</v>
      </c>
      <c r="AG81">
        <v>73.7</v>
      </c>
      <c r="AH81">
        <f t="shared" si="29"/>
        <v>1.6118046132971506</v>
      </c>
      <c r="AI81">
        <v>23</v>
      </c>
      <c r="AJ81">
        <v>70.75</v>
      </c>
      <c r="AK81">
        <v>71.22</v>
      </c>
      <c r="AL81" s="3">
        <f t="shared" si="33"/>
        <v>1</v>
      </c>
      <c r="AM81" s="3">
        <f t="shared" si="34"/>
        <v>0</v>
      </c>
      <c r="AN81" s="3">
        <f t="shared" si="35"/>
        <v>0</v>
      </c>
    </row>
    <row r="82" spans="1:40" x14ac:dyDescent="0.35">
      <c r="A82" s="2" t="s">
        <v>378</v>
      </c>
      <c r="B82" t="s">
        <v>372</v>
      </c>
      <c r="C82" t="s">
        <v>0</v>
      </c>
      <c r="D82" t="s">
        <v>369</v>
      </c>
      <c r="E82">
        <v>23.5</v>
      </c>
      <c r="F82">
        <v>85.4</v>
      </c>
      <c r="G82">
        <v>72.459999999999994</v>
      </c>
      <c r="H82">
        <f t="shared" si="28"/>
        <v>1.1785812862268841</v>
      </c>
      <c r="I82">
        <v>23</v>
      </c>
      <c r="J82">
        <v>63.41</v>
      </c>
      <c r="K82">
        <v>71.22</v>
      </c>
      <c r="L82" s="3">
        <f t="shared" si="30"/>
        <v>0</v>
      </c>
      <c r="M82" s="3">
        <f t="shared" si="31"/>
        <v>1</v>
      </c>
      <c r="N82" s="3">
        <f t="shared" si="32"/>
        <v>0</v>
      </c>
      <c r="AA82" s="8" t="s">
        <v>378</v>
      </c>
      <c r="AB82" s="8" t="s">
        <v>372</v>
      </c>
      <c r="AC82" s="8" t="s">
        <v>0</v>
      </c>
      <c r="AD82" s="8" t="s">
        <v>370</v>
      </c>
      <c r="AE82">
        <v>24</v>
      </c>
      <c r="AF82">
        <v>116.59</v>
      </c>
      <c r="AG82">
        <v>73.7</v>
      </c>
      <c r="AH82">
        <f t="shared" si="29"/>
        <v>1.5819538670284938</v>
      </c>
      <c r="AI82">
        <v>16</v>
      </c>
      <c r="AJ82">
        <v>57.76</v>
      </c>
      <c r="AK82">
        <v>53.5</v>
      </c>
      <c r="AL82" s="3">
        <f t="shared" si="33"/>
        <v>1</v>
      </c>
      <c r="AM82" s="3">
        <f t="shared" si="34"/>
        <v>0</v>
      </c>
      <c r="AN82" s="3">
        <f t="shared" si="35"/>
        <v>0</v>
      </c>
    </row>
    <row r="83" spans="1:40" x14ac:dyDescent="0.35">
      <c r="A83" s="2" t="s">
        <v>379</v>
      </c>
      <c r="B83" t="s">
        <v>372</v>
      </c>
      <c r="C83" t="s">
        <v>0</v>
      </c>
      <c r="D83" t="s">
        <v>369</v>
      </c>
      <c r="E83">
        <v>23.5</v>
      </c>
      <c r="F83">
        <v>83.43</v>
      </c>
      <c r="G83">
        <v>72.459999999999994</v>
      </c>
      <c r="H83">
        <f t="shared" si="28"/>
        <v>1.1513938724813693</v>
      </c>
      <c r="I83">
        <v>23</v>
      </c>
      <c r="J83">
        <v>54.83</v>
      </c>
      <c r="K83">
        <v>71.22</v>
      </c>
      <c r="L83" s="3">
        <f t="shared" si="30"/>
        <v>0</v>
      </c>
      <c r="M83" s="3">
        <f t="shared" si="31"/>
        <v>1</v>
      </c>
      <c r="N83" s="3">
        <f t="shared" si="32"/>
        <v>0</v>
      </c>
      <c r="AA83" s="8" t="s">
        <v>379</v>
      </c>
      <c r="AB83" s="8" t="s">
        <v>372</v>
      </c>
      <c r="AC83" s="8" t="s">
        <v>0</v>
      </c>
      <c r="AD83" s="8" t="s">
        <v>370</v>
      </c>
      <c r="AE83">
        <v>24</v>
      </c>
      <c r="AF83">
        <v>125.46</v>
      </c>
      <c r="AG83">
        <v>73.7</v>
      </c>
      <c r="AH83">
        <f t="shared" si="29"/>
        <v>1.7023066485753051</v>
      </c>
      <c r="AI83">
        <v>23</v>
      </c>
      <c r="AJ83">
        <v>69.48</v>
      </c>
      <c r="AK83">
        <v>71.22</v>
      </c>
      <c r="AL83" s="3">
        <f t="shared" si="33"/>
        <v>1</v>
      </c>
      <c r="AM83" s="3">
        <f t="shared" si="34"/>
        <v>0</v>
      </c>
      <c r="AN83" s="3">
        <f t="shared" si="35"/>
        <v>0</v>
      </c>
    </row>
    <row r="84" spans="1:40" x14ac:dyDescent="0.35">
      <c r="A84" s="2" t="s">
        <v>380</v>
      </c>
      <c r="B84" t="s">
        <v>372</v>
      </c>
      <c r="C84" t="s">
        <v>0</v>
      </c>
      <c r="D84" t="s">
        <v>369</v>
      </c>
      <c r="E84">
        <v>23.5</v>
      </c>
      <c r="F84">
        <v>107.52</v>
      </c>
      <c r="G84">
        <v>72.459999999999994</v>
      </c>
      <c r="H84">
        <f t="shared" si="28"/>
        <v>1.483853160364339</v>
      </c>
      <c r="I84">
        <v>22.5</v>
      </c>
      <c r="J84">
        <v>57.83</v>
      </c>
      <c r="K84">
        <v>69.97</v>
      </c>
      <c r="L84" s="3">
        <f t="shared" si="30"/>
        <v>0</v>
      </c>
      <c r="M84" s="3">
        <f t="shared" si="31"/>
        <v>1</v>
      </c>
      <c r="N84" s="3">
        <f t="shared" si="32"/>
        <v>0</v>
      </c>
      <c r="AA84" s="8" t="s">
        <v>380</v>
      </c>
      <c r="AB84" s="8" t="s">
        <v>372</v>
      </c>
      <c r="AC84" s="8" t="s">
        <v>0</v>
      </c>
      <c r="AD84" s="8" t="s">
        <v>370</v>
      </c>
      <c r="AE84">
        <v>24</v>
      </c>
      <c r="AF84">
        <v>131.80000000000001</v>
      </c>
      <c r="AG84">
        <v>73.7</v>
      </c>
      <c r="AH84">
        <f t="shared" si="29"/>
        <v>1.7883310719131615</v>
      </c>
      <c r="AI84">
        <v>23</v>
      </c>
      <c r="AJ84">
        <v>54.87</v>
      </c>
      <c r="AK84">
        <v>71.22</v>
      </c>
      <c r="AL84" s="3">
        <f t="shared" si="33"/>
        <v>1</v>
      </c>
      <c r="AM84" s="3">
        <f t="shared" si="34"/>
        <v>0</v>
      </c>
      <c r="AN84" s="3">
        <f t="shared" si="35"/>
        <v>0</v>
      </c>
    </row>
    <row r="85" spans="1:40" x14ac:dyDescent="0.35">
      <c r="A85" s="2" t="s">
        <v>382</v>
      </c>
      <c r="B85" t="s">
        <v>372</v>
      </c>
      <c r="C85" s="4" t="s">
        <v>0</v>
      </c>
      <c r="D85" s="4" t="s">
        <v>369</v>
      </c>
      <c r="E85" s="4">
        <v>23</v>
      </c>
      <c r="F85" s="4">
        <v>69.37</v>
      </c>
      <c r="G85" s="4">
        <v>71.22</v>
      </c>
      <c r="H85" s="4">
        <f t="shared" si="28"/>
        <v>0.97402415051951707</v>
      </c>
      <c r="I85" s="4">
        <v>22.5</v>
      </c>
      <c r="J85" s="4">
        <v>59.88</v>
      </c>
      <c r="K85" s="4">
        <v>69.97</v>
      </c>
      <c r="L85" s="4">
        <f t="shared" si="30"/>
        <v>0</v>
      </c>
      <c r="M85" s="4">
        <f t="shared" si="31"/>
        <v>0</v>
      </c>
      <c r="N85" s="4">
        <f t="shared" si="32"/>
        <v>1</v>
      </c>
      <c r="AA85" s="8" t="s">
        <v>382</v>
      </c>
      <c r="AB85" s="8" t="s">
        <v>372</v>
      </c>
      <c r="AC85" s="8" t="s">
        <v>0</v>
      </c>
      <c r="AD85" s="8" t="s">
        <v>370</v>
      </c>
      <c r="AE85">
        <v>24</v>
      </c>
      <c r="AF85">
        <v>161.09</v>
      </c>
      <c r="AG85">
        <v>73.7</v>
      </c>
      <c r="AH85">
        <f t="shared" si="29"/>
        <v>2.185753052917232</v>
      </c>
      <c r="AI85">
        <v>22.5</v>
      </c>
      <c r="AJ85">
        <v>53.62</v>
      </c>
      <c r="AK85">
        <v>69.97</v>
      </c>
      <c r="AL85" s="3">
        <f t="shared" si="33"/>
        <v>1</v>
      </c>
      <c r="AM85" s="3">
        <f t="shared" si="34"/>
        <v>0</v>
      </c>
      <c r="AN85" s="3">
        <f t="shared" si="35"/>
        <v>0</v>
      </c>
    </row>
    <row r="86" spans="1:40" x14ac:dyDescent="0.35">
      <c r="A86" s="2" t="s">
        <v>383</v>
      </c>
      <c r="B86" t="s">
        <v>372</v>
      </c>
      <c r="C86" s="4" t="s">
        <v>0</v>
      </c>
      <c r="D86" s="4" t="s">
        <v>369</v>
      </c>
      <c r="E86" s="4">
        <v>24.5</v>
      </c>
      <c r="F86" s="4">
        <v>70.680000000000007</v>
      </c>
      <c r="G86" s="4">
        <v>74.930000000000007</v>
      </c>
      <c r="H86" s="4">
        <f t="shared" si="28"/>
        <v>0.94328039503536631</v>
      </c>
      <c r="I86" s="4">
        <v>24</v>
      </c>
      <c r="J86" s="4">
        <v>56.92</v>
      </c>
      <c r="K86" s="4">
        <v>73.7</v>
      </c>
      <c r="L86" s="4">
        <f t="shared" si="30"/>
        <v>0</v>
      </c>
      <c r="M86" s="4">
        <f t="shared" si="31"/>
        <v>0</v>
      </c>
      <c r="N86" s="4">
        <f t="shared" si="32"/>
        <v>1</v>
      </c>
      <c r="AA86" s="8" t="s">
        <v>383</v>
      </c>
      <c r="AB86" s="8" t="s">
        <v>372</v>
      </c>
      <c r="AC86" s="8" t="s">
        <v>0</v>
      </c>
      <c r="AD86" s="8" t="s">
        <v>370</v>
      </c>
      <c r="AE86">
        <v>24</v>
      </c>
      <c r="AF86">
        <v>106.13</v>
      </c>
      <c r="AG86">
        <v>73.7</v>
      </c>
      <c r="AH86">
        <f t="shared" si="29"/>
        <v>1.4400271370420623</v>
      </c>
      <c r="AI86">
        <v>23</v>
      </c>
      <c r="AJ86">
        <v>59.75</v>
      </c>
      <c r="AK86">
        <v>71.22</v>
      </c>
      <c r="AL86" s="3">
        <f t="shared" si="33"/>
        <v>0</v>
      </c>
      <c r="AM86" s="3">
        <f t="shared" si="34"/>
        <v>1</v>
      </c>
      <c r="AN86" s="3">
        <f t="shared" si="35"/>
        <v>0</v>
      </c>
    </row>
    <row r="87" spans="1:40" x14ac:dyDescent="0.35">
      <c r="A87" s="2" t="s">
        <v>384</v>
      </c>
      <c r="B87" t="s">
        <v>372</v>
      </c>
      <c r="C87" t="s">
        <v>0</v>
      </c>
      <c r="D87" t="s">
        <v>369</v>
      </c>
      <c r="E87">
        <v>23.5</v>
      </c>
      <c r="F87">
        <v>83.39</v>
      </c>
      <c r="G87">
        <v>72.459999999999994</v>
      </c>
      <c r="H87">
        <f t="shared" si="28"/>
        <v>1.1508418437758765</v>
      </c>
      <c r="I87">
        <v>22.5</v>
      </c>
      <c r="J87">
        <v>59.45</v>
      </c>
      <c r="K87">
        <v>69.97</v>
      </c>
      <c r="L87" s="3">
        <f t="shared" si="30"/>
        <v>0</v>
      </c>
      <c r="M87" s="3">
        <f t="shared" si="31"/>
        <v>1</v>
      </c>
      <c r="N87" s="3">
        <f t="shared" si="32"/>
        <v>0</v>
      </c>
      <c r="AA87" s="8" t="s">
        <v>384</v>
      </c>
      <c r="AB87" s="8" t="s">
        <v>372</v>
      </c>
      <c r="AC87" s="8" t="s">
        <v>0</v>
      </c>
      <c r="AD87" s="8" t="s">
        <v>370</v>
      </c>
      <c r="AE87">
        <v>24</v>
      </c>
      <c r="AF87">
        <v>116.07</v>
      </c>
      <c r="AG87">
        <v>73.7</v>
      </c>
      <c r="AH87">
        <f t="shared" si="29"/>
        <v>1.5748982360922659</v>
      </c>
      <c r="AI87">
        <v>23</v>
      </c>
      <c r="AJ87">
        <v>68.78</v>
      </c>
      <c r="AK87">
        <v>71.22</v>
      </c>
      <c r="AL87" s="3">
        <f t="shared" si="33"/>
        <v>1</v>
      </c>
      <c r="AM87" s="3">
        <f t="shared" si="34"/>
        <v>0</v>
      </c>
      <c r="AN87" s="3">
        <f t="shared" si="35"/>
        <v>0</v>
      </c>
    </row>
    <row r="88" spans="1:40" x14ac:dyDescent="0.35">
      <c r="A88" s="2" t="s">
        <v>385</v>
      </c>
      <c r="B88" t="s">
        <v>372</v>
      </c>
      <c r="C88" t="s">
        <v>0</v>
      </c>
      <c r="D88" t="s">
        <v>369</v>
      </c>
      <c r="E88">
        <v>23.5</v>
      </c>
      <c r="F88">
        <v>120.73</v>
      </c>
      <c r="G88">
        <v>72.459999999999994</v>
      </c>
      <c r="H88">
        <f t="shared" si="28"/>
        <v>1.6661606403532985</v>
      </c>
      <c r="I88">
        <v>22</v>
      </c>
      <c r="J88">
        <v>56.55</v>
      </c>
      <c r="K88">
        <v>68.72</v>
      </c>
      <c r="L88" s="3">
        <f t="shared" si="30"/>
        <v>1</v>
      </c>
      <c r="M88" s="3">
        <f t="shared" si="31"/>
        <v>0</v>
      </c>
      <c r="N88" s="3">
        <f t="shared" si="32"/>
        <v>0</v>
      </c>
      <c r="AA88" s="8" t="s">
        <v>385</v>
      </c>
      <c r="AB88" s="8" t="s">
        <v>372</v>
      </c>
      <c r="AC88" s="8" t="s">
        <v>0</v>
      </c>
      <c r="AD88" s="8" t="s">
        <v>370</v>
      </c>
      <c r="AE88">
        <v>24</v>
      </c>
      <c r="AF88">
        <v>153.11000000000001</v>
      </c>
      <c r="AG88">
        <v>73.7</v>
      </c>
      <c r="AH88">
        <f t="shared" si="29"/>
        <v>2.0774762550881953</v>
      </c>
      <c r="AI88">
        <v>22.5</v>
      </c>
      <c r="AJ88">
        <v>52.01</v>
      </c>
      <c r="AK88">
        <v>69.97</v>
      </c>
      <c r="AL88" s="3">
        <f t="shared" si="33"/>
        <v>1</v>
      </c>
      <c r="AM88" s="3">
        <f t="shared" si="34"/>
        <v>0</v>
      </c>
      <c r="AN88" s="3">
        <f t="shared" si="35"/>
        <v>0</v>
      </c>
    </row>
    <row r="89" spans="1:40" x14ac:dyDescent="0.35">
      <c r="A89" s="2" t="s">
        <v>386</v>
      </c>
      <c r="B89" t="s">
        <v>372</v>
      </c>
      <c r="C89" t="s">
        <v>0</v>
      </c>
      <c r="D89" t="s">
        <v>369</v>
      </c>
      <c r="E89">
        <v>23.5</v>
      </c>
      <c r="F89">
        <v>90.9</v>
      </c>
      <c r="G89">
        <v>72.459999999999994</v>
      </c>
      <c r="H89">
        <f t="shared" si="28"/>
        <v>1.2544852332321283</v>
      </c>
      <c r="I89">
        <v>22.5</v>
      </c>
      <c r="J89">
        <v>61.17</v>
      </c>
      <c r="K89">
        <v>69.97</v>
      </c>
      <c r="L89" s="3">
        <f t="shared" si="30"/>
        <v>0</v>
      </c>
      <c r="M89" s="3">
        <f t="shared" si="31"/>
        <v>1</v>
      </c>
      <c r="N89" s="3">
        <f t="shared" si="32"/>
        <v>0</v>
      </c>
      <c r="AA89" s="8" t="s">
        <v>386</v>
      </c>
      <c r="AB89" s="8" t="s">
        <v>372</v>
      </c>
      <c r="AC89" s="8" t="s">
        <v>0</v>
      </c>
      <c r="AD89" s="8" t="s">
        <v>370</v>
      </c>
      <c r="AE89">
        <v>24</v>
      </c>
      <c r="AF89">
        <v>120.16</v>
      </c>
      <c r="AG89">
        <v>73.7</v>
      </c>
      <c r="AH89">
        <f t="shared" si="29"/>
        <v>1.6303934871099048</v>
      </c>
      <c r="AI89">
        <v>22</v>
      </c>
      <c r="AJ89">
        <v>59.64</v>
      </c>
      <c r="AK89">
        <v>68.72</v>
      </c>
      <c r="AL89" s="3">
        <f t="shared" si="33"/>
        <v>1</v>
      </c>
      <c r="AM89" s="3">
        <f t="shared" si="34"/>
        <v>0</v>
      </c>
      <c r="AN89" s="3">
        <f t="shared" si="35"/>
        <v>0</v>
      </c>
    </row>
    <row r="90" spans="1:40" x14ac:dyDescent="0.35">
      <c r="A90" s="2" t="s">
        <v>387</v>
      </c>
      <c r="B90" t="s">
        <v>372</v>
      </c>
      <c r="C90" t="s">
        <v>0</v>
      </c>
      <c r="D90" t="s">
        <v>369</v>
      </c>
      <c r="E90">
        <v>24</v>
      </c>
      <c r="F90">
        <v>85.19</v>
      </c>
      <c r="G90">
        <v>73.7</v>
      </c>
      <c r="H90">
        <f t="shared" si="28"/>
        <v>1.1559023066485752</v>
      </c>
      <c r="I90">
        <v>26</v>
      </c>
      <c r="J90">
        <v>80.66</v>
      </c>
      <c r="K90">
        <v>78.63</v>
      </c>
      <c r="L90" s="3">
        <f t="shared" si="30"/>
        <v>0</v>
      </c>
      <c r="M90" s="3">
        <f t="shared" si="31"/>
        <v>1</v>
      </c>
      <c r="N90" s="3">
        <f t="shared" si="32"/>
        <v>0</v>
      </c>
      <c r="AA90" s="8" t="s">
        <v>387</v>
      </c>
      <c r="AB90" s="8" t="s">
        <v>372</v>
      </c>
      <c r="AC90" s="8" t="s">
        <v>0</v>
      </c>
      <c r="AD90" s="8" t="s">
        <v>370</v>
      </c>
      <c r="AE90">
        <v>24</v>
      </c>
      <c r="AF90">
        <v>116.92</v>
      </c>
      <c r="AG90">
        <v>73.7</v>
      </c>
      <c r="AH90">
        <f t="shared" si="29"/>
        <v>1.5864314789687923</v>
      </c>
      <c r="AI90">
        <v>16</v>
      </c>
      <c r="AJ90">
        <v>53.86</v>
      </c>
      <c r="AK90">
        <v>53.5</v>
      </c>
      <c r="AL90" s="3">
        <f t="shared" si="33"/>
        <v>1</v>
      </c>
      <c r="AM90" s="3">
        <f t="shared" si="34"/>
        <v>0</v>
      </c>
      <c r="AN90" s="3">
        <f t="shared" si="35"/>
        <v>0</v>
      </c>
    </row>
    <row r="91" spans="1:40" x14ac:dyDescent="0.35">
      <c r="A91" s="2" t="s">
        <v>404</v>
      </c>
      <c r="B91" t="s">
        <v>372</v>
      </c>
      <c r="C91" t="s">
        <v>0</v>
      </c>
      <c r="D91" t="s">
        <v>367</v>
      </c>
      <c r="E91">
        <v>24.5</v>
      </c>
      <c r="F91">
        <v>104.17</v>
      </c>
      <c r="G91">
        <v>74.930000000000007</v>
      </c>
      <c r="H91">
        <f t="shared" si="28"/>
        <v>1.3902308821566796</v>
      </c>
      <c r="I91">
        <v>23</v>
      </c>
      <c r="J91">
        <v>58.16</v>
      </c>
      <c r="K91">
        <v>71.22</v>
      </c>
      <c r="L91" s="3">
        <f t="shared" si="30"/>
        <v>0</v>
      </c>
      <c r="M91" s="3">
        <f t="shared" si="31"/>
        <v>1</v>
      </c>
      <c r="N91" s="3">
        <f t="shared" si="32"/>
        <v>0</v>
      </c>
      <c r="AA91" s="8" t="s">
        <v>404</v>
      </c>
      <c r="AB91" s="8" t="s">
        <v>372</v>
      </c>
      <c r="AC91" s="4" t="s">
        <v>0</v>
      </c>
      <c r="AD91" s="4" t="s">
        <v>368</v>
      </c>
      <c r="AE91" s="4">
        <v>23</v>
      </c>
      <c r="AF91" s="4">
        <v>64.47</v>
      </c>
      <c r="AG91" s="4">
        <v>71.22</v>
      </c>
      <c r="AH91" s="4">
        <f t="shared" si="29"/>
        <v>0.90522325189553499</v>
      </c>
      <c r="AI91" s="4">
        <v>22.5</v>
      </c>
      <c r="AJ91" s="4">
        <v>52.56</v>
      </c>
      <c r="AK91" s="4">
        <v>69.97</v>
      </c>
      <c r="AL91" s="4">
        <f t="shared" si="33"/>
        <v>0</v>
      </c>
      <c r="AM91" s="4">
        <f t="shared" si="34"/>
        <v>0</v>
      </c>
      <c r="AN91" s="4">
        <f t="shared" si="35"/>
        <v>1</v>
      </c>
    </row>
    <row r="92" spans="1:40" x14ac:dyDescent="0.35">
      <c r="A92" s="2" t="s">
        <v>405</v>
      </c>
      <c r="B92" t="s">
        <v>372</v>
      </c>
      <c r="C92" t="s">
        <v>0</v>
      </c>
      <c r="D92" t="s">
        <v>367</v>
      </c>
      <c r="E92">
        <v>19.5</v>
      </c>
      <c r="F92">
        <v>68.03</v>
      </c>
      <c r="G92">
        <v>62.44</v>
      </c>
      <c r="H92">
        <f t="shared" si="28"/>
        <v>1.0895259449071109</v>
      </c>
      <c r="I92">
        <v>19</v>
      </c>
      <c r="J92">
        <v>39.07</v>
      </c>
      <c r="K92">
        <v>61.18</v>
      </c>
      <c r="L92" s="3">
        <f t="shared" si="30"/>
        <v>0</v>
      </c>
      <c r="M92" s="3">
        <f t="shared" si="31"/>
        <v>1</v>
      </c>
      <c r="N92" s="3">
        <f t="shared" si="32"/>
        <v>0</v>
      </c>
      <c r="AA92" s="8" t="s">
        <v>405</v>
      </c>
      <c r="AB92" s="8" t="s">
        <v>372</v>
      </c>
      <c r="AC92" s="8" t="s">
        <v>0</v>
      </c>
      <c r="AD92" s="8" t="s">
        <v>368</v>
      </c>
      <c r="AE92">
        <v>24.5</v>
      </c>
      <c r="AF92">
        <v>78.569999999999993</v>
      </c>
      <c r="AG92">
        <v>74.930000000000007</v>
      </c>
      <c r="AH92">
        <f t="shared" si="29"/>
        <v>1.0485786734285332</v>
      </c>
      <c r="AI92">
        <v>27</v>
      </c>
      <c r="AJ92">
        <v>82.2</v>
      </c>
      <c r="AK92">
        <v>81.08</v>
      </c>
      <c r="AL92" s="3">
        <f t="shared" si="33"/>
        <v>0</v>
      </c>
      <c r="AM92" s="3">
        <f t="shared" si="34"/>
        <v>1</v>
      </c>
      <c r="AN92" s="3">
        <f t="shared" si="35"/>
        <v>0</v>
      </c>
    </row>
    <row r="93" spans="1:40" x14ac:dyDescent="0.35">
      <c r="A93" s="2" t="s">
        <v>406</v>
      </c>
      <c r="B93" t="s">
        <v>372</v>
      </c>
      <c r="C93" t="s">
        <v>0</v>
      </c>
      <c r="D93" t="s">
        <v>367</v>
      </c>
      <c r="E93">
        <v>25.5</v>
      </c>
      <c r="F93">
        <v>167.78</v>
      </c>
      <c r="G93">
        <v>77.400000000000006</v>
      </c>
      <c r="H93">
        <f t="shared" si="28"/>
        <v>2.1677002583979328</v>
      </c>
      <c r="I93">
        <v>22.5</v>
      </c>
      <c r="J93">
        <v>61.75</v>
      </c>
      <c r="K93">
        <v>69.97</v>
      </c>
      <c r="L93" s="3">
        <f t="shared" si="30"/>
        <v>1</v>
      </c>
      <c r="M93" s="3">
        <f t="shared" si="31"/>
        <v>0</v>
      </c>
      <c r="N93" s="3">
        <f t="shared" si="32"/>
        <v>0</v>
      </c>
      <c r="AA93" s="8" t="s">
        <v>406</v>
      </c>
      <c r="AB93" s="8" t="s">
        <v>372</v>
      </c>
      <c r="AC93" s="8" t="s">
        <v>0</v>
      </c>
      <c r="AD93" s="8" t="s">
        <v>368</v>
      </c>
      <c r="AE93">
        <v>24</v>
      </c>
      <c r="AF93">
        <v>114.89</v>
      </c>
      <c r="AG93">
        <v>73.7</v>
      </c>
      <c r="AH93">
        <f t="shared" si="29"/>
        <v>1.5588873812754409</v>
      </c>
      <c r="AI93">
        <v>22.5</v>
      </c>
      <c r="AJ93">
        <v>60.13</v>
      </c>
      <c r="AK93">
        <v>69.97</v>
      </c>
      <c r="AL93" s="3">
        <f t="shared" si="33"/>
        <v>1</v>
      </c>
      <c r="AM93" s="3">
        <f t="shared" si="34"/>
        <v>0</v>
      </c>
      <c r="AN93" s="3">
        <f t="shared" si="35"/>
        <v>0</v>
      </c>
    </row>
    <row r="94" spans="1:40" x14ac:dyDescent="0.35">
      <c r="A94" s="2" t="s">
        <v>408</v>
      </c>
      <c r="B94" t="s">
        <v>372</v>
      </c>
      <c r="C94" t="s">
        <v>0</v>
      </c>
      <c r="D94" t="s">
        <v>367</v>
      </c>
      <c r="E94">
        <v>25</v>
      </c>
      <c r="F94">
        <v>83.11</v>
      </c>
      <c r="G94">
        <v>76.17</v>
      </c>
      <c r="H94">
        <f t="shared" si="28"/>
        <v>1.0911119863463306</v>
      </c>
      <c r="I94">
        <v>24</v>
      </c>
      <c r="J94">
        <v>75.59</v>
      </c>
      <c r="K94">
        <v>73.7</v>
      </c>
      <c r="L94" s="3">
        <f t="shared" si="30"/>
        <v>0</v>
      </c>
      <c r="M94" s="3">
        <f t="shared" si="31"/>
        <v>1</v>
      </c>
      <c r="N94" s="3">
        <f t="shared" si="32"/>
        <v>0</v>
      </c>
      <c r="AA94" s="8" t="s">
        <v>408</v>
      </c>
      <c r="AB94" s="8" t="s">
        <v>372</v>
      </c>
      <c r="AC94" s="4" t="s">
        <v>0</v>
      </c>
      <c r="AD94" s="4" t="s">
        <v>368</v>
      </c>
      <c r="AE94" s="4">
        <v>24</v>
      </c>
      <c r="AF94" s="4">
        <v>69.89</v>
      </c>
      <c r="AG94" s="4">
        <v>73.7</v>
      </c>
      <c r="AH94" s="4">
        <f t="shared" si="29"/>
        <v>0.94830393487109899</v>
      </c>
      <c r="AI94" s="4">
        <v>23.5</v>
      </c>
      <c r="AJ94" s="4">
        <v>56.47</v>
      </c>
      <c r="AK94" s="4">
        <v>72.459999999999994</v>
      </c>
      <c r="AL94" s="4">
        <f t="shared" si="33"/>
        <v>0</v>
      </c>
      <c r="AM94" s="4">
        <f t="shared" si="34"/>
        <v>0</v>
      </c>
      <c r="AN94" s="4">
        <f t="shared" si="35"/>
        <v>1</v>
      </c>
    </row>
    <row r="95" spans="1:40" x14ac:dyDescent="0.35">
      <c r="A95" s="2" t="s">
        <v>409</v>
      </c>
      <c r="B95" t="s">
        <v>372</v>
      </c>
      <c r="C95" t="s">
        <v>0</v>
      </c>
      <c r="D95" t="s">
        <v>367</v>
      </c>
      <c r="E95">
        <v>26</v>
      </c>
      <c r="F95">
        <v>154.85</v>
      </c>
      <c r="G95">
        <v>78.63</v>
      </c>
      <c r="H95">
        <f t="shared" si="28"/>
        <v>1.9693501208190258</v>
      </c>
      <c r="I95">
        <v>28.5</v>
      </c>
      <c r="J95">
        <v>87.38</v>
      </c>
      <c r="K95">
        <v>84.74</v>
      </c>
      <c r="L95" s="3">
        <f t="shared" si="30"/>
        <v>1</v>
      </c>
      <c r="M95" s="3">
        <f t="shared" si="31"/>
        <v>0</v>
      </c>
      <c r="N95" s="3">
        <f t="shared" si="32"/>
        <v>0</v>
      </c>
      <c r="AA95" s="8" t="s">
        <v>409</v>
      </c>
      <c r="AB95" s="8" t="s">
        <v>372</v>
      </c>
      <c r="AC95" s="8" t="s">
        <v>0</v>
      </c>
      <c r="AD95" s="8" t="s">
        <v>368</v>
      </c>
      <c r="AE95">
        <v>24</v>
      </c>
      <c r="AF95">
        <v>124.3</v>
      </c>
      <c r="AG95">
        <v>73.7</v>
      </c>
      <c r="AH95">
        <f t="shared" si="29"/>
        <v>1.6865671641791045</v>
      </c>
      <c r="AI95">
        <v>22.5</v>
      </c>
      <c r="AJ95">
        <v>48.73</v>
      </c>
      <c r="AK95">
        <v>69.97</v>
      </c>
      <c r="AL95" s="3">
        <f t="shared" si="33"/>
        <v>1</v>
      </c>
      <c r="AM95" s="3">
        <f t="shared" si="34"/>
        <v>0</v>
      </c>
      <c r="AN95" s="3">
        <f t="shared" si="35"/>
        <v>0</v>
      </c>
    </row>
    <row r="96" spans="1:40" x14ac:dyDescent="0.35">
      <c r="A96" s="2" t="s">
        <v>410</v>
      </c>
      <c r="B96" t="s">
        <v>372</v>
      </c>
      <c r="C96" t="s">
        <v>0</v>
      </c>
      <c r="D96" t="s">
        <v>367</v>
      </c>
      <c r="E96">
        <v>25.5</v>
      </c>
      <c r="F96">
        <v>131.68</v>
      </c>
      <c r="G96">
        <v>77.400000000000006</v>
      </c>
      <c r="H96">
        <f t="shared" si="28"/>
        <v>1.7012919896640826</v>
      </c>
      <c r="I96">
        <v>22.5</v>
      </c>
      <c r="J96">
        <v>63.72</v>
      </c>
      <c r="K96">
        <v>69.97</v>
      </c>
      <c r="L96" s="3">
        <f t="shared" si="30"/>
        <v>1</v>
      </c>
      <c r="M96" s="3">
        <f t="shared" si="31"/>
        <v>0</v>
      </c>
      <c r="N96" s="3">
        <f t="shared" si="32"/>
        <v>0</v>
      </c>
      <c r="AA96" s="8" t="s">
        <v>410</v>
      </c>
      <c r="AB96" s="8" t="s">
        <v>372</v>
      </c>
      <c r="AC96" s="8" t="s">
        <v>0</v>
      </c>
      <c r="AD96" s="8" t="s">
        <v>368</v>
      </c>
      <c r="AE96">
        <v>24</v>
      </c>
      <c r="AF96">
        <v>109.82</v>
      </c>
      <c r="AG96">
        <v>73.7</v>
      </c>
      <c r="AH96">
        <f t="shared" si="29"/>
        <v>1.4900949796472183</v>
      </c>
      <c r="AI96">
        <v>23.5</v>
      </c>
      <c r="AJ96">
        <v>70.13</v>
      </c>
      <c r="AK96">
        <v>72.459999999999994</v>
      </c>
      <c r="AL96" s="3">
        <f t="shared" si="33"/>
        <v>0</v>
      </c>
      <c r="AM96" s="3">
        <f t="shared" si="34"/>
        <v>1</v>
      </c>
      <c r="AN96" s="3">
        <f t="shared" si="35"/>
        <v>0</v>
      </c>
    </row>
    <row r="97" spans="1:40" x14ac:dyDescent="0.35">
      <c r="A97" s="2" t="s">
        <v>411</v>
      </c>
      <c r="B97" t="s">
        <v>372</v>
      </c>
      <c r="C97" t="s">
        <v>0</v>
      </c>
      <c r="D97" t="s">
        <v>367</v>
      </c>
      <c r="E97">
        <v>24</v>
      </c>
      <c r="F97">
        <v>142.96</v>
      </c>
      <c r="G97">
        <v>73.7</v>
      </c>
      <c r="H97">
        <f t="shared" si="28"/>
        <v>1.9397557666214382</v>
      </c>
      <c r="I97">
        <v>22.5</v>
      </c>
      <c r="J97">
        <v>58.1</v>
      </c>
      <c r="K97">
        <v>69.97</v>
      </c>
      <c r="L97" s="3">
        <f t="shared" si="30"/>
        <v>1</v>
      </c>
      <c r="M97" s="3">
        <f t="shared" si="31"/>
        <v>0</v>
      </c>
      <c r="N97" s="3">
        <f t="shared" si="32"/>
        <v>0</v>
      </c>
      <c r="AA97" s="8" t="s">
        <v>411</v>
      </c>
      <c r="AB97" s="8" t="s">
        <v>372</v>
      </c>
      <c r="AC97" s="8" t="s">
        <v>0</v>
      </c>
      <c r="AD97" s="8" t="s">
        <v>368</v>
      </c>
      <c r="AE97">
        <v>24</v>
      </c>
      <c r="AF97">
        <v>116.81</v>
      </c>
      <c r="AG97">
        <v>73.7</v>
      </c>
      <c r="AH97">
        <f t="shared" si="29"/>
        <v>1.5849389416553596</v>
      </c>
      <c r="AI97">
        <v>22</v>
      </c>
      <c r="AJ97">
        <v>68.599999999999994</v>
      </c>
      <c r="AK97">
        <v>68.72</v>
      </c>
      <c r="AL97" s="3">
        <f t="shared" si="33"/>
        <v>1</v>
      </c>
      <c r="AM97" s="3">
        <f t="shared" si="34"/>
        <v>0</v>
      </c>
      <c r="AN97" s="3">
        <f t="shared" si="35"/>
        <v>0</v>
      </c>
    </row>
    <row r="98" spans="1:40" x14ac:dyDescent="0.35">
      <c r="A98" s="2" t="s">
        <v>412</v>
      </c>
      <c r="B98" t="s">
        <v>372</v>
      </c>
      <c r="C98" t="s">
        <v>0</v>
      </c>
      <c r="D98" t="s">
        <v>367</v>
      </c>
      <c r="E98">
        <v>25.5</v>
      </c>
      <c r="F98">
        <v>78.78</v>
      </c>
      <c r="G98">
        <v>77.400000000000006</v>
      </c>
      <c r="H98">
        <f t="shared" si="28"/>
        <v>1.0178294573643409</v>
      </c>
      <c r="I98">
        <v>25</v>
      </c>
      <c r="J98">
        <v>67.62</v>
      </c>
      <c r="K98">
        <v>76.17</v>
      </c>
      <c r="L98" s="3">
        <f t="shared" si="30"/>
        <v>0</v>
      </c>
      <c r="M98" s="3">
        <f t="shared" si="31"/>
        <v>1</v>
      </c>
      <c r="N98" s="3">
        <f t="shared" si="32"/>
        <v>0</v>
      </c>
      <c r="AA98" s="8" t="s">
        <v>412</v>
      </c>
      <c r="AB98" s="8" t="s">
        <v>372</v>
      </c>
      <c r="AC98" s="8" t="s">
        <v>0</v>
      </c>
      <c r="AD98" s="8" t="s">
        <v>368</v>
      </c>
      <c r="AE98">
        <v>24</v>
      </c>
      <c r="AF98">
        <v>111.54</v>
      </c>
      <c r="AG98">
        <v>73.7</v>
      </c>
      <c r="AH98">
        <f t="shared" si="29"/>
        <v>1.5134328358208955</v>
      </c>
      <c r="AI98">
        <v>22.5</v>
      </c>
      <c r="AJ98">
        <v>55.2</v>
      </c>
      <c r="AK98">
        <v>69.97</v>
      </c>
      <c r="AL98" s="3">
        <f t="shared" si="33"/>
        <v>1</v>
      </c>
      <c r="AM98" s="3">
        <f t="shared" si="34"/>
        <v>0</v>
      </c>
      <c r="AN98" s="3">
        <f t="shared" si="35"/>
        <v>0</v>
      </c>
    </row>
    <row r="99" spans="1:40" x14ac:dyDescent="0.35">
      <c r="A99" s="2" t="s">
        <v>413</v>
      </c>
      <c r="B99" t="s">
        <v>372</v>
      </c>
      <c r="C99" t="s">
        <v>0</v>
      </c>
      <c r="D99" t="s">
        <v>367</v>
      </c>
      <c r="E99">
        <v>25.5</v>
      </c>
      <c r="F99">
        <v>168.03</v>
      </c>
      <c r="G99">
        <v>77.400000000000006</v>
      </c>
      <c r="H99">
        <f t="shared" si="28"/>
        <v>2.1709302325581392</v>
      </c>
      <c r="I99">
        <v>23</v>
      </c>
      <c r="J99">
        <v>56.54</v>
      </c>
      <c r="K99">
        <v>71.22</v>
      </c>
      <c r="L99" s="3">
        <f t="shared" si="30"/>
        <v>1</v>
      </c>
      <c r="M99" s="3">
        <f t="shared" si="31"/>
        <v>0</v>
      </c>
      <c r="N99" s="3">
        <f t="shared" si="32"/>
        <v>0</v>
      </c>
      <c r="AA99" s="8" t="s">
        <v>413</v>
      </c>
      <c r="AB99" s="8" t="s">
        <v>372</v>
      </c>
      <c r="AC99" s="8" t="s">
        <v>0</v>
      </c>
      <c r="AD99" s="8" t="s">
        <v>368</v>
      </c>
      <c r="AE99">
        <v>24</v>
      </c>
      <c r="AF99">
        <v>88.24</v>
      </c>
      <c r="AG99">
        <v>73.7</v>
      </c>
      <c r="AH99">
        <f t="shared" si="29"/>
        <v>1.1972862957937584</v>
      </c>
      <c r="AI99">
        <v>23.5</v>
      </c>
      <c r="AJ99">
        <v>71.62</v>
      </c>
      <c r="AK99">
        <v>72.459999999999994</v>
      </c>
      <c r="AL99" s="3">
        <f t="shared" si="33"/>
        <v>0</v>
      </c>
      <c r="AM99" s="3">
        <f t="shared" si="34"/>
        <v>1</v>
      </c>
      <c r="AN99" s="3">
        <f t="shared" si="35"/>
        <v>0</v>
      </c>
    </row>
    <row r="100" spans="1:40" x14ac:dyDescent="0.35">
      <c r="A100" s="2" t="s">
        <v>414</v>
      </c>
      <c r="B100" t="s">
        <v>372</v>
      </c>
      <c r="C100" t="s">
        <v>0</v>
      </c>
      <c r="D100" t="s">
        <v>367</v>
      </c>
      <c r="E100">
        <v>24</v>
      </c>
      <c r="F100">
        <v>150.65</v>
      </c>
      <c r="G100">
        <v>73.7</v>
      </c>
      <c r="H100">
        <f t="shared" si="28"/>
        <v>2.0440976933514245</v>
      </c>
      <c r="I100">
        <v>22.5</v>
      </c>
      <c r="J100">
        <v>45.1</v>
      </c>
      <c r="K100">
        <v>69.97</v>
      </c>
      <c r="L100" s="3">
        <f t="shared" si="30"/>
        <v>1</v>
      </c>
      <c r="M100" s="3">
        <f t="shared" si="31"/>
        <v>0</v>
      </c>
      <c r="N100" s="3">
        <f t="shared" si="32"/>
        <v>0</v>
      </c>
      <c r="AA100" s="8" t="s">
        <v>414</v>
      </c>
      <c r="AB100" s="8" t="s">
        <v>372</v>
      </c>
      <c r="AC100" s="8" t="s">
        <v>0</v>
      </c>
      <c r="AD100" s="8" t="s">
        <v>368</v>
      </c>
      <c r="AE100">
        <v>24</v>
      </c>
      <c r="AF100">
        <v>99.66</v>
      </c>
      <c r="AG100">
        <v>73.7</v>
      </c>
      <c r="AH100">
        <f t="shared" si="29"/>
        <v>1.3522388059701491</v>
      </c>
      <c r="AI100">
        <v>22.5</v>
      </c>
      <c r="AJ100">
        <v>50.06</v>
      </c>
      <c r="AK100">
        <v>69.97</v>
      </c>
      <c r="AL100" s="3">
        <f t="shared" si="33"/>
        <v>0</v>
      </c>
      <c r="AM100" s="3">
        <f t="shared" si="34"/>
        <v>1</v>
      </c>
      <c r="AN100" s="3">
        <f t="shared" si="35"/>
        <v>0</v>
      </c>
    </row>
    <row r="101" spans="1:40" x14ac:dyDescent="0.35">
      <c r="A101" s="2" t="s">
        <v>415</v>
      </c>
      <c r="B101" t="s">
        <v>372</v>
      </c>
      <c r="C101" t="s">
        <v>0</v>
      </c>
      <c r="D101" t="s">
        <v>367</v>
      </c>
      <c r="E101">
        <v>25.5</v>
      </c>
      <c r="F101">
        <v>106.62</v>
      </c>
      <c r="G101">
        <v>77.400000000000006</v>
      </c>
      <c r="H101">
        <f t="shared" si="28"/>
        <v>1.3775193798449612</v>
      </c>
      <c r="I101">
        <v>22.5</v>
      </c>
      <c r="J101">
        <v>62.71</v>
      </c>
      <c r="K101">
        <v>69.97</v>
      </c>
      <c r="L101" s="3">
        <f t="shared" si="30"/>
        <v>0</v>
      </c>
      <c r="M101" s="3">
        <f t="shared" si="31"/>
        <v>1</v>
      </c>
      <c r="N101" s="3">
        <f t="shared" si="32"/>
        <v>0</v>
      </c>
      <c r="AA101" s="8" t="s">
        <v>415</v>
      </c>
      <c r="AB101" s="8" t="s">
        <v>372</v>
      </c>
      <c r="AC101" s="8" t="s">
        <v>0</v>
      </c>
      <c r="AD101" s="8" t="s">
        <v>368</v>
      </c>
      <c r="AE101">
        <v>24</v>
      </c>
      <c r="AF101">
        <v>105.87</v>
      </c>
      <c r="AG101">
        <v>73.7</v>
      </c>
      <c r="AH101">
        <f t="shared" si="29"/>
        <v>1.4364993215739486</v>
      </c>
      <c r="AI101">
        <v>22.5</v>
      </c>
      <c r="AJ101">
        <v>54.43</v>
      </c>
      <c r="AK101">
        <v>69.97</v>
      </c>
      <c r="AL101" s="3">
        <f t="shared" si="33"/>
        <v>0</v>
      </c>
      <c r="AM101" s="3">
        <f t="shared" si="34"/>
        <v>1</v>
      </c>
      <c r="AN101" s="3">
        <f t="shared" si="35"/>
        <v>0</v>
      </c>
    </row>
    <row r="102" spans="1:40" x14ac:dyDescent="0.35">
      <c r="A102" s="2" t="s">
        <v>416</v>
      </c>
      <c r="B102" t="s">
        <v>372</v>
      </c>
      <c r="C102" s="4" t="s">
        <v>0</v>
      </c>
      <c r="D102" s="4" t="s">
        <v>367</v>
      </c>
      <c r="E102" s="4">
        <v>24</v>
      </c>
      <c r="F102" s="4">
        <v>56.37</v>
      </c>
      <c r="G102" s="4">
        <v>73.7</v>
      </c>
      <c r="H102" s="4">
        <f t="shared" si="28"/>
        <v>0.76485753052917227</v>
      </c>
      <c r="I102" s="4">
        <v>23.5</v>
      </c>
      <c r="J102" s="4">
        <v>42.92</v>
      </c>
      <c r="K102" s="4">
        <v>72.459999999999994</v>
      </c>
      <c r="L102" s="4">
        <f t="shared" si="30"/>
        <v>0</v>
      </c>
      <c r="M102" s="4">
        <f t="shared" si="31"/>
        <v>0</v>
      </c>
      <c r="N102" s="4">
        <f t="shared" si="32"/>
        <v>1</v>
      </c>
      <c r="AA102" s="8" t="s">
        <v>416</v>
      </c>
      <c r="AB102" s="8" t="s">
        <v>372</v>
      </c>
      <c r="AC102" s="8" t="s">
        <v>0</v>
      </c>
      <c r="AD102" s="8" t="s">
        <v>368</v>
      </c>
      <c r="AE102">
        <v>24</v>
      </c>
      <c r="AF102">
        <v>92.52</v>
      </c>
      <c r="AG102">
        <v>73.7</v>
      </c>
      <c r="AH102">
        <f t="shared" si="29"/>
        <v>1.2553595658073269</v>
      </c>
      <c r="AI102">
        <v>23</v>
      </c>
      <c r="AJ102">
        <v>58.83</v>
      </c>
      <c r="AK102">
        <v>71.22</v>
      </c>
      <c r="AL102" s="3">
        <f t="shared" si="33"/>
        <v>0</v>
      </c>
      <c r="AM102" s="3">
        <f t="shared" si="34"/>
        <v>1</v>
      </c>
      <c r="AN102" s="3">
        <f t="shared" si="35"/>
        <v>0</v>
      </c>
    </row>
    <row r="103" spans="1:40" x14ac:dyDescent="0.35">
      <c r="A103" s="2" t="s">
        <v>417</v>
      </c>
      <c r="B103" t="s">
        <v>372</v>
      </c>
      <c r="C103" t="s">
        <v>0</v>
      </c>
      <c r="D103" t="s">
        <v>367</v>
      </c>
      <c r="E103">
        <v>26</v>
      </c>
      <c r="F103">
        <v>173.62</v>
      </c>
      <c r="G103">
        <v>78.63</v>
      </c>
      <c r="H103">
        <f t="shared" si="28"/>
        <v>2.2080630802492691</v>
      </c>
      <c r="I103">
        <v>22.5</v>
      </c>
      <c r="J103">
        <v>49.69</v>
      </c>
      <c r="K103">
        <v>69.97</v>
      </c>
      <c r="L103" s="3">
        <f t="shared" si="30"/>
        <v>1</v>
      </c>
      <c r="M103" s="3">
        <f t="shared" si="31"/>
        <v>0</v>
      </c>
      <c r="N103" s="3">
        <f t="shared" si="32"/>
        <v>0</v>
      </c>
      <c r="AA103" s="8" t="s">
        <v>417</v>
      </c>
      <c r="AB103" s="8" t="s">
        <v>372</v>
      </c>
      <c r="AC103" s="8" t="s">
        <v>0</v>
      </c>
      <c r="AD103" s="8" t="s">
        <v>368</v>
      </c>
      <c r="AE103">
        <v>24</v>
      </c>
      <c r="AF103">
        <v>106.51</v>
      </c>
      <c r="AG103">
        <v>73.7</v>
      </c>
      <c r="AH103">
        <f t="shared" si="29"/>
        <v>1.4451831750339212</v>
      </c>
      <c r="AI103">
        <v>22</v>
      </c>
      <c r="AJ103">
        <v>48.9</v>
      </c>
      <c r="AK103">
        <v>68.72</v>
      </c>
      <c r="AL103" s="3">
        <f t="shared" si="33"/>
        <v>0</v>
      </c>
      <c r="AM103" s="3">
        <f t="shared" si="34"/>
        <v>1</v>
      </c>
      <c r="AN103" s="3">
        <f t="shared" si="35"/>
        <v>0</v>
      </c>
    </row>
    <row r="104" spans="1:40" x14ac:dyDescent="0.35">
      <c r="A104" s="2" t="s">
        <v>418</v>
      </c>
      <c r="B104" t="s">
        <v>372</v>
      </c>
      <c r="C104" t="s">
        <v>0</v>
      </c>
      <c r="D104" t="s">
        <v>367</v>
      </c>
      <c r="E104">
        <v>26</v>
      </c>
      <c r="F104">
        <v>141.72</v>
      </c>
      <c r="G104">
        <v>78.63</v>
      </c>
      <c r="H104">
        <f t="shared" si="28"/>
        <v>1.8023655093475774</v>
      </c>
      <c r="I104">
        <v>23</v>
      </c>
      <c r="J104">
        <v>53.5</v>
      </c>
      <c r="K104">
        <v>71.22</v>
      </c>
      <c r="L104" s="3">
        <f t="shared" si="30"/>
        <v>1</v>
      </c>
      <c r="M104" s="3">
        <f t="shared" si="31"/>
        <v>0</v>
      </c>
      <c r="N104" s="3">
        <f t="shared" si="32"/>
        <v>0</v>
      </c>
      <c r="AA104" s="8" t="s">
        <v>418</v>
      </c>
      <c r="AB104" s="8" t="s">
        <v>372</v>
      </c>
      <c r="AC104" s="8" t="s">
        <v>0</v>
      </c>
      <c r="AD104" s="8" t="s">
        <v>368</v>
      </c>
      <c r="AE104">
        <v>24</v>
      </c>
      <c r="AF104">
        <v>137.11000000000001</v>
      </c>
      <c r="AG104">
        <v>73.7</v>
      </c>
      <c r="AH104">
        <f t="shared" si="29"/>
        <v>1.8603799185888739</v>
      </c>
      <c r="AI104">
        <v>22.5</v>
      </c>
      <c r="AJ104">
        <v>60.41</v>
      </c>
      <c r="AK104">
        <v>69.97</v>
      </c>
      <c r="AL104" s="3">
        <f t="shared" si="33"/>
        <v>1</v>
      </c>
      <c r="AM104" s="3">
        <f t="shared" si="34"/>
        <v>0</v>
      </c>
      <c r="AN104" s="3">
        <f t="shared" si="35"/>
        <v>0</v>
      </c>
    </row>
    <row r="105" spans="1:40" x14ac:dyDescent="0.35">
      <c r="A105" s="2" t="s">
        <v>419</v>
      </c>
      <c r="B105" t="s">
        <v>372</v>
      </c>
      <c r="C105" t="s">
        <v>0</v>
      </c>
      <c r="D105" t="s">
        <v>367</v>
      </c>
      <c r="E105">
        <v>26</v>
      </c>
      <c r="F105">
        <v>193.47</v>
      </c>
      <c r="G105">
        <v>78.63</v>
      </c>
      <c r="H105">
        <f t="shared" si="28"/>
        <v>2.4605112552460895</v>
      </c>
      <c r="I105">
        <v>23</v>
      </c>
      <c r="J105">
        <v>48.92</v>
      </c>
      <c r="K105">
        <v>71.22</v>
      </c>
      <c r="L105" s="3">
        <f t="shared" si="30"/>
        <v>1</v>
      </c>
      <c r="M105" s="3">
        <f t="shared" si="31"/>
        <v>0</v>
      </c>
      <c r="N105" s="3">
        <f t="shared" si="32"/>
        <v>0</v>
      </c>
      <c r="AA105" s="8" t="s">
        <v>419</v>
      </c>
      <c r="AB105" s="8" t="s">
        <v>372</v>
      </c>
      <c r="AC105" s="8" t="s">
        <v>0</v>
      </c>
      <c r="AD105" s="8" t="s">
        <v>368</v>
      </c>
      <c r="AE105">
        <v>24</v>
      </c>
      <c r="AF105">
        <v>101.63</v>
      </c>
      <c r="AG105">
        <v>73.7</v>
      </c>
      <c r="AH105">
        <f t="shared" si="29"/>
        <v>1.3789687924016281</v>
      </c>
      <c r="AI105">
        <v>22.5</v>
      </c>
      <c r="AJ105">
        <v>56.97</v>
      </c>
      <c r="AK105">
        <v>69.97</v>
      </c>
      <c r="AL105" s="3">
        <f t="shared" si="33"/>
        <v>0</v>
      </c>
      <c r="AM105" s="3">
        <f t="shared" si="34"/>
        <v>1</v>
      </c>
      <c r="AN105" s="3">
        <f t="shared" si="35"/>
        <v>0</v>
      </c>
    </row>
    <row r="106" spans="1:40" x14ac:dyDescent="0.35">
      <c r="A106" s="2" t="s">
        <v>23</v>
      </c>
      <c r="B106" t="s">
        <v>22</v>
      </c>
      <c r="C106" t="s">
        <v>0</v>
      </c>
      <c r="D106" t="s">
        <v>1</v>
      </c>
      <c r="E106">
        <v>24.5</v>
      </c>
      <c r="F106">
        <v>156.08000000000001</v>
      </c>
      <c r="G106">
        <v>74.930000000000007</v>
      </c>
      <c r="H106">
        <f t="shared" si="28"/>
        <v>2.0830108100894167</v>
      </c>
      <c r="I106">
        <v>22</v>
      </c>
      <c r="J106">
        <v>55.2</v>
      </c>
      <c r="K106">
        <v>68.72</v>
      </c>
      <c r="L106" s="3">
        <f t="shared" si="30"/>
        <v>1</v>
      </c>
      <c r="M106" s="3">
        <f t="shared" si="31"/>
        <v>0</v>
      </c>
      <c r="N106" s="3">
        <f t="shared" si="32"/>
        <v>0</v>
      </c>
      <c r="AA106" s="1" t="s">
        <v>23</v>
      </c>
      <c r="AB106" s="1" t="s">
        <v>22</v>
      </c>
      <c r="AC106" s="1" t="s">
        <v>0</v>
      </c>
      <c r="AD106" s="1" t="s">
        <v>2</v>
      </c>
      <c r="AE106">
        <v>24.5</v>
      </c>
      <c r="AF106">
        <v>75.87</v>
      </c>
      <c r="AG106">
        <v>74.930000000000007</v>
      </c>
      <c r="AH106">
        <f t="shared" si="29"/>
        <v>1.0125450420392366</v>
      </c>
      <c r="AI106">
        <v>24</v>
      </c>
      <c r="AJ106">
        <v>71.52</v>
      </c>
      <c r="AK106">
        <v>73.7</v>
      </c>
      <c r="AL106" s="3">
        <f t="shared" si="33"/>
        <v>0</v>
      </c>
      <c r="AM106" s="3">
        <f t="shared" si="34"/>
        <v>1</v>
      </c>
      <c r="AN106" s="3">
        <f t="shared" si="35"/>
        <v>0</v>
      </c>
    </row>
    <row r="107" spans="1:40" x14ac:dyDescent="0.35">
      <c r="A107" s="2" t="s">
        <v>24</v>
      </c>
      <c r="B107" t="s">
        <v>22</v>
      </c>
      <c r="C107" t="s">
        <v>0</v>
      </c>
      <c r="D107" t="s">
        <v>1</v>
      </c>
      <c r="E107">
        <v>24</v>
      </c>
      <c r="F107">
        <v>117.76</v>
      </c>
      <c r="G107">
        <v>73.7</v>
      </c>
      <c r="H107">
        <f t="shared" si="28"/>
        <v>1.5978290366350067</v>
      </c>
      <c r="I107">
        <v>22.5</v>
      </c>
      <c r="J107">
        <v>63.95</v>
      </c>
      <c r="K107">
        <v>69.97</v>
      </c>
      <c r="L107" s="3">
        <f t="shared" si="30"/>
        <v>1</v>
      </c>
      <c r="M107" s="3">
        <f t="shared" si="31"/>
        <v>0</v>
      </c>
      <c r="N107" s="3">
        <f t="shared" si="32"/>
        <v>0</v>
      </c>
      <c r="AA107" s="1" t="s">
        <v>24</v>
      </c>
      <c r="AB107" s="1" t="s">
        <v>22</v>
      </c>
      <c r="AC107" s="1" t="s">
        <v>0</v>
      </c>
      <c r="AD107" s="1" t="s">
        <v>2</v>
      </c>
      <c r="AE107">
        <v>33.5</v>
      </c>
      <c r="AF107">
        <v>110.11</v>
      </c>
      <c r="AG107">
        <v>96.84</v>
      </c>
      <c r="AH107">
        <f t="shared" si="29"/>
        <v>1.1370301528294093</v>
      </c>
      <c r="AI107">
        <v>32.5</v>
      </c>
      <c r="AJ107">
        <v>65.290000000000006</v>
      </c>
      <c r="AK107">
        <v>94.43</v>
      </c>
      <c r="AL107" s="3">
        <f t="shared" si="33"/>
        <v>0</v>
      </c>
      <c r="AM107" s="3">
        <f t="shared" si="34"/>
        <v>1</v>
      </c>
      <c r="AN107" s="3">
        <f t="shared" si="35"/>
        <v>0</v>
      </c>
    </row>
    <row r="108" spans="1:40" x14ac:dyDescent="0.35">
      <c r="A108" s="2" t="s">
        <v>25</v>
      </c>
      <c r="B108" t="s">
        <v>22</v>
      </c>
      <c r="C108" t="s">
        <v>0</v>
      </c>
      <c r="D108" t="s">
        <v>1</v>
      </c>
      <c r="E108">
        <v>24</v>
      </c>
      <c r="F108">
        <v>161.06</v>
      </c>
      <c r="G108">
        <v>73.7</v>
      </c>
      <c r="H108">
        <f t="shared" si="28"/>
        <v>2.1853459972862956</v>
      </c>
      <c r="I108">
        <v>22</v>
      </c>
      <c r="J108">
        <v>53.62</v>
      </c>
      <c r="K108">
        <v>68.72</v>
      </c>
      <c r="L108" s="3">
        <f t="shared" si="30"/>
        <v>1</v>
      </c>
      <c r="M108" s="3">
        <f t="shared" si="31"/>
        <v>0</v>
      </c>
      <c r="N108" s="3">
        <f t="shared" si="32"/>
        <v>0</v>
      </c>
      <c r="AA108" s="1" t="s">
        <v>25</v>
      </c>
      <c r="AB108" s="1" t="s">
        <v>22</v>
      </c>
      <c r="AC108" s="1" t="s">
        <v>0</v>
      </c>
      <c r="AD108" s="1" t="s">
        <v>2</v>
      </c>
      <c r="AE108">
        <v>24</v>
      </c>
      <c r="AF108">
        <v>136.38</v>
      </c>
      <c r="AG108">
        <v>73.7</v>
      </c>
      <c r="AH108">
        <f t="shared" si="29"/>
        <v>1.8504748982360921</v>
      </c>
      <c r="AI108">
        <v>23</v>
      </c>
      <c r="AJ108">
        <v>54.03</v>
      </c>
      <c r="AK108">
        <v>71.22</v>
      </c>
      <c r="AL108" s="3">
        <f t="shared" si="33"/>
        <v>1</v>
      </c>
      <c r="AM108" s="3">
        <f t="shared" si="34"/>
        <v>0</v>
      </c>
      <c r="AN108" s="3">
        <f t="shared" si="35"/>
        <v>0</v>
      </c>
    </row>
    <row r="109" spans="1:40" x14ac:dyDescent="0.35">
      <c r="A109" s="2" t="s">
        <v>26</v>
      </c>
      <c r="B109" t="s">
        <v>22</v>
      </c>
      <c r="C109" t="s">
        <v>0</v>
      </c>
      <c r="D109" t="s">
        <v>1</v>
      </c>
      <c r="E109">
        <v>24</v>
      </c>
      <c r="F109">
        <v>165.83</v>
      </c>
      <c r="G109">
        <v>73.7</v>
      </c>
      <c r="H109">
        <f t="shared" si="28"/>
        <v>2.2500678426051559</v>
      </c>
      <c r="I109">
        <v>22.5</v>
      </c>
      <c r="J109">
        <v>49.11</v>
      </c>
      <c r="K109">
        <v>69.97</v>
      </c>
      <c r="L109" s="3">
        <f t="shared" si="30"/>
        <v>1</v>
      </c>
      <c r="M109" s="3">
        <f t="shared" si="31"/>
        <v>0</v>
      </c>
      <c r="N109" s="3">
        <f t="shared" si="32"/>
        <v>0</v>
      </c>
      <c r="AA109" s="1" t="s">
        <v>26</v>
      </c>
      <c r="AB109" s="1" t="s">
        <v>22</v>
      </c>
      <c r="AC109" s="1" t="s">
        <v>0</v>
      </c>
      <c r="AD109" s="1" t="s">
        <v>2</v>
      </c>
      <c r="AE109">
        <v>24.5</v>
      </c>
      <c r="AF109">
        <v>81.87</v>
      </c>
      <c r="AG109">
        <v>74.930000000000007</v>
      </c>
      <c r="AH109">
        <f t="shared" si="29"/>
        <v>1.0926197784598959</v>
      </c>
      <c r="AI109">
        <v>32.5</v>
      </c>
      <c r="AJ109">
        <v>95.94</v>
      </c>
      <c r="AK109">
        <v>94.43</v>
      </c>
      <c r="AL109" s="3">
        <f t="shared" si="33"/>
        <v>0</v>
      </c>
      <c r="AM109" s="3">
        <f t="shared" si="34"/>
        <v>1</v>
      </c>
      <c r="AN109" s="3">
        <f t="shared" si="35"/>
        <v>0</v>
      </c>
    </row>
    <row r="110" spans="1:40" x14ac:dyDescent="0.35">
      <c r="A110" s="2" t="s">
        <v>29</v>
      </c>
      <c r="B110" t="s">
        <v>22</v>
      </c>
      <c r="C110" t="s">
        <v>0</v>
      </c>
      <c r="D110" t="s">
        <v>1</v>
      </c>
      <c r="E110">
        <v>24</v>
      </c>
      <c r="F110">
        <v>189.06</v>
      </c>
      <c r="G110">
        <v>73.7</v>
      </c>
      <c r="H110">
        <f t="shared" si="28"/>
        <v>2.5652645861601084</v>
      </c>
      <c r="I110">
        <v>22</v>
      </c>
      <c r="J110">
        <v>47.97</v>
      </c>
      <c r="K110">
        <v>68.72</v>
      </c>
      <c r="L110" s="3">
        <f t="shared" si="30"/>
        <v>1</v>
      </c>
      <c r="M110" s="3">
        <f t="shared" si="31"/>
        <v>0</v>
      </c>
      <c r="N110" s="3">
        <f t="shared" si="32"/>
        <v>0</v>
      </c>
      <c r="AA110" s="1" t="s">
        <v>29</v>
      </c>
      <c r="AB110" s="1" t="s">
        <v>22</v>
      </c>
      <c r="AC110" s="1" t="s">
        <v>0</v>
      </c>
      <c r="AD110" s="1" t="s">
        <v>2</v>
      </c>
      <c r="AE110">
        <v>24</v>
      </c>
      <c r="AF110">
        <v>125.5</v>
      </c>
      <c r="AG110">
        <v>73.7</v>
      </c>
      <c r="AH110">
        <f t="shared" si="29"/>
        <v>1.7028493894165535</v>
      </c>
      <c r="AI110">
        <v>23</v>
      </c>
      <c r="AJ110">
        <v>63.2</v>
      </c>
      <c r="AK110">
        <v>71.22</v>
      </c>
      <c r="AL110" s="3">
        <f t="shared" si="33"/>
        <v>1</v>
      </c>
      <c r="AM110" s="3">
        <f t="shared" si="34"/>
        <v>0</v>
      </c>
      <c r="AN110" s="3">
        <f t="shared" si="35"/>
        <v>0</v>
      </c>
    </row>
    <row r="111" spans="1:40" x14ac:dyDescent="0.35">
      <c r="A111" s="2" t="s">
        <v>30</v>
      </c>
      <c r="B111" t="s">
        <v>22</v>
      </c>
      <c r="C111" t="s">
        <v>0</v>
      </c>
      <c r="D111" t="s">
        <v>1</v>
      </c>
      <c r="E111">
        <v>24.5</v>
      </c>
      <c r="F111">
        <v>87.28</v>
      </c>
      <c r="G111">
        <v>74.930000000000007</v>
      </c>
      <c r="H111">
        <f t="shared" si="28"/>
        <v>1.1648204991325235</v>
      </c>
      <c r="I111">
        <v>23.5</v>
      </c>
      <c r="J111">
        <v>72.959999999999994</v>
      </c>
      <c r="K111">
        <v>72.459999999999994</v>
      </c>
      <c r="L111" s="3">
        <f t="shared" si="30"/>
        <v>0</v>
      </c>
      <c r="M111" s="3">
        <f t="shared" si="31"/>
        <v>1</v>
      </c>
      <c r="N111" s="3">
        <f t="shared" si="32"/>
        <v>0</v>
      </c>
      <c r="AA111" s="1" t="s">
        <v>30</v>
      </c>
      <c r="AB111" s="1" t="s">
        <v>22</v>
      </c>
      <c r="AC111" s="1" t="s">
        <v>0</v>
      </c>
      <c r="AD111" s="1" t="s">
        <v>2</v>
      </c>
      <c r="AE111">
        <v>22</v>
      </c>
      <c r="AF111">
        <v>73.7</v>
      </c>
      <c r="AG111">
        <v>68.72</v>
      </c>
      <c r="AH111">
        <f t="shared" si="29"/>
        <v>1.0724679860302677</v>
      </c>
      <c r="AI111">
        <v>21.5</v>
      </c>
      <c r="AJ111">
        <v>28.47</v>
      </c>
      <c r="AK111">
        <v>67.47</v>
      </c>
      <c r="AL111" s="3">
        <f t="shared" si="33"/>
        <v>0</v>
      </c>
      <c r="AM111" s="3">
        <f t="shared" si="34"/>
        <v>1</v>
      </c>
      <c r="AN111" s="3">
        <f t="shared" si="35"/>
        <v>0</v>
      </c>
    </row>
    <row r="112" spans="1:40" x14ac:dyDescent="0.35">
      <c r="A112" s="2" t="s">
        <v>31</v>
      </c>
      <c r="B112" t="s">
        <v>22</v>
      </c>
      <c r="C112" t="s">
        <v>0</v>
      </c>
      <c r="D112" t="s">
        <v>1</v>
      </c>
      <c r="E112">
        <v>24</v>
      </c>
      <c r="F112">
        <v>124.89</v>
      </c>
      <c r="G112">
        <v>73.7</v>
      </c>
      <c r="H112">
        <f t="shared" si="28"/>
        <v>1.6945725915875169</v>
      </c>
      <c r="I112">
        <v>22.5</v>
      </c>
      <c r="J112">
        <v>56.31</v>
      </c>
      <c r="K112">
        <v>69.97</v>
      </c>
      <c r="L112" s="3">
        <f t="shared" si="30"/>
        <v>1</v>
      </c>
      <c r="M112" s="3">
        <f t="shared" si="31"/>
        <v>0</v>
      </c>
      <c r="N112" s="3">
        <f t="shared" si="32"/>
        <v>0</v>
      </c>
      <c r="AA112" s="1" t="s">
        <v>31</v>
      </c>
      <c r="AB112" s="1" t="s">
        <v>22</v>
      </c>
      <c r="AC112" s="1" t="s">
        <v>0</v>
      </c>
      <c r="AD112" s="1" t="s">
        <v>2</v>
      </c>
      <c r="AE112">
        <v>31</v>
      </c>
      <c r="AF112">
        <v>91.49</v>
      </c>
      <c r="AG112">
        <v>90.81</v>
      </c>
      <c r="AH112">
        <f t="shared" si="29"/>
        <v>1.0074881620966853</v>
      </c>
      <c r="AI112">
        <v>30.5</v>
      </c>
      <c r="AJ112">
        <v>71.650000000000006</v>
      </c>
      <c r="AK112">
        <v>89.6</v>
      </c>
      <c r="AL112" s="3">
        <f t="shared" si="33"/>
        <v>0</v>
      </c>
      <c r="AM112" s="3">
        <f t="shared" si="34"/>
        <v>1</v>
      </c>
      <c r="AN112" s="3">
        <f t="shared" si="35"/>
        <v>0</v>
      </c>
    </row>
    <row r="113" spans="1:40" x14ac:dyDescent="0.35">
      <c r="A113" s="2" t="s">
        <v>33</v>
      </c>
      <c r="B113" t="s">
        <v>22</v>
      </c>
      <c r="C113" t="s">
        <v>0</v>
      </c>
      <c r="D113" t="s">
        <v>1</v>
      </c>
      <c r="E113">
        <v>24</v>
      </c>
      <c r="F113">
        <v>151.79</v>
      </c>
      <c r="G113">
        <v>73.7</v>
      </c>
      <c r="H113">
        <f t="shared" si="28"/>
        <v>2.0595658073270013</v>
      </c>
      <c r="I113">
        <v>22.5</v>
      </c>
      <c r="J113">
        <v>63.73</v>
      </c>
      <c r="K113">
        <v>69.97</v>
      </c>
      <c r="L113" s="3">
        <f t="shared" si="30"/>
        <v>1</v>
      </c>
      <c r="M113" s="3">
        <f t="shared" si="31"/>
        <v>0</v>
      </c>
      <c r="N113" s="3">
        <f t="shared" si="32"/>
        <v>0</v>
      </c>
      <c r="AA113" s="1" t="s">
        <v>33</v>
      </c>
      <c r="AB113" s="1" t="s">
        <v>22</v>
      </c>
      <c r="AC113" s="1" t="s">
        <v>0</v>
      </c>
      <c r="AD113" s="1" t="s">
        <v>2</v>
      </c>
      <c r="AE113">
        <v>24.5</v>
      </c>
      <c r="AF113">
        <v>95.82</v>
      </c>
      <c r="AG113">
        <v>74.930000000000007</v>
      </c>
      <c r="AH113">
        <f t="shared" si="29"/>
        <v>1.2787935406379285</v>
      </c>
      <c r="AI113">
        <v>23.5</v>
      </c>
      <c r="AJ113">
        <v>70.34</v>
      </c>
      <c r="AK113">
        <v>72.459999999999994</v>
      </c>
      <c r="AL113" s="3">
        <f t="shared" si="33"/>
        <v>0</v>
      </c>
      <c r="AM113" s="3">
        <f t="shared" si="34"/>
        <v>1</v>
      </c>
      <c r="AN113" s="3">
        <f t="shared" si="35"/>
        <v>0</v>
      </c>
    </row>
    <row r="114" spans="1:40" x14ac:dyDescent="0.35">
      <c r="A114" s="2" t="s">
        <v>34</v>
      </c>
      <c r="B114" t="s">
        <v>22</v>
      </c>
      <c r="C114" s="4" t="s">
        <v>0</v>
      </c>
      <c r="D114" s="4" t="s">
        <v>1</v>
      </c>
      <c r="E114" s="4">
        <v>19</v>
      </c>
      <c r="F114" s="4">
        <v>57.79</v>
      </c>
      <c r="G114" s="4">
        <v>61.18</v>
      </c>
      <c r="H114" s="4">
        <f t="shared" si="28"/>
        <v>0.94458973520758416</v>
      </c>
      <c r="I114" s="4">
        <v>18.5</v>
      </c>
      <c r="J114" s="4">
        <v>27.41</v>
      </c>
      <c r="K114" s="4">
        <v>59.91</v>
      </c>
      <c r="L114" s="4">
        <f t="shared" si="30"/>
        <v>0</v>
      </c>
      <c r="M114" s="4">
        <f t="shared" si="31"/>
        <v>0</v>
      </c>
      <c r="N114" s="4">
        <f t="shared" si="32"/>
        <v>1</v>
      </c>
      <c r="AA114" s="1" t="s">
        <v>34</v>
      </c>
      <c r="AB114" s="1" t="s">
        <v>22</v>
      </c>
      <c r="AC114" s="1" t="s">
        <v>0</v>
      </c>
      <c r="AD114" s="1" t="s">
        <v>2</v>
      </c>
      <c r="AE114">
        <v>34</v>
      </c>
      <c r="AF114">
        <v>113.86</v>
      </c>
      <c r="AG114">
        <v>98.04</v>
      </c>
      <c r="AH114">
        <f t="shared" si="29"/>
        <v>1.1613627090983272</v>
      </c>
      <c r="AI114">
        <v>35</v>
      </c>
      <c r="AJ114">
        <v>107.58</v>
      </c>
      <c r="AK114">
        <v>100.44</v>
      </c>
      <c r="AL114" s="3">
        <f t="shared" si="33"/>
        <v>0</v>
      </c>
      <c r="AM114" s="3">
        <f t="shared" si="34"/>
        <v>1</v>
      </c>
      <c r="AN114" s="3">
        <f t="shared" si="35"/>
        <v>0</v>
      </c>
    </row>
    <row r="115" spans="1:40" x14ac:dyDescent="0.35">
      <c r="A115" s="2" t="s">
        <v>35</v>
      </c>
      <c r="B115" t="s">
        <v>22</v>
      </c>
      <c r="C115" t="s">
        <v>0</v>
      </c>
      <c r="D115" t="s">
        <v>1</v>
      </c>
      <c r="E115">
        <v>24.5</v>
      </c>
      <c r="F115">
        <v>137.47999999999999</v>
      </c>
      <c r="G115">
        <v>74.930000000000007</v>
      </c>
      <c r="H115">
        <f t="shared" si="28"/>
        <v>1.8347791271853726</v>
      </c>
      <c r="I115">
        <v>22.5</v>
      </c>
      <c r="J115">
        <v>55.93</v>
      </c>
      <c r="K115">
        <v>69.97</v>
      </c>
      <c r="L115" s="3">
        <f t="shared" si="30"/>
        <v>1</v>
      </c>
      <c r="M115" s="3">
        <f t="shared" si="31"/>
        <v>0</v>
      </c>
      <c r="N115" s="3">
        <f t="shared" si="32"/>
        <v>0</v>
      </c>
      <c r="AA115" s="1" t="s">
        <v>35</v>
      </c>
      <c r="AB115" s="1" t="s">
        <v>22</v>
      </c>
      <c r="AC115" s="1" t="s">
        <v>0</v>
      </c>
      <c r="AD115" s="1" t="s">
        <v>2</v>
      </c>
      <c r="AE115">
        <v>24.5</v>
      </c>
      <c r="AF115">
        <v>100.39</v>
      </c>
      <c r="AG115">
        <v>74.930000000000007</v>
      </c>
      <c r="AH115">
        <f t="shared" si="29"/>
        <v>1.339783798211664</v>
      </c>
      <c r="AI115">
        <v>23.5</v>
      </c>
      <c r="AJ115">
        <v>61.64</v>
      </c>
      <c r="AK115">
        <v>72.459999999999994</v>
      </c>
      <c r="AL115" s="3">
        <f t="shared" si="33"/>
        <v>0</v>
      </c>
      <c r="AM115" s="3">
        <f t="shared" si="34"/>
        <v>1</v>
      </c>
      <c r="AN115" s="3">
        <f t="shared" si="35"/>
        <v>0</v>
      </c>
    </row>
    <row r="116" spans="1:40" x14ac:dyDescent="0.35">
      <c r="A116" s="2" t="s">
        <v>36</v>
      </c>
      <c r="B116" t="s">
        <v>22</v>
      </c>
      <c r="C116" t="s">
        <v>0</v>
      </c>
      <c r="D116" t="s">
        <v>1</v>
      </c>
      <c r="E116">
        <v>24</v>
      </c>
      <c r="F116">
        <v>151.59</v>
      </c>
      <c r="G116">
        <v>73.7</v>
      </c>
      <c r="H116">
        <f t="shared" si="28"/>
        <v>2.0568521031207596</v>
      </c>
      <c r="I116">
        <v>22.5</v>
      </c>
      <c r="J116">
        <v>35.369999999999997</v>
      </c>
      <c r="K116">
        <v>69.97</v>
      </c>
      <c r="L116" s="3">
        <f t="shared" si="30"/>
        <v>1</v>
      </c>
      <c r="M116" s="3">
        <f t="shared" si="31"/>
        <v>0</v>
      </c>
      <c r="N116" s="3">
        <f t="shared" si="32"/>
        <v>0</v>
      </c>
      <c r="AA116" s="1" t="s">
        <v>36</v>
      </c>
      <c r="AB116" s="1" t="s">
        <v>22</v>
      </c>
      <c r="AC116" s="4" t="s">
        <v>0</v>
      </c>
      <c r="AD116" s="4" t="s">
        <v>2</v>
      </c>
      <c r="AE116" s="4">
        <v>24</v>
      </c>
      <c r="AF116" s="4">
        <v>71.52</v>
      </c>
      <c r="AG116" s="4">
        <v>73.7</v>
      </c>
      <c r="AH116" s="4">
        <f t="shared" si="29"/>
        <v>0.97042062415196739</v>
      </c>
      <c r="AI116" s="4">
        <v>23.5</v>
      </c>
      <c r="AJ116" s="4">
        <v>62.32</v>
      </c>
      <c r="AK116" s="4">
        <v>72.459999999999994</v>
      </c>
      <c r="AL116" s="4">
        <f t="shared" si="33"/>
        <v>0</v>
      </c>
      <c r="AM116" s="4">
        <f t="shared" si="34"/>
        <v>0</v>
      </c>
      <c r="AN116" s="4">
        <f t="shared" si="35"/>
        <v>1</v>
      </c>
    </row>
    <row r="117" spans="1:40" x14ac:dyDescent="0.35">
      <c r="A117" s="2" t="s">
        <v>37</v>
      </c>
      <c r="B117" t="s">
        <v>22</v>
      </c>
      <c r="C117" t="s">
        <v>0</v>
      </c>
      <c r="D117" t="s">
        <v>1</v>
      </c>
      <c r="E117">
        <v>24</v>
      </c>
      <c r="F117">
        <v>197.15</v>
      </c>
      <c r="G117">
        <v>73.7</v>
      </c>
      <c r="H117">
        <f t="shared" si="28"/>
        <v>2.6750339213025778</v>
      </c>
      <c r="I117">
        <v>22</v>
      </c>
      <c r="J117">
        <v>55.4</v>
      </c>
      <c r="K117">
        <v>68.72</v>
      </c>
      <c r="L117" s="3">
        <f t="shared" si="30"/>
        <v>1</v>
      </c>
      <c r="M117" s="3">
        <f t="shared" si="31"/>
        <v>0</v>
      </c>
      <c r="N117" s="3">
        <f t="shared" si="32"/>
        <v>0</v>
      </c>
      <c r="AA117" s="1" t="s">
        <v>37</v>
      </c>
      <c r="AB117" s="1" t="s">
        <v>22</v>
      </c>
      <c r="AC117" s="1" t="s">
        <v>0</v>
      </c>
      <c r="AD117" s="1" t="s">
        <v>2</v>
      </c>
      <c r="AE117">
        <v>24</v>
      </c>
      <c r="AF117">
        <v>92.13</v>
      </c>
      <c r="AG117">
        <v>73.7</v>
      </c>
      <c r="AH117">
        <f t="shared" si="29"/>
        <v>1.2500678426051559</v>
      </c>
      <c r="AI117">
        <v>25.5</v>
      </c>
      <c r="AJ117">
        <v>78.27</v>
      </c>
      <c r="AK117">
        <v>77.400000000000006</v>
      </c>
      <c r="AL117" s="3">
        <f t="shared" si="33"/>
        <v>0</v>
      </c>
      <c r="AM117" s="3">
        <f t="shared" si="34"/>
        <v>1</v>
      </c>
      <c r="AN117" s="3">
        <f t="shared" si="35"/>
        <v>0</v>
      </c>
    </row>
    <row r="118" spans="1:40" x14ac:dyDescent="0.35">
      <c r="A118" s="2" t="s">
        <v>55</v>
      </c>
      <c r="B118" t="s">
        <v>22</v>
      </c>
      <c r="C118" t="s">
        <v>0</v>
      </c>
      <c r="D118" t="s">
        <v>4</v>
      </c>
      <c r="E118">
        <v>24</v>
      </c>
      <c r="F118">
        <v>176.65</v>
      </c>
      <c r="G118">
        <v>73.7</v>
      </c>
      <c r="H118">
        <f t="shared" si="28"/>
        <v>2.3968792401628223</v>
      </c>
      <c r="I118">
        <v>22.5</v>
      </c>
      <c r="J118">
        <v>60</v>
      </c>
      <c r="K118">
        <v>69.97</v>
      </c>
      <c r="L118" s="3">
        <f t="shared" si="30"/>
        <v>1</v>
      </c>
      <c r="M118" s="3">
        <f t="shared" si="31"/>
        <v>0</v>
      </c>
      <c r="N118" s="3">
        <f t="shared" si="32"/>
        <v>0</v>
      </c>
      <c r="AA118" s="1" t="s">
        <v>55</v>
      </c>
      <c r="AB118" s="1" t="s">
        <v>22</v>
      </c>
      <c r="AC118" s="1" t="s">
        <v>0</v>
      </c>
      <c r="AD118" s="1" t="s">
        <v>5</v>
      </c>
      <c r="AE118">
        <v>24</v>
      </c>
      <c r="AF118">
        <v>146.02000000000001</v>
      </c>
      <c r="AG118">
        <v>73.7</v>
      </c>
      <c r="AH118">
        <f t="shared" si="29"/>
        <v>1.9812754409769335</v>
      </c>
      <c r="AI118">
        <v>23</v>
      </c>
      <c r="AJ118">
        <v>68.680000000000007</v>
      </c>
      <c r="AK118">
        <v>71.22</v>
      </c>
      <c r="AL118" s="3">
        <f t="shared" si="33"/>
        <v>1</v>
      </c>
      <c r="AM118" s="3">
        <f t="shared" si="34"/>
        <v>0</v>
      </c>
      <c r="AN118" s="3">
        <f t="shared" si="35"/>
        <v>0</v>
      </c>
    </row>
    <row r="119" spans="1:40" x14ac:dyDescent="0.35">
      <c r="A119" s="2" t="s">
        <v>56</v>
      </c>
      <c r="B119" t="s">
        <v>22</v>
      </c>
      <c r="C119" t="s">
        <v>0</v>
      </c>
      <c r="D119" t="s">
        <v>4</v>
      </c>
      <c r="E119">
        <v>24.5</v>
      </c>
      <c r="F119">
        <v>148.21</v>
      </c>
      <c r="G119">
        <v>74.930000000000007</v>
      </c>
      <c r="H119">
        <f t="shared" si="28"/>
        <v>1.9779794474843186</v>
      </c>
      <c r="I119">
        <v>22.5</v>
      </c>
      <c r="J119">
        <v>69.489999999999995</v>
      </c>
      <c r="K119">
        <v>69.97</v>
      </c>
      <c r="L119" s="3">
        <f t="shared" si="30"/>
        <v>1</v>
      </c>
      <c r="M119" s="3">
        <f t="shared" si="31"/>
        <v>0</v>
      </c>
      <c r="N119" s="3">
        <f t="shared" si="32"/>
        <v>0</v>
      </c>
      <c r="AA119" s="1" t="s">
        <v>56</v>
      </c>
      <c r="AB119" s="1" t="s">
        <v>22</v>
      </c>
      <c r="AC119" s="1" t="s">
        <v>0</v>
      </c>
      <c r="AD119" s="1" t="s">
        <v>5</v>
      </c>
      <c r="AE119">
        <v>24.5</v>
      </c>
      <c r="AF119">
        <v>113.06</v>
      </c>
      <c r="AG119">
        <v>74.930000000000007</v>
      </c>
      <c r="AH119">
        <f t="shared" si="29"/>
        <v>1.5088749499532896</v>
      </c>
      <c r="AI119">
        <v>23.5</v>
      </c>
      <c r="AJ119">
        <v>66.33</v>
      </c>
      <c r="AK119">
        <v>72.459999999999994</v>
      </c>
      <c r="AL119" s="3">
        <f t="shared" si="33"/>
        <v>1</v>
      </c>
      <c r="AM119" s="3">
        <f t="shared" si="34"/>
        <v>0</v>
      </c>
      <c r="AN119" s="3">
        <f t="shared" si="35"/>
        <v>0</v>
      </c>
    </row>
    <row r="120" spans="1:40" x14ac:dyDescent="0.35">
      <c r="A120" s="2" t="s">
        <v>57</v>
      </c>
      <c r="B120" t="s">
        <v>22</v>
      </c>
      <c r="C120" t="s">
        <v>0</v>
      </c>
      <c r="D120" t="s">
        <v>4</v>
      </c>
      <c r="E120">
        <v>24</v>
      </c>
      <c r="F120">
        <v>157.28</v>
      </c>
      <c r="G120">
        <v>73.7</v>
      </c>
      <c r="H120">
        <f t="shared" si="28"/>
        <v>2.1340569877883309</v>
      </c>
      <c r="I120">
        <v>22.5</v>
      </c>
      <c r="J120">
        <v>63.21</v>
      </c>
      <c r="K120">
        <v>69.97</v>
      </c>
      <c r="L120" s="3">
        <f t="shared" si="30"/>
        <v>1</v>
      </c>
      <c r="M120" s="3">
        <f t="shared" si="31"/>
        <v>0</v>
      </c>
      <c r="N120" s="3">
        <f t="shared" si="32"/>
        <v>0</v>
      </c>
      <c r="AA120" s="1" t="s">
        <v>57</v>
      </c>
      <c r="AB120" s="1" t="s">
        <v>22</v>
      </c>
      <c r="AC120" s="1" t="s">
        <v>0</v>
      </c>
      <c r="AD120" s="1" t="s">
        <v>5</v>
      </c>
      <c r="AE120">
        <v>35</v>
      </c>
      <c r="AF120">
        <v>101.07</v>
      </c>
      <c r="AG120">
        <v>100.44</v>
      </c>
      <c r="AH120">
        <f t="shared" si="29"/>
        <v>1.0062724014336917</v>
      </c>
      <c r="AI120">
        <v>34.5</v>
      </c>
      <c r="AJ120">
        <v>88.8</v>
      </c>
      <c r="AK120">
        <v>99.24</v>
      </c>
      <c r="AL120" s="3">
        <f t="shared" si="33"/>
        <v>0</v>
      </c>
      <c r="AM120" s="3">
        <f t="shared" si="34"/>
        <v>1</v>
      </c>
      <c r="AN120" s="3">
        <f t="shared" si="35"/>
        <v>0</v>
      </c>
    </row>
    <row r="121" spans="1:40" x14ac:dyDescent="0.35">
      <c r="A121" s="2" t="s">
        <v>59</v>
      </c>
      <c r="B121" t="s">
        <v>22</v>
      </c>
      <c r="C121" t="s">
        <v>0</v>
      </c>
      <c r="D121" t="s">
        <v>4</v>
      </c>
      <c r="E121">
        <v>24</v>
      </c>
      <c r="F121">
        <v>216.12</v>
      </c>
      <c r="G121">
        <v>73.7</v>
      </c>
      <c r="H121">
        <f t="shared" si="28"/>
        <v>2.9324287652645862</v>
      </c>
      <c r="I121">
        <v>22</v>
      </c>
      <c r="J121">
        <v>54.9</v>
      </c>
      <c r="K121">
        <v>68.72</v>
      </c>
      <c r="L121" s="3">
        <f t="shared" si="30"/>
        <v>1</v>
      </c>
      <c r="M121" s="3">
        <f t="shared" si="31"/>
        <v>0</v>
      </c>
      <c r="N121" s="3">
        <f t="shared" si="32"/>
        <v>0</v>
      </c>
      <c r="AA121" s="1" t="s">
        <v>59</v>
      </c>
      <c r="AB121" s="1" t="s">
        <v>22</v>
      </c>
      <c r="AC121" s="1" t="s">
        <v>0</v>
      </c>
      <c r="AD121" s="1" t="s">
        <v>5</v>
      </c>
      <c r="AE121">
        <v>24.5</v>
      </c>
      <c r="AF121">
        <v>103.51</v>
      </c>
      <c r="AG121">
        <v>74.930000000000007</v>
      </c>
      <c r="AH121">
        <f t="shared" si="29"/>
        <v>1.381422661150407</v>
      </c>
      <c r="AI121">
        <v>23.5</v>
      </c>
      <c r="AJ121">
        <v>67.52</v>
      </c>
      <c r="AK121">
        <v>72.459999999999994</v>
      </c>
      <c r="AL121" s="3">
        <f t="shared" si="33"/>
        <v>0</v>
      </c>
      <c r="AM121" s="3">
        <f t="shared" si="34"/>
        <v>1</v>
      </c>
      <c r="AN121" s="3">
        <f t="shared" si="35"/>
        <v>0</v>
      </c>
    </row>
    <row r="122" spans="1:40" x14ac:dyDescent="0.35">
      <c r="A122" s="2" t="s">
        <v>61</v>
      </c>
      <c r="B122" t="s">
        <v>22</v>
      </c>
      <c r="C122" s="4" t="s">
        <v>0</v>
      </c>
      <c r="D122" s="4" t="s">
        <v>4</v>
      </c>
      <c r="E122" s="4">
        <v>20</v>
      </c>
      <c r="F122" s="4">
        <v>46.7</v>
      </c>
      <c r="G122" s="4">
        <v>63.71</v>
      </c>
      <c r="H122" s="4">
        <f t="shared" si="28"/>
        <v>0.73300894679014283</v>
      </c>
      <c r="I122" s="4">
        <v>19.5</v>
      </c>
      <c r="J122" s="4">
        <v>43.9</v>
      </c>
      <c r="K122" s="4">
        <v>62.44</v>
      </c>
      <c r="L122" s="4">
        <f t="shared" si="30"/>
        <v>0</v>
      </c>
      <c r="M122" s="4">
        <f t="shared" si="31"/>
        <v>0</v>
      </c>
      <c r="N122" s="4">
        <f t="shared" si="32"/>
        <v>1</v>
      </c>
      <c r="AA122" s="1" t="s">
        <v>61</v>
      </c>
      <c r="AB122" s="1" t="s">
        <v>22</v>
      </c>
      <c r="AC122" s="1" t="s">
        <v>0</v>
      </c>
      <c r="AD122" s="1" t="s">
        <v>5</v>
      </c>
      <c r="AE122">
        <v>24.5</v>
      </c>
      <c r="AF122">
        <v>92.25</v>
      </c>
      <c r="AG122">
        <v>74.930000000000007</v>
      </c>
      <c r="AH122">
        <f t="shared" si="29"/>
        <v>1.2311490724676364</v>
      </c>
      <c r="AI122">
        <v>24</v>
      </c>
      <c r="AJ122">
        <v>69.540000000000006</v>
      </c>
      <c r="AK122">
        <v>73.7</v>
      </c>
      <c r="AL122" s="3">
        <f t="shared" si="33"/>
        <v>0</v>
      </c>
      <c r="AM122" s="3">
        <f t="shared" si="34"/>
        <v>1</v>
      </c>
      <c r="AN122" s="3">
        <f t="shared" si="35"/>
        <v>0</v>
      </c>
    </row>
    <row r="123" spans="1:40" x14ac:dyDescent="0.35">
      <c r="A123" s="2" t="s">
        <v>62</v>
      </c>
      <c r="B123" t="s">
        <v>22</v>
      </c>
      <c r="C123" t="s">
        <v>0</v>
      </c>
      <c r="D123" t="s">
        <v>4</v>
      </c>
      <c r="E123">
        <v>24</v>
      </c>
      <c r="F123">
        <v>226.05</v>
      </c>
      <c r="G123">
        <v>73.7</v>
      </c>
      <c r="H123">
        <f t="shared" si="28"/>
        <v>3.0671641791044775</v>
      </c>
      <c r="I123">
        <v>22</v>
      </c>
      <c r="J123">
        <v>36.22</v>
      </c>
      <c r="K123">
        <v>68.72</v>
      </c>
      <c r="L123" s="3">
        <f t="shared" si="30"/>
        <v>1</v>
      </c>
      <c r="M123" s="3">
        <f t="shared" si="31"/>
        <v>0</v>
      </c>
      <c r="N123" s="3">
        <f t="shared" si="32"/>
        <v>0</v>
      </c>
      <c r="AA123" s="1" t="s">
        <v>62</v>
      </c>
      <c r="AB123" s="1" t="s">
        <v>22</v>
      </c>
      <c r="AC123" s="1" t="s">
        <v>0</v>
      </c>
      <c r="AD123" s="1" t="s">
        <v>5</v>
      </c>
      <c r="AE123">
        <v>24.5</v>
      </c>
      <c r="AF123">
        <v>111.94</v>
      </c>
      <c r="AG123">
        <v>74.930000000000007</v>
      </c>
      <c r="AH123">
        <f t="shared" si="29"/>
        <v>1.4939276658214331</v>
      </c>
      <c r="AI123">
        <v>23.5</v>
      </c>
      <c r="AJ123">
        <v>67.13</v>
      </c>
      <c r="AK123">
        <v>72.459999999999994</v>
      </c>
      <c r="AL123" s="3">
        <f t="shared" si="33"/>
        <v>0</v>
      </c>
      <c r="AM123" s="3">
        <f t="shared" si="34"/>
        <v>1</v>
      </c>
      <c r="AN123" s="3">
        <f t="shared" si="35"/>
        <v>0</v>
      </c>
    </row>
    <row r="124" spans="1:40" x14ac:dyDescent="0.35">
      <c r="A124" s="2" t="s">
        <v>63</v>
      </c>
      <c r="B124" t="s">
        <v>22</v>
      </c>
      <c r="C124" t="s">
        <v>0</v>
      </c>
      <c r="D124" t="s">
        <v>4</v>
      </c>
      <c r="E124">
        <v>24</v>
      </c>
      <c r="F124">
        <v>236.5</v>
      </c>
      <c r="G124">
        <v>73.7</v>
      </c>
      <c r="H124">
        <f t="shared" si="28"/>
        <v>3.2089552238805967</v>
      </c>
      <c r="I124">
        <v>22</v>
      </c>
      <c r="J124">
        <v>46.41</v>
      </c>
      <c r="K124">
        <v>68.72</v>
      </c>
      <c r="L124" s="3">
        <f t="shared" si="30"/>
        <v>1</v>
      </c>
      <c r="M124" s="3">
        <f t="shared" si="31"/>
        <v>0</v>
      </c>
      <c r="N124" s="3">
        <f t="shared" si="32"/>
        <v>0</v>
      </c>
      <c r="AA124" s="1" t="s">
        <v>63</v>
      </c>
      <c r="AB124" s="1" t="s">
        <v>22</v>
      </c>
      <c r="AC124" s="1" t="s">
        <v>0</v>
      </c>
      <c r="AD124" s="1" t="s">
        <v>5</v>
      </c>
      <c r="AE124">
        <v>24.5</v>
      </c>
      <c r="AF124">
        <v>87.85</v>
      </c>
      <c r="AG124">
        <v>74.930000000000007</v>
      </c>
      <c r="AH124">
        <f t="shared" si="29"/>
        <v>1.1724275990924862</v>
      </c>
      <c r="AI124">
        <v>31</v>
      </c>
      <c r="AJ124">
        <v>93.17</v>
      </c>
      <c r="AK124">
        <v>90.81</v>
      </c>
      <c r="AL124" s="3">
        <f t="shared" si="33"/>
        <v>0</v>
      </c>
      <c r="AM124" s="3">
        <f t="shared" si="34"/>
        <v>1</v>
      </c>
      <c r="AN124" s="3">
        <f t="shared" si="35"/>
        <v>0</v>
      </c>
    </row>
    <row r="125" spans="1:40" x14ac:dyDescent="0.35">
      <c r="A125" s="2" t="s">
        <v>64</v>
      </c>
      <c r="B125" t="s">
        <v>22</v>
      </c>
      <c r="C125" t="s">
        <v>0</v>
      </c>
      <c r="D125" t="s">
        <v>4</v>
      </c>
      <c r="E125">
        <v>24</v>
      </c>
      <c r="F125">
        <v>142.04</v>
      </c>
      <c r="G125">
        <v>73.7</v>
      </c>
      <c r="H125">
        <f t="shared" si="28"/>
        <v>1.927272727272727</v>
      </c>
      <c r="I125">
        <v>22.5</v>
      </c>
      <c r="J125">
        <v>60.85</v>
      </c>
      <c r="K125">
        <v>69.97</v>
      </c>
      <c r="L125" s="3">
        <f t="shared" si="30"/>
        <v>1</v>
      </c>
      <c r="M125" s="3">
        <f t="shared" si="31"/>
        <v>0</v>
      </c>
      <c r="N125" s="3">
        <f t="shared" si="32"/>
        <v>0</v>
      </c>
      <c r="AA125" s="1" t="s">
        <v>64</v>
      </c>
      <c r="AB125" s="1" t="s">
        <v>22</v>
      </c>
      <c r="AC125" s="1" t="s">
        <v>0</v>
      </c>
      <c r="AD125" s="1" t="s">
        <v>5</v>
      </c>
      <c r="AE125">
        <v>24.5</v>
      </c>
      <c r="AF125">
        <v>110.23</v>
      </c>
      <c r="AG125">
        <v>74.930000000000007</v>
      </c>
      <c r="AH125">
        <f t="shared" si="29"/>
        <v>1.4711063659415453</v>
      </c>
      <c r="AI125">
        <v>27.5</v>
      </c>
      <c r="AJ125">
        <v>83.23</v>
      </c>
      <c r="AK125">
        <v>82.3</v>
      </c>
      <c r="AL125" s="3">
        <f t="shared" si="33"/>
        <v>0</v>
      </c>
      <c r="AM125" s="3">
        <f t="shared" si="34"/>
        <v>1</v>
      </c>
      <c r="AN125" s="3">
        <f t="shared" si="35"/>
        <v>0</v>
      </c>
    </row>
    <row r="126" spans="1:40" x14ac:dyDescent="0.35">
      <c r="A126" s="2" t="s">
        <v>65</v>
      </c>
      <c r="B126" t="s">
        <v>22</v>
      </c>
      <c r="C126" t="s">
        <v>0</v>
      </c>
      <c r="D126" t="s">
        <v>4</v>
      </c>
      <c r="E126">
        <v>25</v>
      </c>
      <c r="F126">
        <v>80.040000000000006</v>
      </c>
      <c r="G126">
        <v>76.17</v>
      </c>
      <c r="H126">
        <f t="shared" si="28"/>
        <v>1.0508074044899567</v>
      </c>
      <c r="I126">
        <v>24.5</v>
      </c>
      <c r="J126">
        <v>73.930000000000007</v>
      </c>
      <c r="K126">
        <v>74.930000000000007</v>
      </c>
      <c r="L126" s="3">
        <f t="shared" si="30"/>
        <v>0</v>
      </c>
      <c r="M126" s="3">
        <f t="shared" si="31"/>
        <v>1</v>
      </c>
      <c r="N126" s="3">
        <f t="shared" si="32"/>
        <v>0</v>
      </c>
      <c r="AA126" s="1" t="s">
        <v>65</v>
      </c>
      <c r="AB126" s="1" t="s">
        <v>22</v>
      </c>
      <c r="AC126" s="1" t="s">
        <v>0</v>
      </c>
      <c r="AD126" s="1" t="s">
        <v>5</v>
      </c>
      <c r="AE126">
        <v>23</v>
      </c>
      <c r="AF126">
        <v>80.069999999999993</v>
      </c>
      <c r="AG126">
        <v>71.22</v>
      </c>
      <c r="AH126">
        <f t="shared" si="29"/>
        <v>1.1242628475147429</v>
      </c>
      <c r="AI126">
        <v>26.5</v>
      </c>
      <c r="AJ126">
        <v>82.79</v>
      </c>
      <c r="AK126">
        <v>79.86</v>
      </c>
      <c r="AL126" s="3">
        <f t="shared" si="33"/>
        <v>0</v>
      </c>
      <c r="AM126" s="3">
        <f t="shared" si="34"/>
        <v>1</v>
      </c>
      <c r="AN126" s="3">
        <f t="shared" si="35"/>
        <v>0</v>
      </c>
    </row>
    <row r="127" spans="1:40" x14ac:dyDescent="0.35">
      <c r="A127" s="2" t="s">
        <v>66</v>
      </c>
      <c r="B127" t="s">
        <v>22</v>
      </c>
      <c r="C127" t="s">
        <v>0</v>
      </c>
      <c r="D127" t="s">
        <v>4</v>
      </c>
      <c r="E127">
        <v>24</v>
      </c>
      <c r="F127">
        <v>261.38</v>
      </c>
      <c r="G127">
        <v>73.7</v>
      </c>
      <c r="H127">
        <f t="shared" si="28"/>
        <v>3.5465400271370418</v>
      </c>
      <c r="I127">
        <v>22</v>
      </c>
      <c r="J127">
        <v>55.18</v>
      </c>
      <c r="K127">
        <v>68.72</v>
      </c>
      <c r="L127" s="3">
        <f t="shared" si="30"/>
        <v>1</v>
      </c>
      <c r="M127" s="3">
        <f t="shared" si="31"/>
        <v>0</v>
      </c>
      <c r="N127" s="3">
        <f t="shared" si="32"/>
        <v>0</v>
      </c>
      <c r="AA127" s="1" t="s">
        <v>66</v>
      </c>
      <c r="AB127" s="1" t="s">
        <v>22</v>
      </c>
      <c r="AC127" s="1" t="s">
        <v>0</v>
      </c>
      <c r="AD127" s="1" t="s">
        <v>5</v>
      </c>
      <c r="AE127">
        <v>24</v>
      </c>
      <c r="AF127">
        <v>79.63</v>
      </c>
      <c r="AG127">
        <v>73.7</v>
      </c>
      <c r="AH127">
        <f t="shared" si="29"/>
        <v>1.0804613297150609</v>
      </c>
      <c r="AI127">
        <v>23.5</v>
      </c>
      <c r="AJ127">
        <v>71.95</v>
      </c>
      <c r="AK127">
        <v>72.459999999999994</v>
      </c>
      <c r="AL127" s="3">
        <f t="shared" si="33"/>
        <v>0</v>
      </c>
      <c r="AM127" s="3">
        <f t="shared" si="34"/>
        <v>1</v>
      </c>
      <c r="AN127" s="3">
        <f t="shared" si="35"/>
        <v>0</v>
      </c>
    </row>
    <row r="128" spans="1:40" x14ac:dyDescent="0.35">
      <c r="A128" s="2" t="s">
        <v>67</v>
      </c>
      <c r="B128" t="s">
        <v>22</v>
      </c>
      <c r="C128" t="s">
        <v>0</v>
      </c>
      <c r="D128" t="s">
        <v>4</v>
      </c>
      <c r="E128">
        <v>24</v>
      </c>
      <c r="F128">
        <v>206.08</v>
      </c>
      <c r="G128">
        <v>73.7</v>
      </c>
      <c r="H128">
        <f t="shared" si="28"/>
        <v>2.7962008141112618</v>
      </c>
      <c r="I128">
        <v>22</v>
      </c>
      <c r="J128">
        <v>42.48</v>
      </c>
      <c r="K128">
        <v>68.72</v>
      </c>
      <c r="L128" s="3">
        <f t="shared" si="30"/>
        <v>1</v>
      </c>
      <c r="M128" s="3">
        <f t="shared" si="31"/>
        <v>0</v>
      </c>
      <c r="N128" s="3">
        <f t="shared" si="32"/>
        <v>0</v>
      </c>
      <c r="AA128" s="1" t="s">
        <v>67</v>
      </c>
      <c r="AB128" s="1" t="s">
        <v>22</v>
      </c>
      <c r="AC128" s="1" t="s">
        <v>0</v>
      </c>
      <c r="AD128" s="1" t="s">
        <v>5</v>
      </c>
      <c r="AE128">
        <v>24</v>
      </c>
      <c r="AF128">
        <v>86.65</v>
      </c>
      <c r="AG128">
        <v>73.7</v>
      </c>
      <c r="AH128">
        <f t="shared" si="29"/>
        <v>1.1757123473541384</v>
      </c>
      <c r="AI128">
        <v>23</v>
      </c>
      <c r="AJ128">
        <v>61.12</v>
      </c>
      <c r="AK128">
        <v>71.22</v>
      </c>
      <c r="AL128" s="3">
        <f t="shared" si="33"/>
        <v>0</v>
      </c>
      <c r="AM128" s="3">
        <f t="shared" si="34"/>
        <v>1</v>
      </c>
      <c r="AN128" s="3">
        <f t="shared" si="35"/>
        <v>0</v>
      </c>
    </row>
    <row r="129" spans="1:40" x14ac:dyDescent="0.35">
      <c r="A129" s="2" t="s">
        <v>69</v>
      </c>
      <c r="B129" t="s">
        <v>22</v>
      </c>
      <c r="C129" t="s">
        <v>0</v>
      </c>
      <c r="D129" t="s">
        <v>4</v>
      </c>
      <c r="E129">
        <v>24.5</v>
      </c>
      <c r="F129">
        <v>157.34</v>
      </c>
      <c r="G129">
        <v>74.930000000000007</v>
      </c>
      <c r="H129">
        <f t="shared" si="28"/>
        <v>2.0998265047377549</v>
      </c>
      <c r="I129">
        <v>23</v>
      </c>
      <c r="J129">
        <v>70.239999999999995</v>
      </c>
      <c r="K129">
        <v>71.22</v>
      </c>
      <c r="L129" s="3">
        <f t="shared" si="30"/>
        <v>1</v>
      </c>
      <c r="M129" s="3">
        <f t="shared" si="31"/>
        <v>0</v>
      </c>
      <c r="N129" s="3">
        <f t="shared" si="32"/>
        <v>0</v>
      </c>
      <c r="AA129" s="1" t="s">
        <v>69</v>
      </c>
      <c r="AB129" s="1" t="s">
        <v>22</v>
      </c>
      <c r="AC129" s="1" t="s">
        <v>0</v>
      </c>
      <c r="AD129" s="1" t="s">
        <v>5</v>
      </c>
      <c r="AE129">
        <v>25.5</v>
      </c>
      <c r="AF129">
        <v>82.2</v>
      </c>
      <c r="AG129">
        <v>77.400000000000006</v>
      </c>
      <c r="AH129">
        <f t="shared" si="29"/>
        <v>1.0620155038759689</v>
      </c>
      <c r="AI129">
        <v>24</v>
      </c>
      <c r="AJ129">
        <v>72.45</v>
      </c>
      <c r="AK129">
        <v>73.7</v>
      </c>
      <c r="AL129" s="3">
        <f t="shared" si="33"/>
        <v>0</v>
      </c>
      <c r="AM129" s="3">
        <f t="shared" si="34"/>
        <v>1</v>
      </c>
      <c r="AN129" s="3">
        <f t="shared" si="35"/>
        <v>0</v>
      </c>
    </row>
    <row r="130" spans="1:40" x14ac:dyDescent="0.35">
      <c r="A130" s="2" t="s">
        <v>10</v>
      </c>
      <c r="B130" t="s">
        <v>9</v>
      </c>
      <c r="C130" t="s">
        <v>0</v>
      </c>
      <c r="D130" t="s">
        <v>1</v>
      </c>
      <c r="E130">
        <v>30.5</v>
      </c>
      <c r="F130">
        <v>94.08</v>
      </c>
      <c r="G130">
        <v>89.6</v>
      </c>
      <c r="H130">
        <f t="shared" ref="H130:H193" si="36">F130/G130</f>
        <v>1.05</v>
      </c>
      <c r="I130">
        <v>19.5</v>
      </c>
      <c r="J130">
        <v>66.05</v>
      </c>
      <c r="K130">
        <v>62.44</v>
      </c>
      <c r="L130" s="3">
        <f t="shared" si="30"/>
        <v>0</v>
      </c>
      <c r="M130" s="3">
        <f t="shared" si="31"/>
        <v>1</v>
      </c>
      <c r="N130" s="3">
        <f t="shared" si="32"/>
        <v>0</v>
      </c>
      <c r="AA130" s="2" t="s">
        <v>10</v>
      </c>
      <c r="AB130" t="s">
        <v>9</v>
      </c>
      <c r="AC130" t="s">
        <v>0</v>
      </c>
      <c r="AD130" t="s">
        <v>2</v>
      </c>
      <c r="AE130">
        <v>24</v>
      </c>
      <c r="AF130">
        <v>161.16</v>
      </c>
      <c r="AG130">
        <v>73.7</v>
      </c>
      <c r="AH130">
        <f t="shared" ref="AH130:AH193" si="37">AF130/AG130</f>
        <v>2.1867028493894165</v>
      </c>
      <c r="AI130">
        <v>16</v>
      </c>
      <c r="AJ130">
        <v>60.64</v>
      </c>
      <c r="AK130">
        <v>53.5</v>
      </c>
      <c r="AL130" s="3">
        <f t="shared" si="33"/>
        <v>1</v>
      </c>
      <c r="AM130" s="3">
        <f t="shared" si="34"/>
        <v>0</v>
      </c>
      <c r="AN130" s="3">
        <f t="shared" si="35"/>
        <v>0</v>
      </c>
    </row>
    <row r="131" spans="1:40" x14ac:dyDescent="0.35">
      <c r="A131" s="2" t="s">
        <v>11</v>
      </c>
      <c r="B131" t="s">
        <v>9</v>
      </c>
      <c r="C131" t="s">
        <v>0</v>
      </c>
      <c r="D131" t="s">
        <v>1</v>
      </c>
      <c r="E131">
        <v>33</v>
      </c>
      <c r="F131">
        <v>104.88</v>
      </c>
      <c r="G131">
        <v>95.64</v>
      </c>
      <c r="H131">
        <f t="shared" si="36"/>
        <v>1.0966122961104141</v>
      </c>
      <c r="I131">
        <v>16</v>
      </c>
      <c r="J131">
        <v>60.72</v>
      </c>
      <c r="K131">
        <v>53.5</v>
      </c>
      <c r="L131" s="3">
        <f t="shared" ref="L131:L194" si="38">IF(H131&gt;1.5,1,0)</f>
        <v>0</v>
      </c>
      <c r="M131" s="3">
        <f t="shared" ref="M131:M194" si="39">IF((AND(H131&gt;1,H131&lt;1.5)),1,0)</f>
        <v>1</v>
      </c>
      <c r="N131" s="3">
        <f t="shared" ref="N131:N194" si="40">IF(H131&lt;1,1,0)</f>
        <v>0</v>
      </c>
      <c r="AA131" s="2" t="s">
        <v>11</v>
      </c>
      <c r="AB131" t="s">
        <v>9</v>
      </c>
      <c r="AC131" t="s">
        <v>0</v>
      </c>
      <c r="AD131" t="s">
        <v>2</v>
      </c>
      <c r="AE131">
        <v>24</v>
      </c>
      <c r="AF131">
        <v>154.29</v>
      </c>
      <c r="AG131">
        <v>73.7</v>
      </c>
      <c r="AH131">
        <f t="shared" si="37"/>
        <v>2.0934871099050203</v>
      </c>
      <c r="AI131">
        <v>16</v>
      </c>
      <c r="AJ131">
        <v>57.91</v>
      </c>
      <c r="AK131">
        <v>53.5</v>
      </c>
      <c r="AL131" s="3">
        <f t="shared" ref="AL131:AL194" si="41">IF(AH131&gt;1.5,1,0)</f>
        <v>1</v>
      </c>
      <c r="AM131" s="3">
        <f t="shared" ref="AM131:AM194" si="42">IF((AND(AH131&gt;1,AH131&lt;1.5)),1,0)</f>
        <v>0</v>
      </c>
      <c r="AN131" s="3">
        <f t="shared" ref="AN131:AN194" si="43">IF(AH131&lt;1,1,0)</f>
        <v>0</v>
      </c>
    </row>
    <row r="132" spans="1:40" x14ac:dyDescent="0.35">
      <c r="A132" s="2" t="s">
        <v>12</v>
      </c>
      <c r="B132" t="s">
        <v>9</v>
      </c>
      <c r="C132" t="s">
        <v>0</v>
      </c>
      <c r="D132" t="s">
        <v>1</v>
      </c>
      <c r="E132">
        <v>24.5</v>
      </c>
      <c r="F132">
        <v>127.96</v>
      </c>
      <c r="G132">
        <v>74.930000000000007</v>
      </c>
      <c r="H132">
        <f t="shared" si="36"/>
        <v>1.7077272120645934</v>
      </c>
      <c r="I132">
        <v>28.5</v>
      </c>
      <c r="J132">
        <v>91.53</v>
      </c>
      <c r="K132">
        <v>84.74</v>
      </c>
      <c r="L132" s="3">
        <f t="shared" si="38"/>
        <v>1</v>
      </c>
      <c r="M132" s="3">
        <f t="shared" si="39"/>
        <v>0</v>
      </c>
      <c r="N132" s="3">
        <f t="shared" si="40"/>
        <v>0</v>
      </c>
      <c r="AA132" s="2" t="s">
        <v>12</v>
      </c>
      <c r="AB132" t="s">
        <v>9</v>
      </c>
      <c r="AC132" t="s">
        <v>0</v>
      </c>
      <c r="AD132" t="s">
        <v>2</v>
      </c>
      <c r="AE132">
        <v>24</v>
      </c>
      <c r="AF132">
        <v>145.52000000000001</v>
      </c>
      <c r="AG132">
        <v>73.7</v>
      </c>
      <c r="AH132">
        <f t="shared" si="37"/>
        <v>1.9744911804613299</v>
      </c>
      <c r="AI132">
        <v>22.5</v>
      </c>
      <c r="AJ132">
        <v>62.46</v>
      </c>
      <c r="AK132">
        <v>69.97</v>
      </c>
      <c r="AL132" s="3">
        <f t="shared" si="41"/>
        <v>1</v>
      </c>
      <c r="AM132" s="3">
        <f t="shared" si="42"/>
        <v>0</v>
      </c>
      <c r="AN132" s="3">
        <f t="shared" si="43"/>
        <v>0</v>
      </c>
    </row>
    <row r="133" spans="1:40" x14ac:dyDescent="0.35">
      <c r="A133" s="2" t="s">
        <v>15</v>
      </c>
      <c r="B133" t="s">
        <v>9</v>
      </c>
      <c r="C133" t="s">
        <v>0</v>
      </c>
      <c r="D133" t="s">
        <v>1</v>
      </c>
      <c r="E133">
        <v>29</v>
      </c>
      <c r="F133">
        <v>113.9</v>
      </c>
      <c r="G133">
        <v>85.96</v>
      </c>
      <c r="H133">
        <f t="shared" si="36"/>
        <v>1.3250348999534669</v>
      </c>
      <c r="I133">
        <v>34.5</v>
      </c>
      <c r="J133">
        <v>119.03</v>
      </c>
      <c r="K133">
        <v>99.24</v>
      </c>
      <c r="L133" s="3">
        <f t="shared" si="38"/>
        <v>0</v>
      </c>
      <c r="M133" s="3">
        <f t="shared" si="39"/>
        <v>1</v>
      </c>
      <c r="N133" s="3">
        <f t="shared" si="40"/>
        <v>0</v>
      </c>
      <c r="AA133" s="2" t="s">
        <v>15</v>
      </c>
      <c r="AB133" t="s">
        <v>9</v>
      </c>
      <c r="AC133" t="s">
        <v>0</v>
      </c>
      <c r="AD133" t="s">
        <v>2</v>
      </c>
      <c r="AE133">
        <v>24</v>
      </c>
      <c r="AF133">
        <v>176.06</v>
      </c>
      <c r="AG133">
        <v>73.7</v>
      </c>
      <c r="AH133">
        <f t="shared" si="37"/>
        <v>2.3888738127544098</v>
      </c>
      <c r="AI133">
        <v>22.5</v>
      </c>
      <c r="AJ133">
        <v>60.23</v>
      </c>
      <c r="AK133">
        <v>69.97</v>
      </c>
      <c r="AL133" s="3">
        <f t="shared" si="41"/>
        <v>1</v>
      </c>
      <c r="AM133" s="3">
        <f t="shared" si="42"/>
        <v>0</v>
      </c>
      <c r="AN133" s="3">
        <f t="shared" si="43"/>
        <v>0</v>
      </c>
    </row>
    <row r="134" spans="1:40" x14ac:dyDescent="0.35">
      <c r="A134" s="2" t="s">
        <v>16</v>
      </c>
      <c r="B134" t="s">
        <v>9</v>
      </c>
      <c r="C134" t="s">
        <v>0</v>
      </c>
      <c r="D134" t="s">
        <v>1</v>
      </c>
      <c r="E134">
        <v>23.5</v>
      </c>
      <c r="F134">
        <v>86.53</v>
      </c>
      <c r="G134">
        <v>72.459999999999994</v>
      </c>
      <c r="H134">
        <f t="shared" si="36"/>
        <v>1.1941760971570523</v>
      </c>
      <c r="I134">
        <v>31.5</v>
      </c>
      <c r="J134">
        <v>102.63</v>
      </c>
      <c r="K134">
        <v>92.02</v>
      </c>
      <c r="L134" s="3">
        <f t="shared" si="38"/>
        <v>0</v>
      </c>
      <c r="M134" s="3">
        <f t="shared" si="39"/>
        <v>1</v>
      </c>
      <c r="N134" s="3">
        <f t="shared" si="40"/>
        <v>0</v>
      </c>
      <c r="AA134" s="2" t="s">
        <v>16</v>
      </c>
      <c r="AB134" t="s">
        <v>9</v>
      </c>
      <c r="AC134" t="s">
        <v>0</v>
      </c>
      <c r="AD134" t="s">
        <v>2</v>
      </c>
      <c r="AE134">
        <v>24</v>
      </c>
      <c r="AF134">
        <v>165.5</v>
      </c>
      <c r="AG134">
        <v>73.7</v>
      </c>
      <c r="AH134">
        <f t="shared" si="37"/>
        <v>2.2455902306648574</v>
      </c>
      <c r="AI134">
        <v>16</v>
      </c>
      <c r="AJ134">
        <v>60.72</v>
      </c>
      <c r="AK134">
        <v>53.5</v>
      </c>
      <c r="AL134" s="3">
        <f t="shared" si="41"/>
        <v>1</v>
      </c>
      <c r="AM134" s="3">
        <f t="shared" si="42"/>
        <v>0</v>
      </c>
      <c r="AN134" s="3">
        <f t="shared" si="43"/>
        <v>0</v>
      </c>
    </row>
    <row r="135" spans="1:40" x14ac:dyDescent="0.35">
      <c r="A135" s="2" t="s">
        <v>17</v>
      </c>
      <c r="B135" t="s">
        <v>9</v>
      </c>
      <c r="C135" t="s">
        <v>0</v>
      </c>
      <c r="D135" t="s">
        <v>1</v>
      </c>
      <c r="E135">
        <v>24</v>
      </c>
      <c r="F135">
        <v>95.7</v>
      </c>
      <c r="G135">
        <v>73.7</v>
      </c>
      <c r="H135">
        <f t="shared" si="36"/>
        <v>1.2985074626865671</v>
      </c>
      <c r="I135">
        <v>32</v>
      </c>
      <c r="J135">
        <v>113.63</v>
      </c>
      <c r="K135">
        <v>93.23</v>
      </c>
      <c r="L135" s="3">
        <f t="shared" si="38"/>
        <v>0</v>
      </c>
      <c r="M135" s="3">
        <f t="shared" si="39"/>
        <v>1</v>
      </c>
      <c r="N135" s="3">
        <f t="shared" si="40"/>
        <v>0</v>
      </c>
      <c r="AA135" s="2" t="s">
        <v>17</v>
      </c>
      <c r="AB135" t="s">
        <v>9</v>
      </c>
      <c r="AC135" s="4" t="s">
        <v>0</v>
      </c>
      <c r="AD135" s="4" t="s">
        <v>2</v>
      </c>
      <c r="AE135" s="4">
        <v>24</v>
      </c>
      <c r="AF135" s="4">
        <v>59.72</v>
      </c>
      <c r="AG135" s="4">
        <v>73.7</v>
      </c>
      <c r="AH135" s="4">
        <f t="shared" si="37"/>
        <v>0.81031207598371768</v>
      </c>
      <c r="AI135" s="4">
        <v>23.5</v>
      </c>
      <c r="AJ135" s="4">
        <v>50.81</v>
      </c>
      <c r="AK135" s="4">
        <v>72.459999999999994</v>
      </c>
      <c r="AL135" s="4">
        <f t="shared" si="41"/>
        <v>0</v>
      </c>
      <c r="AM135" s="4">
        <f t="shared" si="42"/>
        <v>0</v>
      </c>
      <c r="AN135" s="4">
        <f t="shared" si="43"/>
        <v>1</v>
      </c>
    </row>
    <row r="136" spans="1:40" x14ac:dyDescent="0.35">
      <c r="A136" s="2" t="s">
        <v>132</v>
      </c>
      <c r="B136" t="s">
        <v>87</v>
      </c>
      <c r="C136" t="s">
        <v>0</v>
      </c>
      <c r="D136" t="s">
        <v>1</v>
      </c>
      <c r="E136">
        <v>25</v>
      </c>
      <c r="F136">
        <v>109.86</v>
      </c>
      <c r="G136">
        <v>76.17</v>
      </c>
      <c r="H136">
        <f t="shared" si="36"/>
        <v>1.4423001181567545</v>
      </c>
      <c r="I136">
        <v>22</v>
      </c>
      <c r="J136">
        <v>58.58</v>
      </c>
      <c r="K136">
        <v>68.72</v>
      </c>
      <c r="L136" s="3">
        <f t="shared" si="38"/>
        <v>0</v>
      </c>
      <c r="M136" s="3">
        <f t="shared" si="39"/>
        <v>1</v>
      </c>
      <c r="N136" s="3">
        <f t="shared" si="40"/>
        <v>0</v>
      </c>
      <c r="AA136" s="2" t="s">
        <v>132</v>
      </c>
      <c r="AB136" t="s">
        <v>87</v>
      </c>
      <c r="AC136" t="s">
        <v>0</v>
      </c>
      <c r="AD136" t="s">
        <v>2</v>
      </c>
      <c r="AE136">
        <v>24</v>
      </c>
      <c r="AF136">
        <v>149.87</v>
      </c>
      <c r="AG136">
        <v>73.7</v>
      </c>
      <c r="AH136">
        <f t="shared" si="37"/>
        <v>2.0335142469470826</v>
      </c>
      <c r="AI136">
        <v>22.5</v>
      </c>
      <c r="AJ136">
        <v>61.06</v>
      </c>
      <c r="AK136">
        <v>69.97</v>
      </c>
      <c r="AL136" s="3">
        <f t="shared" si="41"/>
        <v>1</v>
      </c>
      <c r="AM136" s="3">
        <f t="shared" si="42"/>
        <v>0</v>
      </c>
      <c r="AN136" s="3">
        <f t="shared" si="43"/>
        <v>0</v>
      </c>
    </row>
    <row r="137" spans="1:40" x14ac:dyDescent="0.35">
      <c r="A137" s="2" t="s">
        <v>133</v>
      </c>
      <c r="B137" t="s">
        <v>87</v>
      </c>
      <c r="C137" t="s">
        <v>0</v>
      </c>
      <c r="D137" t="s">
        <v>1</v>
      </c>
      <c r="E137">
        <v>23.5</v>
      </c>
      <c r="F137">
        <v>75.58</v>
      </c>
      <c r="G137">
        <v>72.459999999999994</v>
      </c>
      <c r="H137">
        <f t="shared" si="36"/>
        <v>1.0430582390284295</v>
      </c>
      <c r="I137">
        <v>23</v>
      </c>
      <c r="J137">
        <v>55.55</v>
      </c>
      <c r="K137">
        <v>71.22</v>
      </c>
      <c r="L137" s="3">
        <f t="shared" si="38"/>
        <v>0</v>
      </c>
      <c r="M137" s="3">
        <f t="shared" si="39"/>
        <v>1</v>
      </c>
      <c r="N137" s="3">
        <f t="shared" si="40"/>
        <v>0</v>
      </c>
      <c r="AA137" s="2" t="s">
        <v>133</v>
      </c>
      <c r="AB137" t="s">
        <v>87</v>
      </c>
      <c r="AC137" t="s">
        <v>0</v>
      </c>
      <c r="AD137" t="s">
        <v>2</v>
      </c>
      <c r="AE137">
        <v>24</v>
      </c>
      <c r="AF137">
        <v>184</v>
      </c>
      <c r="AG137">
        <v>73.7</v>
      </c>
      <c r="AH137">
        <f t="shared" si="37"/>
        <v>2.4966078697421978</v>
      </c>
      <c r="AI137">
        <v>18</v>
      </c>
      <c r="AJ137">
        <v>62.16</v>
      </c>
      <c r="AK137">
        <v>58.64</v>
      </c>
      <c r="AL137" s="3">
        <f t="shared" si="41"/>
        <v>1</v>
      </c>
      <c r="AM137" s="3">
        <f t="shared" si="42"/>
        <v>0</v>
      </c>
      <c r="AN137" s="3">
        <f t="shared" si="43"/>
        <v>0</v>
      </c>
    </row>
    <row r="138" spans="1:40" x14ac:dyDescent="0.35">
      <c r="A138" s="2" t="s">
        <v>134</v>
      </c>
      <c r="B138" t="s">
        <v>87</v>
      </c>
      <c r="C138" t="s">
        <v>0</v>
      </c>
      <c r="D138" t="s">
        <v>1</v>
      </c>
      <c r="E138">
        <v>22.5</v>
      </c>
      <c r="F138">
        <v>77.430000000000007</v>
      </c>
      <c r="G138">
        <v>69.97</v>
      </c>
      <c r="H138">
        <f t="shared" si="36"/>
        <v>1.106617121623553</v>
      </c>
      <c r="I138">
        <v>22</v>
      </c>
      <c r="J138">
        <v>63.84</v>
      </c>
      <c r="K138">
        <v>68.72</v>
      </c>
      <c r="L138" s="3">
        <f t="shared" si="38"/>
        <v>0</v>
      </c>
      <c r="M138" s="3">
        <f t="shared" si="39"/>
        <v>1</v>
      </c>
      <c r="N138" s="3">
        <f t="shared" si="40"/>
        <v>0</v>
      </c>
      <c r="AA138" s="2" t="s">
        <v>134</v>
      </c>
      <c r="AB138" t="s">
        <v>87</v>
      </c>
      <c r="AC138" t="s">
        <v>0</v>
      </c>
      <c r="AD138" t="s">
        <v>2</v>
      </c>
      <c r="AE138">
        <v>24</v>
      </c>
      <c r="AF138">
        <v>163.74</v>
      </c>
      <c r="AG138">
        <v>73.7</v>
      </c>
      <c r="AH138">
        <f t="shared" si="37"/>
        <v>2.2217096336499322</v>
      </c>
      <c r="AI138">
        <v>22.5</v>
      </c>
      <c r="AJ138">
        <v>52.38</v>
      </c>
      <c r="AK138">
        <v>69.97</v>
      </c>
      <c r="AL138" s="3">
        <f t="shared" si="41"/>
        <v>1</v>
      </c>
      <c r="AM138" s="3">
        <f t="shared" si="42"/>
        <v>0</v>
      </c>
      <c r="AN138" s="3">
        <f t="shared" si="43"/>
        <v>0</v>
      </c>
    </row>
    <row r="139" spans="1:40" x14ac:dyDescent="0.35">
      <c r="A139" s="2" t="s">
        <v>135</v>
      </c>
      <c r="B139" t="s">
        <v>87</v>
      </c>
      <c r="C139" t="s">
        <v>0</v>
      </c>
      <c r="D139" t="s">
        <v>1</v>
      </c>
      <c r="E139">
        <v>23.5</v>
      </c>
      <c r="F139">
        <v>81.73</v>
      </c>
      <c r="G139">
        <v>72.459999999999994</v>
      </c>
      <c r="H139">
        <f t="shared" si="36"/>
        <v>1.1279326524979301</v>
      </c>
      <c r="I139">
        <v>23</v>
      </c>
      <c r="J139">
        <v>62.63</v>
      </c>
      <c r="K139">
        <v>71.22</v>
      </c>
      <c r="L139" s="3">
        <f t="shared" si="38"/>
        <v>0</v>
      </c>
      <c r="M139" s="3">
        <f t="shared" si="39"/>
        <v>1</v>
      </c>
      <c r="N139" s="3">
        <f t="shared" si="40"/>
        <v>0</v>
      </c>
      <c r="AA139" s="2" t="s">
        <v>135</v>
      </c>
      <c r="AB139" t="s">
        <v>87</v>
      </c>
      <c r="AC139" t="s">
        <v>0</v>
      </c>
      <c r="AD139" t="s">
        <v>2</v>
      </c>
      <c r="AE139">
        <v>24</v>
      </c>
      <c r="AF139">
        <v>112.19</v>
      </c>
      <c r="AG139">
        <v>73.7</v>
      </c>
      <c r="AH139">
        <f t="shared" si="37"/>
        <v>1.5222523744911804</v>
      </c>
      <c r="AI139">
        <v>23.5</v>
      </c>
      <c r="AJ139">
        <v>60.43</v>
      </c>
      <c r="AK139">
        <v>72.459999999999994</v>
      </c>
      <c r="AL139" s="3">
        <f t="shared" si="41"/>
        <v>1</v>
      </c>
      <c r="AM139" s="3">
        <f t="shared" si="42"/>
        <v>0</v>
      </c>
      <c r="AN139" s="3">
        <f t="shared" si="43"/>
        <v>0</v>
      </c>
    </row>
    <row r="140" spans="1:40" x14ac:dyDescent="0.35">
      <c r="A140" s="2" t="s">
        <v>136</v>
      </c>
      <c r="B140" t="s">
        <v>87</v>
      </c>
      <c r="C140" t="s">
        <v>0</v>
      </c>
      <c r="D140" t="s">
        <v>1</v>
      </c>
      <c r="E140">
        <v>23.5</v>
      </c>
      <c r="F140">
        <v>80.3</v>
      </c>
      <c r="G140">
        <v>72.459999999999994</v>
      </c>
      <c r="H140">
        <f t="shared" si="36"/>
        <v>1.1081976262765665</v>
      </c>
      <c r="I140">
        <v>23</v>
      </c>
      <c r="J140">
        <v>53.62</v>
      </c>
      <c r="K140">
        <v>71.22</v>
      </c>
      <c r="L140" s="3">
        <f t="shared" si="38"/>
        <v>0</v>
      </c>
      <c r="M140" s="3">
        <f t="shared" si="39"/>
        <v>1</v>
      </c>
      <c r="N140" s="3">
        <f t="shared" si="40"/>
        <v>0</v>
      </c>
      <c r="AA140" s="2" t="s">
        <v>136</v>
      </c>
      <c r="AB140" t="s">
        <v>87</v>
      </c>
      <c r="AC140" t="s">
        <v>0</v>
      </c>
      <c r="AD140" t="s">
        <v>2</v>
      </c>
      <c r="AE140">
        <v>24</v>
      </c>
      <c r="AF140">
        <v>120.91</v>
      </c>
      <c r="AG140">
        <v>73.7</v>
      </c>
      <c r="AH140">
        <f t="shared" si="37"/>
        <v>1.6405698778833107</v>
      </c>
      <c r="AI140">
        <v>22.5</v>
      </c>
      <c r="AJ140">
        <v>62.13</v>
      </c>
      <c r="AK140">
        <v>69.97</v>
      </c>
      <c r="AL140" s="3">
        <f t="shared" si="41"/>
        <v>1</v>
      </c>
      <c r="AM140" s="3">
        <f t="shared" si="42"/>
        <v>0</v>
      </c>
      <c r="AN140" s="3">
        <f t="shared" si="43"/>
        <v>0</v>
      </c>
    </row>
    <row r="141" spans="1:40" x14ac:dyDescent="0.35">
      <c r="A141" s="2" t="s">
        <v>137</v>
      </c>
      <c r="B141" t="s">
        <v>87</v>
      </c>
      <c r="C141" t="s">
        <v>0</v>
      </c>
      <c r="D141" t="s">
        <v>1</v>
      </c>
      <c r="E141">
        <v>23.5</v>
      </c>
      <c r="F141">
        <v>75.400000000000006</v>
      </c>
      <c r="G141">
        <v>72.459999999999994</v>
      </c>
      <c r="H141">
        <f t="shared" si="36"/>
        <v>1.0405741098537125</v>
      </c>
      <c r="I141">
        <v>23</v>
      </c>
      <c r="J141">
        <v>70.37</v>
      </c>
      <c r="K141">
        <v>71.22</v>
      </c>
      <c r="L141" s="3">
        <f t="shared" si="38"/>
        <v>0</v>
      </c>
      <c r="M141" s="3">
        <f t="shared" si="39"/>
        <v>1</v>
      </c>
      <c r="N141" s="3">
        <f t="shared" si="40"/>
        <v>0</v>
      </c>
      <c r="AA141" s="2" t="s">
        <v>137</v>
      </c>
      <c r="AB141" t="s">
        <v>87</v>
      </c>
      <c r="AC141" t="s">
        <v>0</v>
      </c>
      <c r="AD141" t="s">
        <v>2</v>
      </c>
      <c r="AE141">
        <v>24</v>
      </c>
      <c r="AF141">
        <v>186.29</v>
      </c>
      <c r="AG141">
        <v>73.7</v>
      </c>
      <c r="AH141">
        <f t="shared" si="37"/>
        <v>2.5276797829036632</v>
      </c>
      <c r="AI141">
        <v>23</v>
      </c>
      <c r="AJ141">
        <v>53.28</v>
      </c>
      <c r="AK141">
        <v>71.22</v>
      </c>
      <c r="AL141" s="3">
        <f t="shared" si="41"/>
        <v>1</v>
      </c>
      <c r="AM141" s="3">
        <f t="shared" si="42"/>
        <v>0</v>
      </c>
      <c r="AN141" s="3">
        <f t="shared" si="43"/>
        <v>0</v>
      </c>
    </row>
    <row r="142" spans="1:40" x14ac:dyDescent="0.35">
      <c r="A142" s="2" t="s">
        <v>140</v>
      </c>
      <c r="B142" t="s">
        <v>87</v>
      </c>
      <c r="C142" s="4" t="s">
        <v>0</v>
      </c>
      <c r="D142" s="4" t="s">
        <v>1</v>
      </c>
      <c r="E142" s="4">
        <v>23.5</v>
      </c>
      <c r="F142" s="4">
        <v>68.97</v>
      </c>
      <c r="G142" s="4">
        <v>72.459999999999994</v>
      </c>
      <c r="H142" s="4">
        <f t="shared" si="36"/>
        <v>0.95183549544576329</v>
      </c>
      <c r="I142" s="4">
        <v>23</v>
      </c>
      <c r="J142" s="4">
        <v>64.86</v>
      </c>
      <c r="K142" s="4">
        <v>71.22</v>
      </c>
      <c r="L142" s="4">
        <f t="shared" si="38"/>
        <v>0</v>
      </c>
      <c r="M142" s="4">
        <f t="shared" si="39"/>
        <v>0</v>
      </c>
      <c r="N142" s="4">
        <f t="shared" si="40"/>
        <v>1</v>
      </c>
      <c r="AA142" s="2" t="s">
        <v>140</v>
      </c>
      <c r="AB142" t="s">
        <v>87</v>
      </c>
      <c r="AC142" t="s">
        <v>0</v>
      </c>
      <c r="AD142" t="s">
        <v>2</v>
      </c>
      <c r="AE142">
        <v>24</v>
      </c>
      <c r="AF142">
        <v>185.24</v>
      </c>
      <c r="AG142">
        <v>73.7</v>
      </c>
      <c r="AH142">
        <f t="shared" si="37"/>
        <v>2.5134328358208955</v>
      </c>
      <c r="AI142">
        <v>18</v>
      </c>
      <c r="AJ142">
        <v>61.69</v>
      </c>
      <c r="AK142">
        <v>58.64</v>
      </c>
      <c r="AL142" s="3">
        <f t="shared" si="41"/>
        <v>1</v>
      </c>
      <c r="AM142" s="3">
        <f t="shared" si="42"/>
        <v>0</v>
      </c>
      <c r="AN142" s="3">
        <f t="shared" si="43"/>
        <v>0</v>
      </c>
    </row>
    <row r="143" spans="1:40" x14ac:dyDescent="0.35">
      <c r="A143" s="2" t="s">
        <v>141</v>
      </c>
      <c r="B143" t="s">
        <v>87</v>
      </c>
      <c r="C143" s="4" t="s">
        <v>0</v>
      </c>
      <c r="D143" s="4" t="s">
        <v>1</v>
      </c>
      <c r="E143" s="4">
        <v>24</v>
      </c>
      <c r="F143" s="4">
        <v>70.540000000000006</v>
      </c>
      <c r="G143" s="4">
        <v>73.7</v>
      </c>
      <c r="H143" s="4">
        <f t="shared" si="36"/>
        <v>0.95712347354138405</v>
      </c>
      <c r="I143" s="4">
        <v>23.5</v>
      </c>
      <c r="J143" s="4">
        <v>65.209999999999994</v>
      </c>
      <c r="K143" s="4">
        <v>72.459999999999994</v>
      </c>
      <c r="L143" s="4">
        <f t="shared" si="38"/>
        <v>0</v>
      </c>
      <c r="M143" s="4">
        <f t="shared" si="39"/>
        <v>0</v>
      </c>
      <c r="N143" s="4">
        <f t="shared" si="40"/>
        <v>1</v>
      </c>
      <c r="AA143" s="2" t="s">
        <v>141</v>
      </c>
      <c r="AB143" t="s">
        <v>87</v>
      </c>
      <c r="AC143" t="s">
        <v>0</v>
      </c>
      <c r="AD143" t="s">
        <v>2</v>
      </c>
      <c r="AE143">
        <v>24</v>
      </c>
      <c r="AF143">
        <v>158.18</v>
      </c>
      <c r="AG143">
        <v>73.7</v>
      </c>
      <c r="AH143">
        <f t="shared" si="37"/>
        <v>2.1462686567164178</v>
      </c>
      <c r="AI143">
        <v>16</v>
      </c>
      <c r="AJ143">
        <v>53.76</v>
      </c>
      <c r="AK143">
        <v>53.5</v>
      </c>
      <c r="AL143" s="3">
        <f t="shared" si="41"/>
        <v>1</v>
      </c>
      <c r="AM143" s="3">
        <f t="shared" si="42"/>
        <v>0</v>
      </c>
      <c r="AN143" s="3">
        <f t="shared" si="43"/>
        <v>0</v>
      </c>
    </row>
    <row r="144" spans="1:40" x14ac:dyDescent="0.35">
      <c r="A144" s="2" t="s">
        <v>142</v>
      </c>
      <c r="B144" t="s">
        <v>87</v>
      </c>
      <c r="C144" s="4" t="s">
        <v>0</v>
      </c>
      <c r="D144" s="4" t="s">
        <v>1</v>
      </c>
      <c r="E144" s="4">
        <v>23.5</v>
      </c>
      <c r="F144" s="4">
        <v>64.400000000000006</v>
      </c>
      <c r="G144" s="4">
        <v>72.459999999999994</v>
      </c>
      <c r="H144" s="4">
        <f t="shared" si="36"/>
        <v>0.88876621584322402</v>
      </c>
      <c r="I144" s="4">
        <v>23</v>
      </c>
      <c r="J144" s="4">
        <v>49.34</v>
      </c>
      <c r="K144" s="4">
        <v>71.22</v>
      </c>
      <c r="L144" s="4">
        <f t="shared" si="38"/>
        <v>0</v>
      </c>
      <c r="M144" s="4">
        <f t="shared" si="39"/>
        <v>0</v>
      </c>
      <c r="N144" s="4">
        <f t="shared" si="40"/>
        <v>1</v>
      </c>
      <c r="AA144" s="2" t="s">
        <v>142</v>
      </c>
      <c r="AB144" t="s">
        <v>87</v>
      </c>
      <c r="AC144" t="s">
        <v>0</v>
      </c>
      <c r="AD144" t="s">
        <v>2</v>
      </c>
      <c r="AE144">
        <v>24</v>
      </c>
      <c r="AF144">
        <v>142.84</v>
      </c>
      <c r="AG144">
        <v>73.7</v>
      </c>
      <c r="AH144">
        <f t="shared" si="37"/>
        <v>1.9381275440976933</v>
      </c>
      <c r="AI144">
        <v>23</v>
      </c>
      <c r="AJ144">
        <v>56.92</v>
      </c>
      <c r="AK144">
        <v>71.22</v>
      </c>
      <c r="AL144" s="3">
        <f t="shared" si="41"/>
        <v>1</v>
      </c>
      <c r="AM144" s="3">
        <f t="shared" si="42"/>
        <v>0</v>
      </c>
      <c r="AN144" s="3">
        <f t="shared" si="43"/>
        <v>0</v>
      </c>
    </row>
    <row r="145" spans="1:40" x14ac:dyDescent="0.35">
      <c r="A145" s="2" t="s">
        <v>143</v>
      </c>
      <c r="B145" t="s">
        <v>87</v>
      </c>
      <c r="C145" s="4" t="s">
        <v>0</v>
      </c>
      <c r="D145" s="4" t="s">
        <v>1</v>
      </c>
      <c r="E145" s="4">
        <v>19.5</v>
      </c>
      <c r="F145" s="4">
        <v>51.1</v>
      </c>
      <c r="G145" s="4">
        <v>62.44</v>
      </c>
      <c r="H145" s="4">
        <f t="shared" si="36"/>
        <v>0.81838565022421528</v>
      </c>
      <c r="I145" s="4">
        <v>19</v>
      </c>
      <c r="J145" s="4">
        <v>46.5</v>
      </c>
      <c r="K145" s="4">
        <v>61.18</v>
      </c>
      <c r="L145" s="4">
        <f t="shared" si="38"/>
        <v>0</v>
      </c>
      <c r="M145" s="4">
        <f t="shared" si="39"/>
        <v>0</v>
      </c>
      <c r="N145" s="4">
        <f t="shared" si="40"/>
        <v>1</v>
      </c>
      <c r="AA145" s="2" t="s">
        <v>143</v>
      </c>
      <c r="AB145" t="s">
        <v>87</v>
      </c>
      <c r="AC145" t="s">
        <v>0</v>
      </c>
      <c r="AD145" t="s">
        <v>2</v>
      </c>
      <c r="AE145">
        <v>24</v>
      </c>
      <c r="AF145">
        <v>132.71</v>
      </c>
      <c r="AG145">
        <v>73.7</v>
      </c>
      <c r="AH145">
        <f t="shared" si="37"/>
        <v>1.8006784260515605</v>
      </c>
      <c r="AI145">
        <v>22.5</v>
      </c>
      <c r="AJ145">
        <v>54.21</v>
      </c>
      <c r="AK145">
        <v>69.97</v>
      </c>
      <c r="AL145" s="3">
        <f t="shared" si="41"/>
        <v>1</v>
      </c>
      <c r="AM145" s="3">
        <f t="shared" si="42"/>
        <v>0</v>
      </c>
      <c r="AN145" s="3">
        <f t="shared" si="43"/>
        <v>0</v>
      </c>
    </row>
    <row r="146" spans="1:40" x14ac:dyDescent="0.35">
      <c r="A146" s="2" t="s">
        <v>144</v>
      </c>
      <c r="B146" t="s">
        <v>87</v>
      </c>
      <c r="C146" s="4" t="s">
        <v>0</v>
      </c>
      <c r="D146" s="4" t="s">
        <v>1</v>
      </c>
      <c r="E146" s="4">
        <v>22</v>
      </c>
      <c r="F146" s="4">
        <v>61.94</v>
      </c>
      <c r="G146" s="4">
        <v>68.72</v>
      </c>
      <c r="H146" s="4">
        <f t="shared" si="36"/>
        <v>0.90133876600698482</v>
      </c>
      <c r="I146" s="4">
        <v>21.5</v>
      </c>
      <c r="J146" s="4">
        <v>45.19</v>
      </c>
      <c r="K146" s="4">
        <v>67.47</v>
      </c>
      <c r="L146" s="4">
        <f t="shared" si="38"/>
        <v>0</v>
      </c>
      <c r="M146" s="4">
        <f t="shared" si="39"/>
        <v>0</v>
      </c>
      <c r="N146" s="4">
        <f t="shared" si="40"/>
        <v>1</v>
      </c>
      <c r="AA146" s="2" t="s">
        <v>144</v>
      </c>
      <c r="AB146" t="s">
        <v>87</v>
      </c>
      <c r="AC146" t="s">
        <v>0</v>
      </c>
      <c r="AD146" t="s">
        <v>2</v>
      </c>
      <c r="AE146">
        <v>24</v>
      </c>
      <c r="AF146">
        <v>138.1</v>
      </c>
      <c r="AG146">
        <v>73.7</v>
      </c>
      <c r="AH146">
        <f t="shared" si="37"/>
        <v>1.8738127544097691</v>
      </c>
      <c r="AI146">
        <v>23.5</v>
      </c>
      <c r="AJ146">
        <v>66.209999999999994</v>
      </c>
      <c r="AK146">
        <v>72.459999999999994</v>
      </c>
      <c r="AL146" s="3">
        <f t="shared" si="41"/>
        <v>1</v>
      </c>
      <c r="AM146" s="3">
        <f t="shared" si="42"/>
        <v>0</v>
      </c>
      <c r="AN146" s="3">
        <f t="shared" si="43"/>
        <v>0</v>
      </c>
    </row>
    <row r="147" spans="1:40" x14ac:dyDescent="0.35">
      <c r="A147" s="2" t="s">
        <v>145</v>
      </c>
      <c r="B147" t="s">
        <v>87</v>
      </c>
      <c r="C147" s="4" t="s">
        <v>0</v>
      </c>
      <c r="D147" s="4" t="s">
        <v>1</v>
      </c>
      <c r="E147" s="4">
        <v>22.5</v>
      </c>
      <c r="F147" s="4">
        <v>64.58</v>
      </c>
      <c r="G147" s="4">
        <v>69.97</v>
      </c>
      <c r="H147" s="4">
        <f t="shared" si="36"/>
        <v>0.92296698585107906</v>
      </c>
      <c r="I147" s="4">
        <v>22</v>
      </c>
      <c r="J147" s="4">
        <v>56.67</v>
      </c>
      <c r="K147" s="4">
        <v>68.72</v>
      </c>
      <c r="L147" s="4">
        <f t="shared" si="38"/>
        <v>0</v>
      </c>
      <c r="M147" s="4">
        <f t="shared" si="39"/>
        <v>0</v>
      </c>
      <c r="N147" s="4">
        <f t="shared" si="40"/>
        <v>1</v>
      </c>
      <c r="AA147" s="2" t="s">
        <v>145</v>
      </c>
      <c r="AB147" t="s">
        <v>87</v>
      </c>
      <c r="AC147" t="s">
        <v>0</v>
      </c>
      <c r="AD147" t="s">
        <v>2</v>
      </c>
      <c r="AE147">
        <v>24</v>
      </c>
      <c r="AF147">
        <v>167.93</v>
      </c>
      <c r="AG147">
        <v>73.7</v>
      </c>
      <c r="AH147">
        <f t="shared" si="37"/>
        <v>2.2785617367706918</v>
      </c>
      <c r="AI147">
        <v>16</v>
      </c>
      <c r="AJ147">
        <v>53.73</v>
      </c>
      <c r="AK147">
        <v>53.5</v>
      </c>
      <c r="AL147" s="3">
        <f t="shared" si="41"/>
        <v>1</v>
      </c>
      <c r="AM147" s="3">
        <f t="shared" si="42"/>
        <v>0</v>
      </c>
      <c r="AN147" s="3">
        <f t="shared" si="43"/>
        <v>0</v>
      </c>
    </row>
    <row r="148" spans="1:40" x14ac:dyDescent="0.35">
      <c r="A148" s="2" t="s">
        <v>146</v>
      </c>
      <c r="B148" t="s">
        <v>87</v>
      </c>
      <c r="C148" t="s">
        <v>0</v>
      </c>
      <c r="D148" t="s">
        <v>1</v>
      </c>
      <c r="E148">
        <v>22.5</v>
      </c>
      <c r="F148">
        <v>76.05</v>
      </c>
      <c r="G148">
        <v>69.97</v>
      </c>
      <c r="H148">
        <f t="shared" si="36"/>
        <v>1.0868943833071316</v>
      </c>
      <c r="I148">
        <v>23.5</v>
      </c>
      <c r="J148">
        <v>72.73</v>
      </c>
      <c r="K148">
        <v>72.459999999999994</v>
      </c>
      <c r="L148" s="3">
        <f t="shared" si="38"/>
        <v>0</v>
      </c>
      <c r="M148" s="3">
        <f t="shared" si="39"/>
        <v>1</v>
      </c>
      <c r="N148" s="3">
        <f t="shared" si="40"/>
        <v>0</v>
      </c>
      <c r="AA148" s="2" t="s">
        <v>146</v>
      </c>
      <c r="AB148" t="s">
        <v>87</v>
      </c>
      <c r="AC148" t="s">
        <v>0</v>
      </c>
      <c r="AD148" t="s">
        <v>2</v>
      </c>
      <c r="AE148">
        <v>24</v>
      </c>
      <c r="AF148">
        <v>164.64</v>
      </c>
      <c r="AG148">
        <v>73.7</v>
      </c>
      <c r="AH148">
        <f t="shared" si="37"/>
        <v>2.2339213025780187</v>
      </c>
      <c r="AI148">
        <v>35</v>
      </c>
      <c r="AJ148">
        <v>107.85</v>
      </c>
      <c r="AK148">
        <v>100.44</v>
      </c>
      <c r="AL148" s="3">
        <f t="shared" si="41"/>
        <v>1</v>
      </c>
      <c r="AM148" s="3">
        <f t="shared" si="42"/>
        <v>0</v>
      </c>
      <c r="AN148" s="3">
        <f t="shared" si="43"/>
        <v>0</v>
      </c>
    </row>
    <row r="149" spans="1:40" x14ac:dyDescent="0.35">
      <c r="A149" s="2" t="s">
        <v>86</v>
      </c>
      <c r="B149" t="s">
        <v>87</v>
      </c>
      <c r="C149" t="s">
        <v>0</v>
      </c>
      <c r="D149" t="s">
        <v>4</v>
      </c>
      <c r="E149">
        <v>25</v>
      </c>
      <c r="F149">
        <v>104.84</v>
      </c>
      <c r="G149">
        <v>76.17</v>
      </c>
      <c r="H149">
        <f t="shared" si="36"/>
        <v>1.3763949061310228</v>
      </c>
      <c r="I149">
        <v>24</v>
      </c>
      <c r="J149">
        <v>72.959999999999994</v>
      </c>
      <c r="K149">
        <v>73.7</v>
      </c>
      <c r="L149" s="3">
        <f t="shared" si="38"/>
        <v>0</v>
      </c>
      <c r="M149" s="3">
        <f t="shared" si="39"/>
        <v>1</v>
      </c>
      <c r="N149" s="3">
        <f t="shared" si="40"/>
        <v>0</v>
      </c>
      <c r="AA149" s="1" t="s">
        <v>86</v>
      </c>
      <c r="AB149" t="s">
        <v>87</v>
      </c>
      <c r="AC149" s="4" t="s">
        <v>0</v>
      </c>
      <c r="AD149" s="4" t="s">
        <v>5</v>
      </c>
      <c r="AE149" s="4">
        <v>25</v>
      </c>
      <c r="AF149" s="4">
        <v>65.72</v>
      </c>
      <c r="AG149" s="4">
        <v>76.17</v>
      </c>
      <c r="AH149" s="4">
        <f t="shared" si="37"/>
        <v>0.86280687934882494</v>
      </c>
      <c r="AI149" s="4">
        <v>24.5</v>
      </c>
      <c r="AJ149" s="4">
        <v>61.6</v>
      </c>
      <c r="AK149" s="4">
        <v>74.930000000000007</v>
      </c>
      <c r="AL149" s="4">
        <f t="shared" si="41"/>
        <v>0</v>
      </c>
      <c r="AM149" s="4">
        <f t="shared" si="42"/>
        <v>0</v>
      </c>
      <c r="AN149" s="4">
        <f t="shared" si="43"/>
        <v>1</v>
      </c>
    </row>
    <row r="150" spans="1:40" x14ac:dyDescent="0.35">
      <c r="A150" s="2" t="s">
        <v>88</v>
      </c>
      <c r="B150" t="s">
        <v>87</v>
      </c>
      <c r="C150" t="s">
        <v>0</v>
      </c>
      <c r="D150" t="s">
        <v>4</v>
      </c>
      <c r="E150">
        <v>24.5</v>
      </c>
      <c r="F150">
        <v>109.61</v>
      </c>
      <c r="G150">
        <v>74.930000000000007</v>
      </c>
      <c r="H150">
        <f t="shared" si="36"/>
        <v>1.4628319765114106</v>
      </c>
      <c r="I150">
        <v>23.5</v>
      </c>
      <c r="J150">
        <v>68.239999999999995</v>
      </c>
      <c r="K150">
        <v>72.459999999999994</v>
      </c>
      <c r="L150" s="3">
        <f t="shared" si="38"/>
        <v>0</v>
      </c>
      <c r="M150" s="3">
        <f t="shared" si="39"/>
        <v>1</v>
      </c>
      <c r="N150" s="3">
        <f t="shared" si="40"/>
        <v>0</v>
      </c>
      <c r="AA150" s="1" t="s">
        <v>88</v>
      </c>
      <c r="AB150" t="s">
        <v>87</v>
      </c>
      <c r="AC150" t="s">
        <v>0</v>
      </c>
      <c r="AD150" t="s">
        <v>5</v>
      </c>
      <c r="AE150">
        <v>24</v>
      </c>
      <c r="AF150">
        <v>88.95</v>
      </c>
      <c r="AG150">
        <v>73.7</v>
      </c>
      <c r="AH150">
        <f t="shared" si="37"/>
        <v>1.2069199457259159</v>
      </c>
      <c r="AI150">
        <v>23.5</v>
      </c>
      <c r="AJ150">
        <v>61.55</v>
      </c>
      <c r="AK150">
        <v>72.459999999999994</v>
      </c>
      <c r="AL150" s="3">
        <f t="shared" si="41"/>
        <v>0</v>
      </c>
      <c r="AM150" s="3">
        <f t="shared" si="42"/>
        <v>1</v>
      </c>
      <c r="AN150" s="3">
        <f t="shared" si="43"/>
        <v>0</v>
      </c>
    </row>
    <row r="151" spans="1:40" x14ac:dyDescent="0.35">
      <c r="A151" s="2" t="s">
        <v>89</v>
      </c>
      <c r="B151" t="s">
        <v>87</v>
      </c>
      <c r="C151" t="s">
        <v>0</v>
      </c>
      <c r="D151" t="s">
        <v>4</v>
      </c>
      <c r="E151">
        <v>24</v>
      </c>
      <c r="F151">
        <v>96.91</v>
      </c>
      <c r="G151">
        <v>73.7</v>
      </c>
      <c r="H151">
        <f t="shared" si="36"/>
        <v>1.3149253731343282</v>
      </c>
      <c r="I151">
        <v>23.5</v>
      </c>
      <c r="J151">
        <v>65.37</v>
      </c>
      <c r="K151">
        <v>72.459999999999994</v>
      </c>
      <c r="L151" s="3">
        <f t="shared" si="38"/>
        <v>0</v>
      </c>
      <c r="M151" s="3">
        <f t="shared" si="39"/>
        <v>1</v>
      </c>
      <c r="N151" s="3">
        <f t="shared" si="40"/>
        <v>0</v>
      </c>
      <c r="AA151" s="1" t="s">
        <v>89</v>
      </c>
      <c r="AB151" t="s">
        <v>87</v>
      </c>
      <c r="AC151" t="s">
        <v>0</v>
      </c>
      <c r="AD151" t="s">
        <v>5</v>
      </c>
      <c r="AE151">
        <v>24</v>
      </c>
      <c r="AF151">
        <v>77.790000000000006</v>
      </c>
      <c r="AG151">
        <v>73.7</v>
      </c>
      <c r="AH151">
        <f t="shared" si="37"/>
        <v>1.0554952510176392</v>
      </c>
      <c r="AI151">
        <v>23.5</v>
      </c>
      <c r="AJ151">
        <v>48.19</v>
      </c>
      <c r="AK151">
        <v>72.459999999999994</v>
      </c>
      <c r="AL151" s="3">
        <f t="shared" si="41"/>
        <v>0</v>
      </c>
      <c r="AM151" s="3">
        <f t="shared" si="42"/>
        <v>1</v>
      </c>
      <c r="AN151" s="3">
        <f t="shared" si="43"/>
        <v>0</v>
      </c>
    </row>
    <row r="152" spans="1:40" x14ac:dyDescent="0.35">
      <c r="A152" s="2" t="s">
        <v>92</v>
      </c>
      <c r="B152" t="s">
        <v>87</v>
      </c>
      <c r="C152" t="s">
        <v>0</v>
      </c>
      <c r="D152" t="s">
        <v>4</v>
      </c>
      <c r="E152">
        <v>25</v>
      </c>
      <c r="F152">
        <v>154.27000000000001</v>
      </c>
      <c r="G152">
        <v>76.17</v>
      </c>
      <c r="H152">
        <f t="shared" si="36"/>
        <v>2.0253380596035186</v>
      </c>
      <c r="I152">
        <v>23</v>
      </c>
      <c r="J152">
        <v>56.97</v>
      </c>
      <c r="K152">
        <v>71.22</v>
      </c>
      <c r="L152" s="3">
        <f t="shared" si="38"/>
        <v>1</v>
      </c>
      <c r="M152" s="3">
        <f t="shared" si="39"/>
        <v>0</v>
      </c>
      <c r="N152" s="3">
        <f t="shared" si="40"/>
        <v>0</v>
      </c>
      <c r="AA152" s="1" t="s">
        <v>92</v>
      </c>
      <c r="AB152" t="s">
        <v>87</v>
      </c>
      <c r="AC152" t="s">
        <v>0</v>
      </c>
      <c r="AD152" t="s">
        <v>5</v>
      </c>
      <c r="AE152">
        <v>24</v>
      </c>
      <c r="AF152">
        <v>108.7</v>
      </c>
      <c r="AG152">
        <v>73.7</v>
      </c>
      <c r="AH152">
        <f t="shared" si="37"/>
        <v>1.474898236092266</v>
      </c>
      <c r="AI152">
        <v>23</v>
      </c>
      <c r="AJ152">
        <v>58.11</v>
      </c>
      <c r="AK152">
        <v>71.22</v>
      </c>
      <c r="AL152" s="3">
        <f t="shared" si="41"/>
        <v>0</v>
      </c>
      <c r="AM152" s="3">
        <f t="shared" si="42"/>
        <v>1</v>
      </c>
      <c r="AN152" s="3">
        <f t="shared" si="43"/>
        <v>0</v>
      </c>
    </row>
    <row r="153" spans="1:40" x14ac:dyDescent="0.35">
      <c r="A153" s="2" t="s">
        <v>93</v>
      </c>
      <c r="B153" t="s">
        <v>87</v>
      </c>
      <c r="C153" t="s">
        <v>0</v>
      </c>
      <c r="D153" t="s">
        <v>4</v>
      </c>
      <c r="E153">
        <v>25.5</v>
      </c>
      <c r="F153">
        <v>159.80000000000001</v>
      </c>
      <c r="G153">
        <v>77.400000000000006</v>
      </c>
      <c r="H153">
        <f t="shared" si="36"/>
        <v>2.0645994832041343</v>
      </c>
      <c r="I153">
        <v>23.5</v>
      </c>
      <c r="J153">
        <v>51.27</v>
      </c>
      <c r="K153">
        <v>72.459999999999994</v>
      </c>
      <c r="L153" s="3">
        <f t="shared" si="38"/>
        <v>1</v>
      </c>
      <c r="M153" s="3">
        <f t="shared" si="39"/>
        <v>0</v>
      </c>
      <c r="N153" s="3">
        <f t="shared" si="40"/>
        <v>0</v>
      </c>
      <c r="AA153" s="1" t="s">
        <v>93</v>
      </c>
      <c r="AB153" t="s">
        <v>87</v>
      </c>
      <c r="AC153" t="s">
        <v>0</v>
      </c>
      <c r="AD153" t="s">
        <v>5</v>
      </c>
      <c r="AE153">
        <v>24.5</v>
      </c>
      <c r="AF153">
        <v>95.49</v>
      </c>
      <c r="AG153">
        <v>74.930000000000007</v>
      </c>
      <c r="AH153">
        <f t="shared" si="37"/>
        <v>1.2743894301347922</v>
      </c>
      <c r="AI153">
        <v>24</v>
      </c>
      <c r="AJ153">
        <v>73.5</v>
      </c>
      <c r="AK153">
        <v>73.7</v>
      </c>
      <c r="AL153" s="3">
        <f t="shared" si="41"/>
        <v>0</v>
      </c>
      <c r="AM153" s="3">
        <f t="shared" si="42"/>
        <v>1</v>
      </c>
      <c r="AN153" s="3">
        <f t="shared" si="43"/>
        <v>0</v>
      </c>
    </row>
    <row r="154" spans="1:40" x14ac:dyDescent="0.35">
      <c r="A154" s="2" t="s">
        <v>94</v>
      </c>
      <c r="B154" t="s">
        <v>87</v>
      </c>
      <c r="C154" t="s">
        <v>0</v>
      </c>
      <c r="D154" t="s">
        <v>4</v>
      </c>
      <c r="E154">
        <v>24</v>
      </c>
      <c r="F154">
        <v>131.79</v>
      </c>
      <c r="G154">
        <v>73.7</v>
      </c>
      <c r="H154">
        <f t="shared" si="36"/>
        <v>1.7881953867028493</v>
      </c>
      <c r="I154">
        <v>22</v>
      </c>
      <c r="J154">
        <v>52.77</v>
      </c>
      <c r="K154">
        <v>68.72</v>
      </c>
      <c r="L154" s="3">
        <f t="shared" si="38"/>
        <v>1</v>
      </c>
      <c r="M154" s="3">
        <f t="shared" si="39"/>
        <v>0</v>
      </c>
      <c r="N154" s="3">
        <f t="shared" si="40"/>
        <v>0</v>
      </c>
      <c r="AA154" s="1" t="s">
        <v>94</v>
      </c>
      <c r="AB154" t="s">
        <v>87</v>
      </c>
      <c r="AC154" t="s">
        <v>0</v>
      </c>
      <c r="AD154" t="s">
        <v>5</v>
      </c>
      <c r="AE154">
        <v>25</v>
      </c>
      <c r="AF154">
        <v>112.08</v>
      </c>
      <c r="AG154">
        <v>76.17</v>
      </c>
      <c r="AH154">
        <f t="shared" si="37"/>
        <v>1.4714454509649468</v>
      </c>
      <c r="AI154">
        <v>23</v>
      </c>
      <c r="AJ154">
        <v>65.05</v>
      </c>
      <c r="AK154">
        <v>71.22</v>
      </c>
      <c r="AL154" s="3">
        <f t="shared" si="41"/>
        <v>0</v>
      </c>
      <c r="AM154" s="3">
        <f t="shared" si="42"/>
        <v>1</v>
      </c>
      <c r="AN154" s="3">
        <f t="shared" si="43"/>
        <v>0</v>
      </c>
    </row>
    <row r="155" spans="1:40" x14ac:dyDescent="0.35">
      <c r="A155" s="2" t="s">
        <v>95</v>
      </c>
      <c r="B155" t="s">
        <v>87</v>
      </c>
      <c r="C155" t="s">
        <v>0</v>
      </c>
      <c r="D155" t="s">
        <v>4</v>
      </c>
      <c r="E155">
        <v>24.5</v>
      </c>
      <c r="F155">
        <v>125.61</v>
      </c>
      <c r="G155">
        <v>74.930000000000007</v>
      </c>
      <c r="H155">
        <f t="shared" si="36"/>
        <v>1.6763646069665019</v>
      </c>
      <c r="I155">
        <v>22.5</v>
      </c>
      <c r="J155">
        <v>55.94</v>
      </c>
      <c r="K155">
        <v>69.97</v>
      </c>
      <c r="L155" s="3">
        <f t="shared" si="38"/>
        <v>1</v>
      </c>
      <c r="M155" s="3">
        <f t="shared" si="39"/>
        <v>0</v>
      </c>
      <c r="N155" s="3">
        <f t="shared" si="40"/>
        <v>0</v>
      </c>
      <c r="AA155" s="1" t="s">
        <v>95</v>
      </c>
      <c r="AB155" t="s">
        <v>87</v>
      </c>
      <c r="AC155" t="s">
        <v>0</v>
      </c>
      <c r="AD155" t="s">
        <v>5</v>
      </c>
      <c r="AE155">
        <v>24</v>
      </c>
      <c r="AF155">
        <v>92.85</v>
      </c>
      <c r="AG155">
        <v>73.7</v>
      </c>
      <c r="AH155">
        <f t="shared" si="37"/>
        <v>1.2598371777476254</v>
      </c>
      <c r="AI155">
        <v>23.5</v>
      </c>
      <c r="AJ155">
        <v>62.2</v>
      </c>
      <c r="AK155">
        <v>72.459999999999994</v>
      </c>
      <c r="AL155" s="3">
        <f t="shared" si="41"/>
        <v>0</v>
      </c>
      <c r="AM155" s="3">
        <f t="shared" si="42"/>
        <v>1</v>
      </c>
      <c r="AN155" s="3">
        <f t="shared" si="43"/>
        <v>0</v>
      </c>
    </row>
    <row r="156" spans="1:40" x14ac:dyDescent="0.35">
      <c r="A156" s="2" t="s">
        <v>96</v>
      </c>
      <c r="B156" t="s">
        <v>87</v>
      </c>
      <c r="C156" t="s">
        <v>0</v>
      </c>
      <c r="D156" t="s">
        <v>4</v>
      </c>
      <c r="E156">
        <v>25</v>
      </c>
      <c r="F156">
        <v>180.07</v>
      </c>
      <c r="G156">
        <v>76.17</v>
      </c>
      <c r="H156">
        <f t="shared" si="36"/>
        <v>2.3640540895365629</v>
      </c>
      <c r="I156">
        <v>23</v>
      </c>
      <c r="J156">
        <v>70.87</v>
      </c>
      <c r="K156">
        <v>71.22</v>
      </c>
      <c r="L156" s="3">
        <f t="shared" si="38"/>
        <v>1</v>
      </c>
      <c r="M156" s="3">
        <f t="shared" si="39"/>
        <v>0</v>
      </c>
      <c r="N156" s="3">
        <f t="shared" si="40"/>
        <v>0</v>
      </c>
      <c r="AA156" s="1" t="s">
        <v>96</v>
      </c>
      <c r="AB156" t="s">
        <v>87</v>
      </c>
      <c r="AC156" s="4" t="s">
        <v>0</v>
      </c>
      <c r="AD156" s="4" t="s">
        <v>5</v>
      </c>
      <c r="AE156" s="4">
        <v>24</v>
      </c>
      <c r="AF156" s="4">
        <v>58.11</v>
      </c>
      <c r="AG156" s="4">
        <v>73.7</v>
      </c>
      <c r="AH156" s="4">
        <f t="shared" si="37"/>
        <v>0.78846675712347347</v>
      </c>
      <c r="AI156" s="4">
        <v>23.5</v>
      </c>
      <c r="AJ156" s="4">
        <v>42.51</v>
      </c>
      <c r="AK156" s="4">
        <v>72.459999999999994</v>
      </c>
      <c r="AL156" s="4">
        <f t="shared" si="41"/>
        <v>0</v>
      </c>
      <c r="AM156" s="4">
        <f t="shared" si="42"/>
        <v>0</v>
      </c>
      <c r="AN156" s="4">
        <f t="shared" si="43"/>
        <v>1</v>
      </c>
    </row>
    <row r="157" spans="1:40" x14ac:dyDescent="0.35">
      <c r="A157" s="2" t="s">
        <v>97</v>
      </c>
      <c r="B157" t="s">
        <v>87</v>
      </c>
      <c r="C157" t="s">
        <v>0</v>
      </c>
      <c r="D157" t="s">
        <v>4</v>
      </c>
      <c r="E157">
        <v>23</v>
      </c>
      <c r="F157">
        <v>84.75</v>
      </c>
      <c r="G157">
        <v>71.22</v>
      </c>
      <c r="H157">
        <f t="shared" si="36"/>
        <v>1.1899747262005056</v>
      </c>
      <c r="I157">
        <v>22.5</v>
      </c>
      <c r="J157">
        <v>48.63</v>
      </c>
      <c r="K157">
        <v>69.97</v>
      </c>
      <c r="L157" s="3">
        <f t="shared" si="38"/>
        <v>0</v>
      </c>
      <c r="M157" s="3">
        <f t="shared" si="39"/>
        <v>1</v>
      </c>
      <c r="N157" s="3">
        <f t="shared" si="40"/>
        <v>0</v>
      </c>
      <c r="AA157" s="1" t="s">
        <v>97</v>
      </c>
      <c r="AB157" t="s">
        <v>87</v>
      </c>
      <c r="AC157" t="s">
        <v>0</v>
      </c>
      <c r="AD157" t="s">
        <v>5</v>
      </c>
      <c r="AE157">
        <v>25</v>
      </c>
      <c r="AF157">
        <v>83.82</v>
      </c>
      <c r="AG157">
        <v>76.17</v>
      </c>
      <c r="AH157">
        <f t="shared" si="37"/>
        <v>1.1004332414336351</v>
      </c>
      <c r="AI157">
        <v>24.5</v>
      </c>
      <c r="AJ157">
        <v>58.42</v>
      </c>
      <c r="AK157">
        <v>74.930000000000007</v>
      </c>
      <c r="AL157" s="3">
        <f t="shared" si="41"/>
        <v>0</v>
      </c>
      <c r="AM157" s="3">
        <f t="shared" si="42"/>
        <v>1</v>
      </c>
      <c r="AN157" s="3">
        <f t="shared" si="43"/>
        <v>0</v>
      </c>
    </row>
    <row r="158" spans="1:40" x14ac:dyDescent="0.35">
      <c r="A158" s="2" t="s">
        <v>98</v>
      </c>
      <c r="B158" t="s">
        <v>87</v>
      </c>
      <c r="C158" t="s">
        <v>0</v>
      </c>
      <c r="D158" t="s">
        <v>4</v>
      </c>
      <c r="E158">
        <v>25</v>
      </c>
      <c r="F158">
        <v>174.57</v>
      </c>
      <c r="G158">
        <v>76.17</v>
      </c>
      <c r="H158">
        <f t="shared" si="36"/>
        <v>2.2918471839306811</v>
      </c>
      <c r="I158">
        <v>23</v>
      </c>
      <c r="J158">
        <v>62.74</v>
      </c>
      <c r="K158">
        <v>71.22</v>
      </c>
      <c r="L158" s="3">
        <f t="shared" si="38"/>
        <v>1</v>
      </c>
      <c r="M158" s="3">
        <f t="shared" si="39"/>
        <v>0</v>
      </c>
      <c r="N158" s="3">
        <f t="shared" si="40"/>
        <v>0</v>
      </c>
      <c r="AA158" s="1" t="s">
        <v>98</v>
      </c>
      <c r="AB158" t="s">
        <v>87</v>
      </c>
      <c r="AC158" t="s">
        <v>0</v>
      </c>
      <c r="AD158" t="s">
        <v>5</v>
      </c>
      <c r="AE158">
        <v>24</v>
      </c>
      <c r="AF158">
        <v>96.64</v>
      </c>
      <c r="AG158">
        <v>73.7</v>
      </c>
      <c r="AH158">
        <f t="shared" si="37"/>
        <v>1.3112618724559022</v>
      </c>
      <c r="AI158">
        <v>22.5</v>
      </c>
      <c r="AJ158">
        <v>65.099999999999994</v>
      </c>
      <c r="AK158">
        <v>69.97</v>
      </c>
      <c r="AL158" s="3">
        <f t="shared" si="41"/>
        <v>0</v>
      </c>
      <c r="AM158" s="3">
        <f t="shared" si="42"/>
        <v>1</v>
      </c>
      <c r="AN158" s="3">
        <f t="shared" si="43"/>
        <v>0</v>
      </c>
    </row>
    <row r="159" spans="1:40" x14ac:dyDescent="0.35">
      <c r="A159" s="2" t="s">
        <v>100</v>
      </c>
      <c r="B159" t="s">
        <v>87</v>
      </c>
      <c r="C159" t="s">
        <v>0</v>
      </c>
      <c r="D159" t="s">
        <v>4</v>
      </c>
      <c r="E159">
        <v>25</v>
      </c>
      <c r="F159">
        <v>186.48</v>
      </c>
      <c r="G159">
        <v>76.17</v>
      </c>
      <c r="H159">
        <f t="shared" si="36"/>
        <v>2.4482079558881447</v>
      </c>
      <c r="I159">
        <v>23</v>
      </c>
      <c r="J159">
        <v>69.83</v>
      </c>
      <c r="K159">
        <v>71.22</v>
      </c>
      <c r="L159" s="3">
        <f t="shared" si="38"/>
        <v>1</v>
      </c>
      <c r="M159" s="3">
        <f t="shared" si="39"/>
        <v>0</v>
      </c>
      <c r="N159" s="3">
        <f t="shared" si="40"/>
        <v>0</v>
      </c>
      <c r="AA159" s="1" t="s">
        <v>100</v>
      </c>
      <c r="AB159" t="s">
        <v>87</v>
      </c>
      <c r="AC159" s="4" t="s">
        <v>0</v>
      </c>
      <c r="AD159" s="4" t="s">
        <v>5</v>
      </c>
      <c r="AE159" s="4">
        <v>34</v>
      </c>
      <c r="AF159" s="4">
        <v>91.78</v>
      </c>
      <c r="AG159" s="4">
        <v>98.04</v>
      </c>
      <c r="AH159" s="4">
        <f t="shared" si="37"/>
        <v>0.93614851081191341</v>
      </c>
      <c r="AI159" s="4">
        <v>33.5</v>
      </c>
      <c r="AJ159" s="4">
        <v>71.930000000000007</v>
      </c>
      <c r="AK159" s="4">
        <v>96.84</v>
      </c>
      <c r="AL159" s="4">
        <f t="shared" si="41"/>
        <v>0</v>
      </c>
      <c r="AM159" s="4">
        <f t="shared" si="42"/>
        <v>0</v>
      </c>
      <c r="AN159" s="4">
        <f t="shared" si="43"/>
        <v>1</v>
      </c>
    </row>
    <row r="160" spans="1:40" x14ac:dyDescent="0.35">
      <c r="A160" s="2" t="s">
        <v>101</v>
      </c>
      <c r="B160" t="s">
        <v>87</v>
      </c>
      <c r="C160" s="2" t="s">
        <v>0</v>
      </c>
      <c r="D160" t="s">
        <v>4</v>
      </c>
      <c r="E160">
        <v>25</v>
      </c>
      <c r="F160">
        <v>84.35</v>
      </c>
      <c r="G160">
        <v>76.17</v>
      </c>
      <c r="H160">
        <f t="shared" si="36"/>
        <v>1.1073913614283837</v>
      </c>
      <c r="I160">
        <v>23.5</v>
      </c>
      <c r="J160">
        <v>72.64</v>
      </c>
      <c r="K160">
        <v>72.459999999999994</v>
      </c>
      <c r="L160" s="3">
        <f t="shared" si="38"/>
        <v>0</v>
      </c>
      <c r="M160" s="3">
        <f t="shared" si="39"/>
        <v>1</v>
      </c>
      <c r="N160" s="3">
        <f t="shared" si="40"/>
        <v>0</v>
      </c>
      <c r="AA160" s="1" t="s">
        <v>101</v>
      </c>
      <c r="AB160" t="s">
        <v>87</v>
      </c>
      <c r="AC160" s="4" t="s">
        <v>0</v>
      </c>
      <c r="AD160" s="4" t="s">
        <v>5</v>
      </c>
      <c r="AE160" s="4">
        <v>33.5</v>
      </c>
      <c r="AF160" s="4">
        <v>92.98</v>
      </c>
      <c r="AG160" s="4">
        <v>96.84</v>
      </c>
      <c r="AH160" s="4">
        <f t="shared" si="37"/>
        <v>0.9601404378356051</v>
      </c>
      <c r="AI160" s="4">
        <v>33</v>
      </c>
      <c r="AJ160" s="4">
        <v>81.040000000000006</v>
      </c>
      <c r="AK160" s="4">
        <v>95.64</v>
      </c>
      <c r="AL160" s="4">
        <f t="shared" si="41"/>
        <v>0</v>
      </c>
      <c r="AM160" s="4">
        <f t="shared" si="42"/>
        <v>0</v>
      </c>
      <c r="AN160" s="4">
        <f t="shared" si="43"/>
        <v>1</v>
      </c>
    </row>
    <row r="161" spans="1:40" x14ac:dyDescent="0.35">
      <c r="A161" s="2" t="s">
        <v>102</v>
      </c>
      <c r="B161" t="s">
        <v>87</v>
      </c>
      <c r="C161" s="2" t="s">
        <v>0</v>
      </c>
      <c r="D161" t="s">
        <v>4</v>
      </c>
      <c r="E161">
        <v>25</v>
      </c>
      <c r="F161">
        <v>142.72</v>
      </c>
      <c r="G161">
        <v>76.17</v>
      </c>
      <c r="H161">
        <f t="shared" si="36"/>
        <v>1.8737035578311672</v>
      </c>
      <c r="I161">
        <v>23.5</v>
      </c>
      <c r="J161">
        <v>72.12</v>
      </c>
      <c r="K161">
        <v>72.459999999999994</v>
      </c>
      <c r="L161" s="3">
        <f t="shared" si="38"/>
        <v>1</v>
      </c>
      <c r="M161" s="3">
        <f t="shared" si="39"/>
        <v>0</v>
      </c>
      <c r="N161" s="3">
        <f t="shared" si="40"/>
        <v>0</v>
      </c>
      <c r="AA161" s="1" t="s">
        <v>102</v>
      </c>
      <c r="AB161" t="s">
        <v>87</v>
      </c>
      <c r="AC161" s="2" t="s">
        <v>0</v>
      </c>
      <c r="AD161" t="s">
        <v>5</v>
      </c>
      <c r="AE161">
        <v>24</v>
      </c>
      <c r="AF161">
        <v>74.42</v>
      </c>
      <c r="AG161">
        <v>73.7</v>
      </c>
      <c r="AH161">
        <f t="shared" si="37"/>
        <v>1.0097693351424695</v>
      </c>
      <c r="AI161">
        <v>23.5</v>
      </c>
      <c r="AJ161">
        <v>69.31</v>
      </c>
      <c r="AK161">
        <v>72.459999999999994</v>
      </c>
      <c r="AL161" s="3">
        <f t="shared" si="41"/>
        <v>0</v>
      </c>
      <c r="AM161" s="3">
        <f t="shared" si="42"/>
        <v>1</v>
      </c>
      <c r="AN161" s="3">
        <f t="shared" si="43"/>
        <v>0</v>
      </c>
    </row>
    <row r="162" spans="1:40" x14ac:dyDescent="0.35">
      <c r="A162" s="2" t="s">
        <v>103</v>
      </c>
      <c r="B162" t="s">
        <v>87</v>
      </c>
      <c r="C162" s="2" t="s">
        <v>0</v>
      </c>
      <c r="D162" t="s">
        <v>4</v>
      </c>
      <c r="E162">
        <v>25</v>
      </c>
      <c r="F162">
        <v>145.16</v>
      </c>
      <c r="G162">
        <v>76.17</v>
      </c>
      <c r="H162">
        <f t="shared" si="36"/>
        <v>1.9057371668635945</v>
      </c>
      <c r="I162">
        <v>23.5</v>
      </c>
      <c r="J162">
        <v>66.430000000000007</v>
      </c>
      <c r="K162">
        <v>72.459999999999994</v>
      </c>
      <c r="L162" s="3">
        <f t="shared" si="38"/>
        <v>1</v>
      </c>
      <c r="M162" s="3">
        <f t="shared" si="39"/>
        <v>0</v>
      </c>
      <c r="N162" s="3">
        <f t="shared" si="40"/>
        <v>0</v>
      </c>
      <c r="AA162" s="1" t="s">
        <v>103</v>
      </c>
      <c r="AB162" t="s">
        <v>87</v>
      </c>
      <c r="AC162" s="2" t="s">
        <v>0</v>
      </c>
      <c r="AD162" t="s">
        <v>5</v>
      </c>
      <c r="AE162">
        <v>24.5</v>
      </c>
      <c r="AF162">
        <v>108.02</v>
      </c>
      <c r="AG162">
        <v>74.930000000000007</v>
      </c>
      <c r="AH162">
        <f t="shared" si="37"/>
        <v>1.4416121713599357</v>
      </c>
      <c r="AI162">
        <v>26</v>
      </c>
      <c r="AJ162">
        <v>91.02</v>
      </c>
      <c r="AK162">
        <v>78.63</v>
      </c>
      <c r="AL162" s="3">
        <f t="shared" si="41"/>
        <v>0</v>
      </c>
      <c r="AM162" s="3">
        <f t="shared" si="42"/>
        <v>1</v>
      </c>
      <c r="AN162" s="3">
        <f t="shared" si="43"/>
        <v>0</v>
      </c>
    </row>
    <row r="163" spans="1:40" x14ac:dyDescent="0.35">
      <c r="A163" s="2" t="s">
        <v>104</v>
      </c>
      <c r="B163" t="s">
        <v>87</v>
      </c>
      <c r="C163" s="2" t="s">
        <v>0</v>
      </c>
      <c r="D163" t="s">
        <v>4</v>
      </c>
      <c r="E163">
        <v>25</v>
      </c>
      <c r="F163">
        <v>204.93</v>
      </c>
      <c r="G163">
        <v>76.17</v>
      </c>
      <c r="H163">
        <f t="shared" si="36"/>
        <v>2.6904293028751476</v>
      </c>
      <c r="I163">
        <v>23</v>
      </c>
      <c r="J163">
        <v>62.42</v>
      </c>
      <c r="K163">
        <v>71.22</v>
      </c>
      <c r="L163" s="3">
        <f t="shared" si="38"/>
        <v>1</v>
      </c>
      <c r="M163" s="3">
        <f t="shared" si="39"/>
        <v>0</v>
      </c>
      <c r="N163" s="3">
        <f t="shared" si="40"/>
        <v>0</v>
      </c>
      <c r="AA163" s="1" t="s">
        <v>104</v>
      </c>
      <c r="AB163" t="s">
        <v>87</v>
      </c>
      <c r="AC163" s="2" t="s">
        <v>0</v>
      </c>
      <c r="AD163" t="s">
        <v>5</v>
      </c>
      <c r="AE163">
        <v>24</v>
      </c>
      <c r="AF163">
        <v>75.680000000000007</v>
      </c>
      <c r="AG163">
        <v>73.7</v>
      </c>
      <c r="AH163">
        <f t="shared" si="37"/>
        <v>1.026865671641791</v>
      </c>
      <c r="AI163">
        <v>23.5</v>
      </c>
      <c r="AJ163">
        <v>50.71</v>
      </c>
      <c r="AK163">
        <v>72.459999999999994</v>
      </c>
      <c r="AL163" s="3">
        <f t="shared" si="41"/>
        <v>0</v>
      </c>
      <c r="AM163" s="3">
        <f t="shared" si="42"/>
        <v>1</v>
      </c>
      <c r="AN163" s="3">
        <f t="shared" si="43"/>
        <v>0</v>
      </c>
    </row>
    <row r="164" spans="1:40" x14ac:dyDescent="0.35">
      <c r="A164" s="2" t="s">
        <v>105</v>
      </c>
      <c r="B164" t="s">
        <v>87</v>
      </c>
      <c r="C164" s="2" t="s">
        <v>0</v>
      </c>
      <c r="D164" t="s">
        <v>4</v>
      </c>
      <c r="E164">
        <v>24.5</v>
      </c>
      <c r="F164">
        <v>142.21</v>
      </c>
      <c r="G164">
        <v>74.930000000000007</v>
      </c>
      <c r="H164">
        <f t="shared" si="36"/>
        <v>1.8979047110636593</v>
      </c>
      <c r="I164">
        <v>23</v>
      </c>
      <c r="J164">
        <v>54.03</v>
      </c>
      <c r="K164">
        <v>71.22</v>
      </c>
      <c r="L164" s="3">
        <f t="shared" si="38"/>
        <v>1</v>
      </c>
      <c r="M164" s="3">
        <f t="shared" si="39"/>
        <v>0</v>
      </c>
      <c r="N164" s="3">
        <f t="shared" si="40"/>
        <v>0</v>
      </c>
      <c r="AA164" s="1" t="s">
        <v>105</v>
      </c>
      <c r="AB164" t="s">
        <v>87</v>
      </c>
      <c r="AC164" s="2" t="s">
        <v>0</v>
      </c>
      <c r="AD164" t="s">
        <v>5</v>
      </c>
      <c r="AE164">
        <v>30.5</v>
      </c>
      <c r="AF164">
        <v>90.32</v>
      </c>
      <c r="AG164">
        <v>89.6</v>
      </c>
      <c r="AH164">
        <f t="shared" si="37"/>
        <v>1.0080357142857144</v>
      </c>
      <c r="AI164">
        <v>30</v>
      </c>
      <c r="AJ164">
        <v>75.98</v>
      </c>
      <c r="AK164">
        <v>88.39</v>
      </c>
      <c r="AL164" s="3">
        <f t="shared" si="41"/>
        <v>0</v>
      </c>
      <c r="AM164" s="3">
        <f t="shared" si="42"/>
        <v>1</v>
      </c>
      <c r="AN164" s="3">
        <f t="shared" si="43"/>
        <v>0</v>
      </c>
    </row>
    <row r="165" spans="1:40" x14ac:dyDescent="0.35">
      <c r="A165" s="2" t="s">
        <v>106</v>
      </c>
      <c r="B165" t="s">
        <v>87</v>
      </c>
      <c r="C165" s="2" t="s">
        <v>0</v>
      </c>
      <c r="D165" t="s">
        <v>4</v>
      </c>
      <c r="E165">
        <v>25</v>
      </c>
      <c r="F165">
        <v>177.86</v>
      </c>
      <c r="G165">
        <v>76.17</v>
      </c>
      <c r="H165">
        <f t="shared" si="36"/>
        <v>2.3350400420112907</v>
      </c>
      <c r="I165">
        <v>23</v>
      </c>
      <c r="J165">
        <v>34.36</v>
      </c>
      <c r="K165">
        <v>71.22</v>
      </c>
      <c r="L165" s="3">
        <f t="shared" si="38"/>
        <v>1</v>
      </c>
      <c r="M165" s="3">
        <f t="shared" si="39"/>
        <v>0</v>
      </c>
      <c r="N165" s="3">
        <f t="shared" si="40"/>
        <v>0</v>
      </c>
      <c r="AA165" s="1" t="s">
        <v>106</v>
      </c>
      <c r="AB165" t="s">
        <v>87</v>
      </c>
      <c r="AC165" s="2" t="s">
        <v>0</v>
      </c>
      <c r="AD165" t="s">
        <v>5</v>
      </c>
      <c r="AE165">
        <v>24</v>
      </c>
      <c r="AF165">
        <v>76.53</v>
      </c>
      <c r="AG165">
        <v>73.7</v>
      </c>
      <c r="AH165">
        <f t="shared" si="37"/>
        <v>1.0383989145183175</v>
      </c>
      <c r="AI165">
        <v>23.5</v>
      </c>
      <c r="AJ165">
        <v>50.69</v>
      </c>
      <c r="AK165">
        <v>72.459999999999994</v>
      </c>
      <c r="AL165" s="3">
        <f t="shared" si="41"/>
        <v>0</v>
      </c>
      <c r="AM165" s="3">
        <f t="shared" si="42"/>
        <v>1</v>
      </c>
      <c r="AN165" s="3">
        <f t="shared" si="43"/>
        <v>0</v>
      </c>
    </row>
    <row r="166" spans="1:40" x14ac:dyDescent="0.35">
      <c r="A166" s="2" t="s">
        <v>190</v>
      </c>
      <c r="B166" t="s">
        <v>174</v>
      </c>
      <c r="C166" t="s">
        <v>3</v>
      </c>
      <c r="D166" t="s">
        <v>1</v>
      </c>
      <c r="E166">
        <v>24</v>
      </c>
      <c r="F166">
        <v>206.48</v>
      </c>
      <c r="G166">
        <v>73.7</v>
      </c>
      <c r="H166">
        <f t="shared" si="36"/>
        <v>2.8016282225237448</v>
      </c>
      <c r="I166">
        <v>22</v>
      </c>
      <c r="J166">
        <v>59.79</v>
      </c>
      <c r="K166">
        <v>68.72</v>
      </c>
      <c r="L166" s="3">
        <f t="shared" si="38"/>
        <v>1</v>
      </c>
      <c r="M166" s="3">
        <f t="shared" si="39"/>
        <v>0</v>
      </c>
      <c r="N166" s="3">
        <f t="shared" si="40"/>
        <v>0</v>
      </c>
      <c r="AA166" s="2" t="s">
        <v>190</v>
      </c>
      <c r="AB166" t="s">
        <v>174</v>
      </c>
      <c r="AC166" t="s">
        <v>3</v>
      </c>
      <c r="AD166" t="s">
        <v>2</v>
      </c>
      <c r="AE166">
        <v>24</v>
      </c>
      <c r="AF166">
        <v>229.17</v>
      </c>
      <c r="AG166">
        <v>73.7</v>
      </c>
      <c r="AH166">
        <f t="shared" si="37"/>
        <v>3.1094979647218448</v>
      </c>
      <c r="AI166">
        <v>16</v>
      </c>
      <c r="AJ166">
        <v>75.67</v>
      </c>
      <c r="AK166">
        <v>53.5</v>
      </c>
      <c r="AL166" s="3">
        <f t="shared" si="41"/>
        <v>1</v>
      </c>
      <c r="AM166" s="3">
        <f t="shared" si="42"/>
        <v>0</v>
      </c>
      <c r="AN166" s="3">
        <f t="shared" si="43"/>
        <v>0</v>
      </c>
    </row>
    <row r="167" spans="1:40" x14ac:dyDescent="0.35">
      <c r="A167" s="2" t="s">
        <v>193</v>
      </c>
      <c r="B167" t="s">
        <v>174</v>
      </c>
      <c r="C167" t="s">
        <v>3</v>
      </c>
      <c r="D167" t="s">
        <v>1</v>
      </c>
      <c r="E167">
        <v>24</v>
      </c>
      <c r="F167">
        <v>154.86000000000001</v>
      </c>
      <c r="G167">
        <v>73.7</v>
      </c>
      <c r="H167">
        <f t="shared" si="36"/>
        <v>2.1012211668928087</v>
      </c>
      <c r="I167">
        <v>22</v>
      </c>
      <c r="J167">
        <v>42.17</v>
      </c>
      <c r="K167">
        <v>68.72</v>
      </c>
      <c r="L167" s="3">
        <f t="shared" si="38"/>
        <v>1</v>
      </c>
      <c r="M167" s="3">
        <f t="shared" si="39"/>
        <v>0</v>
      </c>
      <c r="N167" s="3">
        <f t="shared" si="40"/>
        <v>0</v>
      </c>
      <c r="AA167" s="2" t="s">
        <v>193</v>
      </c>
      <c r="AB167" t="s">
        <v>174</v>
      </c>
      <c r="AC167" t="s">
        <v>3</v>
      </c>
      <c r="AD167" t="s">
        <v>2</v>
      </c>
      <c r="AE167">
        <v>24</v>
      </c>
      <c r="AF167">
        <v>196.89</v>
      </c>
      <c r="AG167">
        <v>73.7</v>
      </c>
      <c r="AH167">
        <f t="shared" si="37"/>
        <v>2.6715061058344638</v>
      </c>
      <c r="AI167">
        <v>22.5</v>
      </c>
      <c r="AJ167">
        <v>62.26</v>
      </c>
      <c r="AK167">
        <v>69.97</v>
      </c>
      <c r="AL167" s="3">
        <f t="shared" si="41"/>
        <v>1</v>
      </c>
      <c r="AM167" s="3">
        <f t="shared" si="42"/>
        <v>0</v>
      </c>
      <c r="AN167" s="3">
        <f t="shared" si="43"/>
        <v>0</v>
      </c>
    </row>
    <row r="168" spans="1:40" x14ac:dyDescent="0.35">
      <c r="A168" s="2" t="s">
        <v>194</v>
      </c>
      <c r="B168" t="s">
        <v>174</v>
      </c>
      <c r="C168" t="s">
        <v>3</v>
      </c>
      <c r="D168" t="s">
        <v>1</v>
      </c>
      <c r="E168">
        <v>24</v>
      </c>
      <c r="F168">
        <v>169.49</v>
      </c>
      <c r="G168">
        <v>73.7</v>
      </c>
      <c r="H168">
        <f t="shared" si="36"/>
        <v>2.2997286295793757</v>
      </c>
      <c r="I168">
        <v>22.5</v>
      </c>
      <c r="J168">
        <v>63.72</v>
      </c>
      <c r="K168">
        <v>69.97</v>
      </c>
      <c r="L168" s="3">
        <f t="shared" si="38"/>
        <v>1</v>
      </c>
      <c r="M168" s="3">
        <f t="shared" si="39"/>
        <v>0</v>
      </c>
      <c r="N168" s="3">
        <f t="shared" si="40"/>
        <v>0</v>
      </c>
      <c r="AA168" s="2" t="s">
        <v>194</v>
      </c>
      <c r="AB168" t="s">
        <v>174</v>
      </c>
      <c r="AC168" t="s">
        <v>3</v>
      </c>
      <c r="AD168" t="s">
        <v>2</v>
      </c>
      <c r="AE168">
        <v>24</v>
      </c>
      <c r="AF168">
        <v>211.09</v>
      </c>
      <c r="AG168">
        <v>73.7</v>
      </c>
      <c r="AH168">
        <f t="shared" si="37"/>
        <v>2.8641791044776119</v>
      </c>
      <c r="AI168">
        <v>16</v>
      </c>
      <c r="AJ168">
        <v>62.65</v>
      </c>
      <c r="AK168">
        <v>53.5</v>
      </c>
      <c r="AL168" s="3">
        <f t="shared" si="41"/>
        <v>1</v>
      </c>
      <c r="AM168" s="3">
        <f t="shared" si="42"/>
        <v>0</v>
      </c>
      <c r="AN168" s="3">
        <f t="shared" si="43"/>
        <v>0</v>
      </c>
    </row>
    <row r="169" spans="1:40" x14ac:dyDescent="0.35">
      <c r="A169" s="2" t="s">
        <v>196</v>
      </c>
      <c r="B169" t="s">
        <v>174</v>
      </c>
      <c r="C169" t="s">
        <v>3</v>
      </c>
      <c r="D169" t="s">
        <v>1</v>
      </c>
      <c r="E169">
        <v>24</v>
      </c>
      <c r="F169">
        <v>114.72</v>
      </c>
      <c r="G169">
        <v>73.7</v>
      </c>
      <c r="H169">
        <f t="shared" si="36"/>
        <v>1.5565807327001355</v>
      </c>
      <c r="I169">
        <v>22.5</v>
      </c>
      <c r="J169">
        <v>54.01</v>
      </c>
      <c r="K169">
        <v>69.97</v>
      </c>
      <c r="L169" s="3">
        <f t="shared" si="38"/>
        <v>1</v>
      </c>
      <c r="M169" s="3">
        <f t="shared" si="39"/>
        <v>0</v>
      </c>
      <c r="N169" s="3">
        <f t="shared" si="40"/>
        <v>0</v>
      </c>
      <c r="AA169" s="2" t="s">
        <v>196</v>
      </c>
      <c r="AB169" t="s">
        <v>174</v>
      </c>
      <c r="AC169" t="s">
        <v>3</v>
      </c>
      <c r="AD169" t="s">
        <v>2</v>
      </c>
      <c r="AE169">
        <v>24</v>
      </c>
      <c r="AF169">
        <v>209.57</v>
      </c>
      <c r="AG169">
        <v>73.7</v>
      </c>
      <c r="AH169">
        <f t="shared" si="37"/>
        <v>2.8435549525101762</v>
      </c>
      <c r="AI169">
        <v>21.5</v>
      </c>
      <c r="AJ169">
        <v>54.05</v>
      </c>
      <c r="AK169">
        <v>67.47</v>
      </c>
      <c r="AL169" s="3">
        <f t="shared" si="41"/>
        <v>1</v>
      </c>
      <c r="AM169" s="3">
        <f t="shared" si="42"/>
        <v>0</v>
      </c>
      <c r="AN169" s="3">
        <f t="shared" si="43"/>
        <v>0</v>
      </c>
    </row>
    <row r="170" spans="1:40" x14ac:dyDescent="0.35">
      <c r="A170" s="2" t="s">
        <v>197</v>
      </c>
      <c r="B170" t="s">
        <v>174</v>
      </c>
      <c r="C170" t="s">
        <v>3</v>
      </c>
      <c r="D170" t="s">
        <v>1</v>
      </c>
      <c r="E170">
        <v>23.5</v>
      </c>
      <c r="F170">
        <v>127.45</v>
      </c>
      <c r="G170">
        <v>72.459999999999994</v>
      </c>
      <c r="H170">
        <f t="shared" si="36"/>
        <v>1.7589014628760697</v>
      </c>
      <c r="I170">
        <v>21.5</v>
      </c>
      <c r="J170">
        <v>59.95</v>
      </c>
      <c r="K170">
        <v>67.47</v>
      </c>
      <c r="L170" s="3">
        <f t="shared" si="38"/>
        <v>1</v>
      </c>
      <c r="M170" s="3">
        <f t="shared" si="39"/>
        <v>0</v>
      </c>
      <c r="N170" s="3">
        <f t="shared" si="40"/>
        <v>0</v>
      </c>
      <c r="AA170" s="2" t="s">
        <v>197</v>
      </c>
      <c r="AB170" t="s">
        <v>174</v>
      </c>
      <c r="AC170" t="s">
        <v>3</v>
      </c>
      <c r="AD170" t="s">
        <v>2</v>
      </c>
      <c r="AE170">
        <v>24</v>
      </c>
      <c r="AF170">
        <v>174.6</v>
      </c>
      <c r="AG170">
        <v>73.7</v>
      </c>
      <c r="AH170">
        <f t="shared" si="37"/>
        <v>2.3690637720488463</v>
      </c>
      <c r="AI170">
        <v>22</v>
      </c>
      <c r="AJ170">
        <v>51.91</v>
      </c>
      <c r="AK170">
        <v>68.72</v>
      </c>
      <c r="AL170" s="3">
        <f t="shared" si="41"/>
        <v>1</v>
      </c>
      <c r="AM170" s="3">
        <f t="shared" si="42"/>
        <v>0</v>
      </c>
      <c r="AN170" s="3">
        <f t="shared" si="43"/>
        <v>0</v>
      </c>
    </row>
    <row r="171" spans="1:40" x14ac:dyDescent="0.35">
      <c r="A171" s="2" t="s">
        <v>199</v>
      </c>
      <c r="B171" t="s">
        <v>174</v>
      </c>
      <c r="C171" t="s">
        <v>3</v>
      </c>
      <c r="D171" t="s">
        <v>1</v>
      </c>
      <c r="E171">
        <v>23</v>
      </c>
      <c r="F171">
        <v>91.05</v>
      </c>
      <c r="G171">
        <v>71.22</v>
      </c>
      <c r="H171">
        <f t="shared" si="36"/>
        <v>1.2784330244313395</v>
      </c>
      <c r="I171">
        <v>22</v>
      </c>
      <c r="J171">
        <v>53.22</v>
      </c>
      <c r="K171">
        <v>68.72</v>
      </c>
      <c r="L171" s="3">
        <f t="shared" si="38"/>
        <v>0</v>
      </c>
      <c r="M171" s="3">
        <f t="shared" si="39"/>
        <v>1</v>
      </c>
      <c r="N171" s="3">
        <f t="shared" si="40"/>
        <v>0</v>
      </c>
      <c r="AA171" s="2" t="s">
        <v>199</v>
      </c>
      <c r="AB171" t="s">
        <v>174</v>
      </c>
      <c r="AC171" t="s">
        <v>3</v>
      </c>
      <c r="AD171" t="s">
        <v>2</v>
      </c>
      <c r="AE171">
        <v>24</v>
      </c>
      <c r="AF171">
        <v>218</v>
      </c>
      <c r="AG171">
        <v>73.7</v>
      </c>
      <c r="AH171">
        <f t="shared" si="37"/>
        <v>2.9579375848032563</v>
      </c>
      <c r="AI171">
        <v>16</v>
      </c>
      <c r="AJ171">
        <v>59.29</v>
      </c>
      <c r="AK171">
        <v>53.5</v>
      </c>
      <c r="AL171" s="3">
        <f t="shared" si="41"/>
        <v>1</v>
      </c>
      <c r="AM171" s="3">
        <f t="shared" si="42"/>
        <v>0</v>
      </c>
      <c r="AN171" s="3">
        <f t="shared" si="43"/>
        <v>0</v>
      </c>
    </row>
    <row r="172" spans="1:40" x14ac:dyDescent="0.35">
      <c r="A172" s="2" t="s">
        <v>201</v>
      </c>
      <c r="B172" t="s">
        <v>174</v>
      </c>
      <c r="C172" t="s">
        <v>3</v>
      </c>
      <c r="D172" t="s">
        <v>1</v>
      </c>
      <c r="E172">
        <v>23</v>
      </c>
      <c r="F172">
        <v>74.489999999999995</v>
      </c>
      <c r="G172">
        <v>71.22</v>
      </c>
      <c r="H172">
        <f t="shared" si="36"/>
        <v>1.0459140690817186</v>
      </c>
      <c r="I172">
        <v>22.5</v>
      </c>
      <c r="J172">
        <v>57.63</v>
      </c>
      <c r="K172">
        <v>69.97</v>
      </c>
      <c r="L172" s="3">
        <f t="shared" si="38"/>
        <v>0</v>
      </c>
      <c r="M172" s="3">
        <f t="shared" si="39"/>
        <v>1</v>
      </c>
      <c r="N172" s="3">
        <f t="shared" si="40"/>
        <v>0</v>
      </c>
      <c r="AA172" s="2" t="s">
        <v>201</v>
      </c>
      <c r="AB172" t="s">
        <v>174</v>
      </c>
      <c r="AC172" t="s">
        <v>3</v>
      </c>
      <c r="AD172" t="s">
        <v>2</v>
      </c>
      <c r="AE172">
        <v>24</v>
      </c>
      <c r="AF172">
        <v>175.57</v>
      </c>
      <c r="AG172">
        <v>73.7</v>
      </c>
      <c r="AH172">
        <f t="shared" si="37"/>
        <v>2.3822252374491177</v>
      </c>
      <c r="AI172">
        <v>22</v>
      </c>
      <c r="AJ172">
        <v>47.93</v>
      </c>
      <c r="AK172">
        <v>68.72</v>
      </c>
      <c r="AL172" s="3">
        <f t="shared" si="41"/>
        <v>1</v>
      </c>
      <c r="AM172" s="3">
        <f t="shared" si="42"/>
        <v>0</v>
      </c>
      <c r="AN172" s="3">
        <f t="shared" si="43"/>
        <v>0</v>
      </c>
    </row>
    <row r="173" spans="1:40" x14ac:dyDescent="0.35">
      <c r="A173" s="2" t="s">
        <v>202</v>
      </c>
      <c r="B173" t="s">
        <v>174</v>
      </c>
      <c r="C173" t="s">
        <v>3</v>
      </c>
      <c r="D173" t="s">
        <v>1</v>
      </c>
      <c r="E173">
        <v>23.5</v>
      </c>
      <c r="F173">
        <v>80.430000000000007</v>
      </c>
      <c r="G173">
        <v>72.459999999999994</v>
      </c>
      <c r="H173">
        <f t="shared" si="36"/>
        <v>1.1099917195694178</v>
      </c>
      <c r="I173">
        <v>23</v>
      </c>
      <c r="J173">
        <v>64.97</v>
      </c>
      <c r="K173">
        <v>71.22</v>
      </c>
      <c r="L173" s="3">
        <f t="shared" si="38"/>
        <v>0</v>
      </c>
      <c r="M173" s="3">
        <f t="shared" si="39"/>
        <v>1</v>
      </c>
      <c r="N173" s="3">
        <f t="shared" si="40"/>
        <v>0</v>
      </c>
      <c r="AA173" s="2" t="s">
        <v>202</v>
      </c>
      <c r="AB173" t="s">
        <v>174</v>
      </c>
      <c r="AC173" t="s">
        <v>3</v>
      </c>
      <c r="AD173" t="s">
        <v>2</v>
      </c>
      <c r="AE173">
        <v>24</v>
      </c>
      <c r="AF173">
        <v>185.79</v>
      </c>
      <c r="AG173">
        <v>73.7</v>
      </c>
      <c r="AH173">
        <f t="shared" si="37"/>
        <v>2.5208955223880594</v>
      </c>
      <c r="AI173">
        <v>16</v>
      </c>
      <c r="AJ173">
        <v>75.040000000000006</v>
      </c>
      <c r="AK173">
        <v>53.5</v>
      </c>
      <c r="AL173" s="3">
        <f t="shared" si="41"/>
        <v>1</v>
      </c>
      <c r="AM173" s="3">
        <f t="shared" si="42"/>
        <v>0</v>
      </c>
      <c r="AN173" s="3">
        <f t="shared" si="43"/>
        <v>0</v>
      </c>
    </row>
    <row r="174" spans="1:40" x14ac:dyDescent="0.35">
      <c r="A174" s="2" t="s">
        <v>203</v>
      </c>
      <c r="B174" t="s">
        <v>174</v>
      </c>
      <c r="C174" t="s">
        <v>3</v>
      </c>
      <c r="D174" t="s">
        <v>1</v>
      </c>
      <c r="E174">
        <v>23.5</v>
      </c>
      <c r="F174">
        <v>147.21</v>
      </c>
      <c r="G174">
        <v>72.459999999999994</v>
      </c>
      <c r="H174">
        <f t="shared" si="36"/>
        <v>2.0316036433894564</v>
      </c>
      <c r="I174">
        <v>21</v>
      </c>
      <c r="J174">
        <v>50.12</v>
      </c>
      <c r="K174">
        <v>66.22</v>
      </c>
      <c r="L174" s="3">
        <f t="shared" si="38"/>
        <v>1</v>
      </c>
      <c r="M174" s="3">
        <f t="shared" si="39"/>
        <v>0</v>
      </c>
      <c r="N174" s="3">
        <f t="shared" si="40"/>
        <v>0</v>
      </c>
      <c r="AA174" s="2" t="s">
        <v>203</v>
      </c>
      <c r="AB174" t="s">
        <v>174</v>
      </c>
      <c r="AC174" t="s">
        <v>3</v>
      </c>
      <c r="AD174" t="s">
        <v>2</v>
      </c>
      <c r="AE174">
        <v>24</v>
      </c>
      <c r="AF174">
        <v>167.56</v>
      </c>
      <c r="AG174">
        <v>73.7</v>
      </c>
      <c r="AH174">
        <f t="shared" si="37"/>
        <v>2.2735413839891452</v>
      </c>
      <c r="AI174">
        <v>22.5</v>
      </c>
      <c r="AJ174">
        <v>58.57</v>
      </c>
      <c r="AK174">
        <v>69.97</v>
      </c>
      <c r="AL174" s="3">
        <f t="shared" si="41"/>
        <v>1</v>
      </c>
      <c r="AM174" s="3">
        <f t="shared" si="42"/>
        <v>0</v>
      </c>
      <c r="AN174" s="3">
        <f t="shared" si="43"/>
        <v>0</v>
      </c>
    </row>
    <row r="175" spans="1:40" x14ac:dyDescent="0.35">
      <c r="A175" s="2" t="s">
        <v>205</v>
      </c>
      <c r="B175" t="s">
        <v>174</v>
      </c>
      <c r="C175" t="s">
        <v>3</v>
      </c>
      <c r="D175" t="s">
        <v>1</v>
      </c>
      <c r="E175">
        <v>23.5</v>
      </c>
      <c r="F175">
        <v>174.41</v>
      </c>
      <c r="G175">
        <v>72.459999999999994</v>
      </c>
      <c r="H175">
        <f t="shared" si="36"/>
        <v>2.4069831631244827</v>
      </c>
      <c r="I175">
        <v>21.5</v>
      </c>
      <c r="J175">
        <v>38.590000000000003</v>
      </c>
      <c r="K175">
        <v>67.47</v>
      </c>
      <c r="L175" s="3">
        <f t="shared" si="38"/>
        <v>1</v>
      </c>
      <c r="M175" s="3">
        <f t="shared" si="39"/>
        <v>0</v>
      </c>
      <c r="N175" s="3">
        <f t="shared" si="40"/>
        <v>0</v>
      </c>
      <c r="AA175" s="2" t="s">
        <v>205</v>
      </c>
      <c r="AB175" t="s">
        <v>174</v>
      </c>
      <c r="AC175" t="s">
        <v>3</v>
      </c>
      <c r="AD175" t="s">
        <v>2</v>
      </c>
      <c r="AE175">
        <v>24</v>
      </c>
      <c r="AF175">
        <v>210.85</v>
      </c>
      <c r="AG175">
        <v>73.7</v>
      </c>
      <c r="AH175">
        <f t="shared" si="37"/>
        <v>2.860922659430122</v>
      </c>
      <c r="AI175">
        <v>22.5</v>
      </c>
      <c r="AJ175">
        <v>62.84</v>
      </c>
      <c r="AK175">
        <v>69.97</v>
      </c>
      <c r="AL175" s="3">
        <f t="shared" si="41"/>
        <v>1</v>
      </c>
      <c r="AM175" s="3">
        <f t="shared" si="42"/>
        <v>0</v>
      </c>
      <c r="AN175" s="3">
        <f t="shared" si="43"/>
        <v>0</v>
      </c>
    </row>
    <row r="176" spans="1:40" x14ac:dyDescent="0.35">
      <c r="A176" s="2" t="s">
        <v>222</v>
      </c>
      <c r="B176" t="s">
        <v>174</v>
      </c>
      <c r="C176" s="4" t="s">
        <v>3</v>
      </c>
      <c r="D176" s="4" t="s">
        <v>1</v>
      </c>
      <c r="E176" s="4">
        <v>22</v>
      </c>
      <c r="F176" s="4">
        <v>47.34</v>
      </c>
      <c r="G176" s="4">
        <v>68.72</v>
      </c>
      <c r="H176" s="4">
        <f t="shared" si="36"/>
        <v>0.68888242142025613</v>
      </c>
      <c r="I176" s="4">
        <v>21.5</v>
      </c>
      <c r="J176" s="4">
        <v>33.729999999999997</v>
      </c>
      <c r="K176" s="4">
        <v>67.47</v>
      </c>
      <c r="L176" s="4">
        <f t="shared" si="38"/>
        <v>0</v>
      </c>
      <c r="M176" s="4">
        <f t="shared" si="39"/>
        <v>0</v>
      </c>
      <c r="N176" s="4">
        <f t="shared" si="40"/>
        <v>1</v>
      </c>
      <c r="AA176" s="2" t="s">
        <v>222</v>
      </c>
      <c r="AB176" t="s">
        <v>174</v>
      </c>
      <c r="AC176" t="s">
        <v>3</v>
      </c>
      <c r="AD176" t="s">
        <v>2</v>
      </c>
      <c r="AE176">
        <v>24</v>
      </c>
      <c r="AF176">
        <v>217.35</v>
      </c>
      <c r="AG176">
        <v>73.7</v>
      </c>
      <c r="AH176">
        <f t="shared" si="37"/>
        <v>2.9491180461329711</v>
      </c>
      <c r="AI176">
        <v>22</v>
      </c>
      <c r="AJ176">
        <v>56.71</v>
      </c>
      <c r="AK176">
        <v>68.72</v>
      </c>
      <c r="AL176" s="3">
        <f t="shared" si="41"/>
        <v>1</v>
      </c>
      <c r="AM176" s="3">
        <f t="shared" si="42"/>
        <v>0</v>
      </c>
      <c r="AN176" s="3">
        <f t="shared" si="43"/>
        <v>0</v>
      </c>
    </row>
    <row r="177" spans="1:40" x14ac:dyDescent="0.35">
      <c r="A177" s="2" t="s">
        <v>223</v>
      </c>
      <c r="B177" t="s">
        <v>174</v>
      </c>
      <c r="C177" t="s">
        <v>3</v>
      </c>
      <c r="D177" t="s">
        <v>1</v>
      </c>
      <c r="E177">
        <v>23.5</v>
      </c>
      <c r="F177">
        <v>119.49</v>
      </c>
      <c r="G177">
        <v>72.459999999999994</v>
      </c>
      <c r="H177">
        <f t="shared" si="36"/>
        <v>1.6490477504830252</v>
      </c>
      <c r="I177">
        <v>21.5</v>
      </c>
      <c r="J177">
        <v>62.66</v>
      </c>
      <c r="K177">
        <v>67.47</v>
      </c>
      <c r="L177" s="3">
        <f t="shared" si="38"/>
        <v>1</v>
      </c>
      <c r="M177" s="3">
        <f t="shared" si="39"/>
        <v>0</v>
      </c>
      <c r="N177" s="3">
        <f t="shared" si="40"/>
        <v>0</v>
      </c>
      <c r="AA177" s="2" t="s">
        <v>223</v>
      </c>
      <c r="AB177" t="s">
        <v>174</v>
      </c>
      <c r="AC177" t="s">
        <v>3</v>
      </c>
      <c r="AD177" t="s">
        <v>2</v>
      </c>
      <c r="AE177">
        <v>24</v>
      </c>
      <c r="AF177">
        <v>141.18</v>
      </c>
      <c r="AG177">
        <v>73.7</v>
      </c>
      <c r="AH177">
        <f t="shared" si="37"/>
        <v>1.9156037991858887</v>
      </c>
      <c r="AI177">
        <v>22.5</v>
      </c>
      <c r="AJ177">
        <v>58.27</v>
      </c>
      <c r="AK177">
        <v>69.97</v>
      </c>
      <c r="AL177" s="3">
        <f t="shared" si="41"/>
        <v>1</v>
      </c>
      <c r="AM177" s="3">
        <f t="shared" si="42"/>
        <v>0</v>
      </c>
      <c r="AN177" s="3">
        <f t="shared" si="43"/>
        <v>0</v>
      </c>
    </row>
    <row r="178" spans="1:40" x14ac:dyDescent="0.35">
      <c r="A178" s="2" t="s">
        <v>226</v>
      </c>
      <c r="B178" t="s">
        <v>174</v>
      </c>
      <c r="C178" t="s">
        <v>3</v>
      </c>
      <c r="D178" t="s">
        <v>1</v>
      </c>
      <c r="E178">
        <v>24</v>
      </c>
      <c r="F178">
        <v>206.78</v>
      </c>
      <c r="G178">
        <v>73.7</v>
      </c>
      <c r="H178">
        <f t="shared" si="36"/>
        <v>2.8056987788331069</v>
      </c>
      <c r="I178">
        <v>21.5</v>
      </c>
      <c r="J178">
        <v>50.78</v>
      </c>
      <c r="K178">
        <v>67.47</v>
      </c>
      <c r="L178" s="3">
        <f t="shared" si="38"/>
        <v>1</v>
      </c>
      <c r="M178" s="3">
        <f t="shared" si="39"/>
        <v>0</v>
      </c>
      <c r="N178" s="3">
        <f t="shared" si="40"/>
        <v>0</v>
      </c>
      <c r="AA178" s="2" t="s">
        <v>226</v>
      </c>
      <c r="AB178" t="s">
        <v>174</v>
      </c>
      <c r="AC178" t="s">
        <v>3</v>
      </c>
      <c r="AD178" t="s">
        <v>2</v>
      </c>
      <c r="AE178">
        <v>24</v>
      </c>
      <c r="AF178">
        <v>215.53</v>
      </c>
      <c r="AG178">
        <v>73.7</v>
      </c>
      <c r="AH178">
        <f t="shared" si="37"/>
        <v>2.9244233378561737</v>
      </c>
      <c r="AI178">
        <v>22</v>
      </c>
      <c r="AJ178">
        <v>56.73</v>
      </c>
      <c r="AK178">
        <v>68.72</v>
      </c>
      <c r="AL178" s="3">
        <f t="shared" si="41"/>
        <v>1</v>
      </c>
      <c r="AM178" s="3">
        <f t="shared" si="42"/>
        <v>0</v>
      </c>
      <c r="AN178" s="3">
        <f t="shared" si="43"/>
        <v>0</v>
      </c>
    </row>
    <row r="179" spans="1:40" x14ac:dyDescent="0.35">
      <c r="A179" s="2" t="s">
        <v>228</v>
      </c>
      <c r="B179" t="s">
        <v>174</v>
      </c>
      <c r="C179" t="s">
        <v>3</v>
      </c>
      <c r="D179" t="s">
        <v>1</v>
      </c>
      <c r="E179">
        <v>23</v>
      </c>
      <c r="F179">
        <v>110.72</v>
      </c>
      <c r="G179">
        <v>71.22</v>
      </c>
      <c r="H179">
        <f t="shared" si="36"/>
        <v>1.5546194889076101</v>
      </c>
      <c r="I179">
        <v>21.5</v>
      </c>
      <c r="J179">
        <v>62.98</v>
      </c>
      <c r="K179">
        <v>67.47</v>
      </c>
      <c r="L179" s="3">
        <f t="shared" si="38"/>
        <v>1</v>
      </c>
      <c r="M179" s="3">
        <f t="shared" si="39"/>
        <v>0</v>
      </c>
      <c r="N179" s="3">
        <f t="shared" si="40"/>
        <v>0</v>
      </c>
      <c r="AA179" s="2" t="s">
        <v>228</v>
      </c>
      <c r="AB179" t="s">
        <v>174</v>
      </c>
      <c r="AC179" t="s">
        <v>3</v>
      </c>
      <c r="AD179" t="s">
        <v>2</v>
      </c>
      <c r="AE179">
        <v>24</v>
      </c>
      <c r="AF179">
        <v>165.36</v>
      </c>
      <c r="AG179">
        <v>73.7</v>
      </c>
      <c r="AH179">
        <f t="shared" si="37"/>
        <v>2.2436906377204884</v>
      </c>
      <c r="AI179">
        <v>22</v>
      </c>
      <c r="AJ179">
        <v>52.41</v>
      </c>
      <c r="AK179">
        <v>68.72</v>
      </c>
      <c r="AL179" s="3">
        <f t="shared" si="41"/>
        <v>1</v>
      </c>
      <c r="AM179" s="3">
        <f t="shared" si="42"/>
        <v>0</v>
      </c>
      <c r="AN179" s="3">
        <f t="shared" si="43"/>
        <v>0</v>
      </c>
    </row>
    <row r="180" spans="1:40" x14ac:dyDescent="0.35">
      <c r="A180" s="2" t="s">
        <v>229</v>
      </c>
      <c r="B180" t="s">
        <v>174</v>
      </c>
      <c r="C180" t="s">
        <v>3</v>
      </c>
      <c r="D180" t="s">
        <v>1</v>
      </c>
      <c r="E180">
        <v>23</v>
      </c>
      <c r="F180">
        <v>129.66999999999999</v>
      </c>
      <c r="G180">
        <v>71.22</v>
      </c>
      <c r="H180">
        <f t="shared" si="36"/>
        <v>1.8206964335860711</v>
      </c>
      <c r="I180">
        <v>22</v>
      </c>
      <c r="J180">
        <v>59.65</v>
      </c>
      <c r="K180">
        <v>68.72</v>
      </c>
      <c r="L180" s="3">
        <f t="shared" si="38"/>
        <v>1</v>
      </c>
      <c r="M180" s="3">
        <f t="shared" si="39"/>
        <v>0</v>
      </c>
      <c r="N180" s="3">
        <f t="shared" si="40"/>
        <v>0</v>
      </c>
      <c r="AA180" s="2" t="s">
        <v>229</v>
      </c>
      <c r="AB180" t="s">
        <v>174</v>
      </c>
      <c r="AC180" t="s">
        <v>3</v>
      </c>
      <c r="AD180" t="s">
        <v>2</v>
      </c>
      <c r="AE180">
        <v>24</v>
      </c>
      <c r="AF180">
        <v>220.57</v>
      </c>
      <c r="AG180">
        <v>73.7</v>
      </c>
      <c r="AH180">
        <f t="shared" si="37"/>
        <v>2.9928086838534598</v>
      </c>
      <c r="AI180">
        <v>16</v>
      </c>
      <c r="AJ180">
        <v>59.6</v>
      </c>
      <c r="AK180">
        <v>53.5</v>
      </c>
      <c r="AL180" s="3">
        <f t="shared" si="41"/>
        <v>1</v>
      </c>
      <c r="AM180" s="3">
        <f t="shared" si="42"/>
        <v>0</v>
      </c>
      <c r="AN180" s="3">
        <f t="shared" si="43"/>
        <v>0</v>
      </c>
    </row>
    <row r="181" spans="1:40" x14ac:dyDescent="0.35">
      <c r="A181" s="2" t="s">
        <v>230</v>
      </c>
      <c r="B181" t="s">
        <v>174</v>
      </c>
      <c r="C181" t="s">
        <v>3</v>
      </c>
      <c r="D181" t="s">
        <v>1</v>
      </c>
      <c r="E181">
        <v>23.5</v>
      </c>
      <c r="F181">
        <v>187.53</v>
      </c>
      <c r="G181">
        <v>72.459999999999994</v>
      </c>
      <c r="H181">
        <f t="shared" si="36"/>
        <v>2.5880485785260836</v>
      </c>
      <c r="I181">
        <v>21.5</v>
      </c>
      <c r="J181">
        <v>65.48</v>
      </c>
      <c r="K181">
        <v>67.47</v>
      </c>
      <c r="L181" s="3">
        <f t="shared" si="38"/>
        <v>1</v>
      </c>
      <c r="M181" s="3">
        <f t="shared" si="39"/>
        <v>0</v>
      </c>
      <c r="N181" s="3">
        <f t="shared" si="40"/>
        <v>0</v>
      </c>
      <c r="AA181" s="2" t="s">
        <v>230</v>
      </c>
      <c r="AB181" t="s">
        <v>174</v>
      </c>
      <c r="AC181" t="s">
        <v>3</v>
      </c>
      <c r="AD181" t="s">
        <v>2</v>
      </c>
      <c r="AE181">
        <v>24</v>
      </c>
      <c r="AF181">
        <v>212.68</v>
      </c>
      <c r="AG181">
        <v>73.7</v>
      </c>
      <c r="AH181">
        <f t="shared" si="37"/>
        <v>2.8857530529172322</v>
      </c>
      <c r="AI181">
        <v>16</v>
      </c>
      <c r="AJ181">
        <v>60.77</v>
      </c>
      <c r="AK181">
        <v>53.5</v>
      </c>
      <c r="AL181" s="3">
        <f t="shared" si="41"/>
        <v>1</v>
      </c>
      <c r="AM181" s="3">
        <f t="shared" si="42"/>
        <v>0</v>
      </c>
      <c r="AN181" s="3">
        <f t="shared" si="43"/>
        <v>0</v>
      </c>
    </row>
    <row r="182" spans="1:40" x14ac:dyDescent="0.35">
      <c r="A182" s="2" t="s">
        <v>234</v>
      </c>
      <c r="B182" t="s">
        <v>174</v>
      </c>
      <c r="C182" t="s">
        <v>3</v>
      </c>
      <c r="D182" t="s">
        <v>1</v>
      </c>
      <c r="E182">
        <v>22</v>
      </c>
      <c r="F182">
        <v>72.459999999999994</v>
      </c>
      <c r="G182">
        <v>68.72</v>
      </c>
      <c r="H182">
        <f t="shared" si="36"/>
        <v>1.0544237485448196</v>
      </c>
      <c r="I182">
        <v>21.5</v>
      </c>
      <c r="J182">
        <v>51.81</v>
      </c>
      <c r="K182">
        <v>67.47</v>
      </c>
      <c r="L182" s="3">
        <f t="shared" si="38"/>
        <v>0</v>
      </c>
      <c r="M182" s="3">
        <f t="shared" si="39"/>
        <v>1</v>
      </c>
      <c r="N182" s="3">
        <f t="shared" si="40"/>
        <v>0</v>
      </c>
      <c r="AA182" s="2" t="s">
        <v>234</v>
      </c>
      <c r="AB182" t="s">
        <v>174</v>
      </c>
      <c r="AC182" t="s">
        <v>3</v>
      </c>
      <c r="AD182" t="s">
        <v>2</v>
      </c>
      <c r="AE182">
        <v>24</v>
      </c>
      <c r="AF182">
        <v>104.27</v>
      </c>
      <c r="AG182">
        <v>73.7</v>
      </c>
      <c r="AH182">
        <f t="shared" si="37"/>
        <v>1.4147896879240163</v>
      </c>
      <c r="AI182">
        <v>23.5</v>
      </c>
      <c r="AJ182">
        <v>64.31</v>
      </c>
      <c r="AK182">
        <v>72.459999999999994</v>
      </c>
      <c r="AL182" s="3">
        <f t="shared" si="41"/>
        <v>0</v>
      </c>
      <c r="AM182" s="3">
        <f t="shared" si="42"/>
        <v>1</v>
      </c>
      <c r="AN182" s="3">
        <f t="shared" si="43"/>
        <v>0</v>
      </c>
    </row>
    <row r="183" spans="1:40" x14ac:dyDescent="0.35">
      <c r="A183" s="2" t="s">
        <v>237</v>
      </c>
      <c r="B183" t="s">
        <v>174</v>
      </c>
      <c r="C183" t="s">
        <v>3</v>
      </c>
      <c r="D183" t="s">
        <v>1</v>
      </c>
      <c r="E183">
        <v>24</v>
      </c>
      <c r="F183">
        <v>244.53</v>
      </c>
      <c r="G183">
        <v>73.7</v>
      </c>
      <c r="H183">
        <f t="shared" si="36"/>
        <v>3.3179104477611938</v>
      </c>
      <c r="I183">
        <v>21.5</v>
      </c>
      <c r="J183">
        <v>49.53</v>
      </c>
      <c r="K183">
        <v>67.47</v>
      </c>
      <c r="L183" s="3">
        <f t="shared" si="38"/>
        <v>1</v>
      </c>
      <c r="M183" s="3">
        <f t="shared" si="39"/>
        <v>0</v>
      </c>
      <c r="N183" s="3">
        <f t="shared" si="40"/>
        <v>0</v>
      </c>
      <c r="AA183" s="2" t="s">
        <v>237</v>
      </c>
      <c r="AB183" t="s">
        <v>174</v>
      </c>
      <c r="AC183" t="s">
        <v>3</v>
      </c>
      <c r="AD183" t="s">
        <v>2</v>
      </c>
      <c r="AE183">
        <v>24</v>
      </c>
      <c r="AF183">
        <v>202.29</v>
      </c>
      <c r="AG183">
        <v>73.7</v>
      </c>
      <c r="AH183">
        <f t="shared" si="37"/>
        <v>2.7447761194029847</v>
      </c>
      <c r="AI183">
        <v>21.5</v>
      </c>
      <c r="AJ183">
        <v>40.85</v>
      </c>
      <c r="AK183">
        <v>67.47</v>
      </c>
      <c r="AL183" s="3">
        <f t="shared" si="41"/>
        <v>1</v>
      </c>
      <c r="AM183" s="3">
        <f t="shared" si="42"/>
        <v>0</v>
      </c>
      <c r="AN183" s="3">
        <f t="shared" si="43"/>
        <v>0</v>
      </c>
    </row>
    <row r="184" spans="1:40" x14ac:dyDescent="0.35">
      <c r="A184" s="2" t="s">
        <v>254</v>
      </c>
      <c r="B184" t="s">
        <v>174</v>
      </c>
      <c r="C184" t="s">
        <v>3</v>
      </c>
      <c r="D184" t="s">
        <v>4</v>
      </c>
      <c r="E184">
        <v>24.5</v>
      </c>
      <c r="F184">
        <v>172.58</v>
      </c>
      <c r="G184">
        <v>74.930000000000007</v>
      </c>
      <c r="H184">
        <f t="shared" si="36"/>
        <v>2.3032163352462298</v>
      </c>
      <c r="I184">
        <v>22.5</v>
      </c>
      <c r="J184">
        <v>47.53</v>
      </c>
      <c r="K184">
        <v>69.97</v>
      </c>
      <c r="L184" s="3">
        <f t="shared" si="38"/>
        <v>1</v>
      </c>
      <c r="M184" s="3">
        <f t="shared" si="39"/>
        <v>0</v>
      </c>
      <c r="N184" s="3">
        <f t="shared" si="40"/>
        <v>0</v>
      </c>
      <c r="AA184" s="2" t="s">
        <v>254</v>
      </c>
      <c r="AB184" t="s">
        <v>174</v>
      </c>
      <c r="AC184" t="s">
        <v>3</v>
      </c>
      <c r="AD184" t="s">
        <v>5</v>
      </c>
      <c r="AE184">
        <v>28</v>
      </c>
      <c r="AF184">
        <v>84.52</v>
      </c>
      <c r="AG184">
        <v>83.53</v>
      </c>
      <c r="AH184">
        <f t="shared" si="37"/>
        <v>1.0118520292110618</v>
      </c>
      <c r="AI184">
        <v>24</v>
      </c>
      <c r="AJ184">
        <v>73.81</v>
      </c>
      <c r="AK184">
        <v>73.7</v>
      </c>
      <c r="AL184" s="3">
        <f t="shared" si="41"/>
        <v>0</v>
      </c>
      <c r="AM184" s="3">
        <f t="shared" si="42"/>
        <v>1</v>
      </c>
      <c r="AN184" s="3">
        <f t="shared" si="43"/>
        <v>0</v>
      </c>
    </row>
    <row r="185" spans="1:40" x14ac:dyDescent="0.35">
      <c r="A185" s="2" t="s">
        <v>255</v>
      </c>
      <c r="B185" t="s">
        <v>174</v>
      </c>
      <c r="C185" t="s">
        <v>3</v>
      </c>
      <c r="D185" t="s">
        <v>4</v>
      </c>
      <c r="E185">
        <v>24</v>
      </c>
      <c r="F185">
        <v>241.69</v>
      </c>
      <c r="G185">
        <v>73.7</v>
      </c>
      <c r="H185">
        <f t="shared" si="36"/>
        <v>3.2793758480325641</v>
      </c>
      <c r="I185">
        <v>22</v>
      </c>
      <c r="J185">
        <v>48.83</v>
      </c>
      <c r="K185">
        <v>68.72</v>
      </c>
      <c r="L185" s="3">
        <f t="shared" si="38"/>
        <v>1</v>
      </c>
      <c r="M185" s="3">
        <f t="shared" si="39"/>
        <v>0</v>
      </c>
      <c r="N185" s="3">
        <f t="shared" si="40"/>
        <v>0</v>
      </c>
      <c r="AA185" s="2" t="s">
        <v>255</v>
      </c>
      <c r="AB185" t="s">
        <v>174</v>
      </c>
      <c r="AC185" t="s">
        <v>3</v>
      </c>
      <c r="AD185" t="s">
        <v>5</v>
      </c>
      <c r="AE185">
        <v>25</v>
      </c>
      <c r="AF185">
        <v>111.14</v>
      </c>
      <c r="AG185">
        <v>76.17</v>
      </c>
      <c r="AH185">
        <f t="shared" si="37"/>
        <v>1.459104634370487</v>
      </c>
      <c r="AI185">
        <v>23.5</v>
      </c>
      <c r="AJ185">
        <v>58.97</v>
      </c>
      <c r="AK185">
        <v>72.459999999999994</v>
      </c>
      <c r="AL185" s="3">
        <f t="shared" si="41"/>
        <v>0</v>
      </c>
      <c r="AM185" s="3">
        <f t="shared" si="42"/>
        <v>1</v>
      </c>
      <c r="AN185" s="3">
        <f t="shared" si="43"/>
        <v>0</v>
      </c>
    </row>
    <row r="186" spans="1:40" x14ac:dyDescent="0.35">
      <c r="A186" s="2" t="s">
        <v>256</v>
      </c>
      <c r="B186" t="s">
        <v>174</v>
      </c>
      <c r="C186" t="s">
        <v>3</v>
      </c>
      <c r="D186" t="s">
        <v>4</v>
      </c>
      <c r="E186">
        <v>25</v>
      </c>
      <c r="F186">
        <v>184.06</v>
      </c>
      <c r="G186">
        <v>76.17</v>
      </c>
      <c r="H186">
        <f t="shared" si="36"/>
        <v>2.416436917421557</v>
      </c>
      <c r="I186">
        <v>22.5</v>
      </c>
      <c r="J186">
        <v>57.77</v>
      </c>
      <c r="K186">
        <v>69.97</v>
      </c>
      <c r="L186" s="3">
        <f t="shared" si="38"/>
        <v>1</v>
      </c>
      <c r="M186" s="3">
        <f t="shared" si="39"/>
        <v>0</v>
      </c>
      <c r="N186" s="3">
        <f t="shared" si="40"/>
        <v>0</v>
      </c>
      <c r="AA186" s="2" t="s">
        <v>256</v>
      </c>
      <c r="AB186" t="s">
        <v>174</v>
      </c>
      <c r="AC186" t="s">
        <v>3</v>
      </c>
      <c r="AD186" t="s">
        <v>5</v>
      </c>
      <c r="AE186">
        <v>24</v>
      </c>
      <c r="AF186">
        <v>102.14</v>
      </c>
      <c r="AG186">
        <v>73.7</v>
      </c>
      <c r="AH186">
        <f t="shared" si="37"/>
        <v>1.385888738127544</v>
      </c>
      <c r="AI186">
        <v>23</v>
      </c>
      <c r="AJ186">
        <v>53.46</v>
      </c>
      <c r="AK186">
        <v>71.22</v>
      </c>
      <c r="AL186" s="3">
        <f t="shared" si="41"/>
        <v>0</v>
      </c>
      <c r="AM186" s="3">
        <f t="shared" si="42"/>
        <v>1</v>
      </c>
      <c r="AN186" s="3">
        <f t="shared" si="43"/>
        <v>0</v>
      </c>
    </row>
    <row r="187" spans="1:40" x14ac:dyDescent="0.35">
      <c r="A187" s="2" t="s">
        <v>257</v>
      </c>
      <c r="B187" t="s">
        <v>174</v>
      </c>
      <c r="C187" t="s">
        <v>3</v>
      </c>
      <c r="D187" t="s">
        <v>4</v>
      </c>
      <c r="E187">
        <v>24.5</v>
      </c>
      <c r="F187">
        <v>214.8</v>
      </c>
      <c r="G187">
        <v>74.930000000000007</v>
      </c>
      <c r="H187">
        <f t="shared" si="36"/>
        <v>2.866675563859602</v>
      </c>
      <c r="I187">
        <v>22.5</v>
      </c>
      <c r="J187">
        <v>59.19</v>
      </c>
      <c r="K187">
        <v>69.97</v>
      </c>
      <c r="L187" s="3">
        <f t="shared" si="38"/>
        <v>1</v>
      </c>
      <c r="M187" s="3">
        <f t="shared" si="39"/>
        <v>0</v>
      </c>
      <c r="N187" s="3">
        <f t="shared" si="40"/>
        <v>0</v>
      </c>
      <c r="AA187" s="2" t="s">
        <v>257</v>
      </c>
      <c r="AB187" t="s">
        <v>174</v>
      </c>
      <c r="AC187" t="s">
        <v>3</v>
      </c>
      <c r="AD187" t="s">
        <v>5</v>
      </c>
      <c r="AE187">
        <v>24</v>
      </c>
      <c r="AF187">
        <v>121.03</v>
      </c>
      <c r="AG187">
        <v>73.7</v>
      </c>
      <c r="AH187">
        <f t="shared" si="37"/>
        <v>1.6421981004070556</v>
      </c>
      <c r="AI187">
        <v>23</v>
      </c>
      <c r="AJ187">
        <v>63.04</v>
      </c>
      <c r="AK187">
        <v>71.22</v>
      </c>
      <c r="AL187" s="3">
        <f t="shared" si="41"/>
        <v>1</v>
      </c>
      <c r="AM187" s="3">
        <f t="shared" si="42"/>
        <v>0</v>
      </c>
      <c r="AN187" s="3">
        <f t="shared" si="43"/>
        <v>0</v>
      </c>
    </row>
    <row r="188" spans="1:40" x14ac:dyDescent="0.35">
      <c r="A188" s="2" t="s">
        <v>258</v>
      </c>
      <c r="B188" t="s">
        <v>174</v>
      </c>
      <c r="C188" t="s">
        <v>3</v>
      </c>
      <c r="D188" t="s">
        <v>4</v>
      </c>
      <c r="E188">
        <v>24.5</v>
      </c>
      <c r="F188">
        <v>160.44</v>
      </c>
      <c r="G188">
        <v>74.930000000000007</v>
      </c>
      <c r="H188">
        <f t="shared" si="36"/>
        <v>2.1411984518884291</v>
      </c>
      <c r="I188">
        <v>22.5</v>
      </c>
      <c r="J188">
        <v>63.73</v>
      </c>
      <c r="K188">
        <v>69.97</v>
      </c>
      <c r="L188" s="3">
        <f t="shared" si="38"/>
        <v>1</v>
      </c>
      <c r="M188" s="3">
        <f t="shared" si="39"/>
        <v>0</v>
      </c>
      <c r="N188" s="3">
        <f t="shared" si="40"/>
        <v>0</v>
      </c>
      <c r="AA188" s="2" t="s">
        <v>258</v>
      </c>
      <c r="AB188" t="s">
        <v>174</v>
      </c>
      <c r="AC188" t="s">
        <v>3</v>
      </c>
      <c r="AD188" t="s">
        <v>5</v>
      </c>
      <c r="AE188">
        <v>24</v>
      </c>
      <c r="AF188">
        <v>98.58</v>
      </c>
      <c r="AG188">
        <v>73.7</v>
      </c>
      <c r="AH188">
        <f t="shared" si="37"/>
        <v>1.337584803256445</v>
      </c>
      <c r="AI188">
        <v>23</v>
      </c>
      <c r="AJ188">
        <v>43</v>
      </c>
      <c r="AK188">
        <v>71.22</v>
      </c>
      <c r="AL188" s="3">
        <f t="shared" si="41"/>
        <v>0</v>
      </c>
      <c r="AM188" s="3">
        <f t="shared" si="42"/>
        <v>1</v>
      </c>
      <c r="AN188" s="3">
        <f t="shared" si="43"/>
        <v>0</v>
      </c>
    </row>
    <row r="189" spans="1:40" x14ac:dyDescent="0.35">
      <c r="A189" s="2" t="s">
        <v>259</v>
      </c>
      <c r="B189" t="s">
        <v>174</v>
      </c>
      <c r="C189" t="s">
        <v>3</v>
      </c>
      <c r="D189" t="s">
        <v>4</v>
      </c>
      <c r="E189">
        <v>24</v>
      </c>
      <c r="F189">
        <v>140.47999999999999</v>
      </c>
      <c r="G189">
        <v>73.7</v>
      </c>
      <c r="H189">
        <f t="shared" si="36"/>
        <v>1.9061058344640431</v>
      </c>
      <c r="I189">
        <v>21.5</v>
      </c>
      <c r="J189">
        <v>53.81</v>
      </c>
      <c r="K189">
        <v>67.47</v>
      </c>
      <c r="L189" s="3">
        <f t="shared" si="38"/>
        <v>1</v>
      </c>
      <c r="M189" s="3">
        <f t="shared" si="39"/>
        <v>0</v>
      </c>
      <c r="N189" s="3">
        <f t="shared" si="40"/>
        <v>0</v>
      </c>
      <c r="AA189" s="2" t="s">
        <v>259</v>
      </c>
      <c r="AB189" t="s">
        <v>174</v>
      </c>
      <c r="AC189" t="s">
        <v>3</v>
      </c>
      <c r="AD189" t="s">
        <v>5</v>
      </c>
      <c r="AE189">
        <v>24</v>
      </c>
      <c r="AF189">
        <v>123.09</v>
      </c>
      <c r="AG189">
        <v>73.7</v>
      </c>
      <c r="AH189">
        <f t="shared" si="37"/>
        <v>1.6701492537313434</v>
      </c>
      <c r="AI189">
        <v>23</v>
      </c>
      <c r="AJ189">
        <v>54.32</v>
      </c>
      <c r="AK189">
        <v>71.22</v>
      </c>
      <c r="AL189" s="3">
        <f t="shared" si="41"/>
        <v>1</v>
      </c>
      <c r="AM189" s="3">
        <f t="shared" si="42"/>
        <v>0</v>
      </c>
      <c r="AN189" s="3">
        <f t="shared" si="43"/>
        <v>0</v>
      </c>
    </row>
    <row r="190" spans="1:40" x14ac:dyDescent="0.35">
      <c r="A190" s="2" t="s">
        <v>260</v>
      </c>
      <c r="B190" t="s">
        <v>174</v>
      </c>
      <c r="C190" t="s">
        <v>3</v>
      </c>
      <c r="D190" t="s">
        <v>4</v>
      </c>
      <c r="E190">
        <v>24</v>
      </c>
      <c r="F190">
        <v>220.25</v>
      </c>
      <c r="G190">
        <v>73.7</v>
      </c>
      <c r="H190">
        <f t="shared" si="36"/>
        <v>2.9884667571234735</v>
      </c>
      <c r="I190">
        <v>22</v>
      </c>
      <c r="J190">
        <v>53.83</v>
      </c>
      <c r="K190">
        <v>68.72</v>
      </c>
      <c r="L190" s="3">
        <f t="shared" si="38"/>
        <v>1</v>
      </c>
      <c r="M190" s="3">
        <f t="shared" si="39"/>
        <v>0</v>
      </c>
      <c r="N190" s="3">
        <f t="shared" si="40"/>
        <v>0</v>
      </c>
      <c r="AA190" s="2" t="s">
        <v>260</v>
      </c>
      <c r="AB190" t="s">
        <v>174</v>
      </c>
      <c r="AC190" t="s">
        <v>3</v>
      </c>
      <c r="AD190" t="s">
        <v>5</v>
      </c>
      <c r="AE190">
        <v>24</v>
      </c>
      <c r="AF190">
        <v>120.29</v>
      </c>
      <c r="AG190">
        <v>73.7</v>
      </c>
      <c r="AH190">
        <f t="shared" si="37"/>
        <v>1.6321573948439621</v>
      </c>
      <c r="AI190">
        <v>23</v>
      </c>
      <c r="AJ190">
        <v>59.18</v>
      </c>
      <c r="AK190">
        <v>71.22</v>
      </c>
      <c r="AL190" s="3">
        <f t="shared" si="41"/>
        <v>1</v>
      </c>
      <c r="AM190" s="3">
        <f t="shared" si="42"/>
        <v>0</v>
      </c>
      <c r="AN190" s="3">
        <f t="shared" si="43"/>
        <v>0</v>
      </c>
    </row>
    <row r="191" spans="1:40" x14ac:dyDescent="0.35">
      <c r="A191" s="2" t="s">
        <v>261</v>
      </c>
      <c r="B191" t="s">
        <v>174</v>
      </c>
      <c r="C191" t="s">
        <v>3</v>
      </c>
      <c r="D191" t="s">
        <v>4</v>
      </c>
      <c r="E191">
        <v>24</v>
      </c>
      <c r="F191">
        <v>136.94</v>
      </c>
      <c r="G191">
        <v>73.7</v>
      </c>
      <c r="H191">
        <f t="shared" si="36"/>
        <v>1.8580732700135685</v>
      </c>
      <c r="I191">
        <v>22</v>
      </c>
      <c r="J191">
        <v>68.56</v>
      </c>
      <c r="K191">
        <v>68.72</v>
      </c>
      <c r="L191" s="3">
        <f t="shared" si="38"/>
        <v>1</v>
      </c>
      <c r="M191" s="3">
        <f t="shared" si="39"/>
        <v>0</v>
      </c>
      <c r="N191" s="3">
        <f t="shared" si="40"/>
        <v>0</v>
      </c>
      <c r="AA191" s="2" t="s">
        <v>261</v>
      </c>
      <c r="AB191" t="s">
        <v>174</v>
      </c>
      <c r="AC191" t="s">
        <v>3</v>
      </c>
      <c r="AD191" t="s">
        <v>5</v>
      </c>
      <c r="AE191">
        <v>24</v>
      </c>
      <c r="AF191">
        <v>100.98</v>
      </c>
      <c r="AG191">
        <v>73.7</v>
      </c>
      <c r="AH191">
        <f t="shared" si="37"/>
        <v>1.3701492537313433</v>
      </c>
      <c r="AI191">
        <v>27</v>
      </c>
      <c r="AJ191">
        <v>89.51</v>
      </c>
      <c r="AK191">
        <v>81.08</v>
      </c>
      <c r="AL191" s="3">
        <f t="shared" si="41"/>
        <v>0</v>
      </c>
      <c r="AM191" s="3">
        <f t="shared" si="42"/>
        <v>1</v>
      </c>
      <c r="AN191" s="3">
        <f t="shared" si="43"/>
        <v>0</v>
      </c>
    </row>
    <row r="192" spans="1:40" x14ac:dyDescent="0.35">
      <c r="A192" s="2" t="s">
        <v>262</v>
      </c>
      <c r="B192" t="s">
        <v>174</v>
      </c>
      <c r="C192" t="s">
        <v>3</v>
      </c>
      <c r="D192" t="s">
        <v>4</v>
      </c>
      <c r="E192">
        <v>24</v>
      </c>
      <c r="F192">
        <v>137.13999999999999</v>
      </c>
      <c r="G192">
        <v>73.7</v>
      </c>
      <c r="H192">
        <f t="shared" si="36"/>
        <v>1.8607869742198098</v>
      </c>
      <c r="I192">
        <v>22.5</v>
      </c>
      <c r="J192">
        <v>59.87</v>
      </c>
      <c r="K192">
        <v>69.97</v>
      </c>
      <c r="L192" s="3">
        <f t="shared" si="38"/>
        <v>1</v>
      </c>
      <c r="M192" s="3">
        <f t="shared" si="39"/>
        <v>0</v>
      </c>
      <c r="N192" s="3">
        <f t="shared" si="40"/>
        <v>0</v>
      </c>
      <c r="AA192" s="2" t="s">
        <v>262</v>
      </c>
      <c r="AB192" t="s">
        <v>174</v>
      </c>
      <c r="AC192" t="s">
        <v>3</v>
      </c>
      <c r="AD192" t="s">
        <v>5</v>
      </c>
      <c r="AE192">
        <v>24</v>
      </c>
      <c r="AF192">
        <v>112.6</v>
      </c>
      <c r="AG192">
        <v>73.7</v>
      </c>
      <c r="AH192">
        <f t="shared" si="37"/>
        <v>1.5278154681139755</v>
      </c>
      <c r="AI192">
        <v>23</v>
      </c>
      <c r="AJ192">
        <v>62.51</v>
      </c>
      <c r="AK192">
        <v>71.22</v>
      </c>
      <c r="AL192" s="3">
        <f t="shared" si="41"/>
        <v>1</v>
      </c>
      <c r="AM192" s="3">
        <f t="shared" si="42"/>
        <v>0</v>
      </c>
      <c r="AN192" s="3">
        <f t="shared" si="43"/>
        <v>0</v>
      </c>
    </row>
    <row r="193" spans="1:40" x14ac:dyDescent="0.35">
      <c r="A193" s="2" t="s">
        <v>263</v>
      </c>
      <c r="B193" t="s">
        <v>174</v>
      </c>
      <c r="C193" t="s">
        <v>3</v>
      </c>
      <c r="D193" t="s">
        <v>4</v>
      </c>
      <c r="E193">
        <v>24</v>
      </c>
      <c r="F193">
        <v>115.9</v>
      </c>
      <c r="G193">
        <v>73.7</v>
      </c>
      <c r="H193">
        <f t="shared" si="36"/>
        <v>1.5725915875169607</v>
      </c>
      <c r="I193">
        <v>23</v>
      </c>
      <c r="J193">
        <v>44.62</v>
      </c>
      <c r="K193">
        <v>71.22</v>
      </c>
      <c r="L193" s="3">
        <f t="shared" si="38"/>
        <v>1</v>
      </c>
      <c r="M193" s="3">
        <f t="shared" si="39"/>
        <v>0</v>
      </c>
      <c r="N193" s="3">
        <f t="shared" si="40"/>
        <v>0</v>
      </c>
      <c r="AA193" s="2" t="s">
        <v>263</v>
      </c>
      <c r="AB193" t="s">
        <v>174</v>
      </c>
      <c r="AC193" t="s">
        <v>3</v>
      </c>
      <c r="AD193" t="s">
        <v>5</v>
      </c>
      <c r="AE193">
        <v>20</v>
      </c>
      <c r="AF193">
        <v>70.86</v>
      </c>
      <c r="AG193">
        <v>63.71</v>
      </c>
      <c r="AH193">
        <f t="shared" si="37"/>
        <v>1.1122272798618742</v>
      </c>
      <c r="AI193">
        <v>19.5</v>
      </c>
      <c r="AJ193">
        <v>47.91</v>
      </c>
      <c r="AK193">
        <v>62.44</v>
      </c>
      <c r="AL193" s="3">
        <f t="shared" si="41"/>
        <v>0</v>
      </c>
      <c r="AM193" s="3">
        <f t="shared" si="42"/>
        <v>1</v>
      </c>
      <c r="AN193" s="3">
        <f t="shared" si="43"/>
        <v>0</v>
      </c>
    </row>
    <row r="194" spans="1:40" x14ac:dyDescent="0.35">
      <c r="A194" s="2" t="s">
        <v>264</v>
      </c>
      <c r="B194" t="s">
        <v>174</v>
      </c>
      <c r="C194" t="s">
        <v>3</v>
      </c>
      <c r="D194" t="s">
        <v>4</v>
      </c>
      <c r="E194">
        <v>24</v>
      </c>
      <c r="F194">
        <v>110.95</v>
      </c>
      <c r="G194">
        <v>73.7</v>
      </c>
      <c r="H194">
        <f t="shared" ref="H194:H257" si="44">F194/G194</f>
        <v>1.505427408412483</v>
      </c>
      <c r="I194">
        <v>22.5</v>
      </c>
      <c r="J194">
        <v>50.38</v>
      </c>
      <c r="K194">
        <v>69.97</v>
      </c>
      <c r="L194" s="3">
        <f t="shared" si="38"/>
        <v>1</v>
      </c>
      <c r="M194" s="3">
        <f t="shared" si="39"/>
        <v>0</v>
      </c>
      <c r="N194" s="3">
        <f t="shared" si="40"/>
        <v>0</v>
      </c>
      <c r="AA194" s="2" t="s">
        <v>264</v>
      </c>
      <c r="AB194" t="s">
        <v>174</v>
      </c>
      <c r="AC194" t="s">
        <v>3</v>
      </c>
      <c r="AD194" t="s">
        <v>5</v>
      </c>
      <c r="AE194">
        <v>24</v>
      </c>
      <c r="AF194">
        <v>109.93</v>
      </c>
      <c r="AG194">
        <v>73.7</v>
      </c>
      <c r="AH194">
        <f t="shared" ref="AH194:AH257" si="45">AF194/AG194</f>
        <v>1.4915875169606514</v>
      </c>
      <c r="AI194">
        <v>23</v>
      </c>
      <c r="AJ194">
        <v>69.66</v>
      </c>
      <c r="AK194">
        <v>71.22</v>
      </c>
      <c r="AL194" s="3">
        <f t="shared" si="41"/>
        <v>0</v>
      </c>
      <c r="AM194" s="3">
        <f t="shared" si="42"/>
        <v>1</v>
      </c>
      <c r="AN194" s="3">
        <f t="shared" si="43"/>
        <v>0</v>
      </c>
    </row>
    <row r="195" spans="1:40" x14ac:dyDescent="0.35">
      <c r="A195" s="2" t="s">
        <v>266</v>
      </c>
      <c r="B195" t="s">
        <v>174</v>
      </c>
      <c r="C195" t="s">
        <v>3</v>
      </c>
      <c r="D195" t="s">
        <v>4</v>
      </c>
      <c r="E195">
        <v>24</v>
      </c>
      <c r="F195">
        <v>218.5</v>
      </c>
      <c r="G195">
        <v>73.7</v>
      </c>
      <c r="H195">
        <f t="shared" si="44"/>
        <v>2.9647218453188602</v>
      </c>
      <c r="I195">
        <v>22.5</v>
      </c>
      <c r="J195">
        <v>67.010000000000005</v>
      </c>
      <c r="K195">
        <v>69.97</v>
      </c>
      <c r="L195" s="3">
        <f t="shared" ref="L195:L258" si="46">IF(H195&gt;1.5,1,0)</f>
        <v>1</v>
      </c>
      <c r="M195" s="3">
        <f t="shared" ref="M195:M258" si="47">IF((AND(H195&gt;1,H195&lt;1.5)),1,0)</f>
        <v>0</v>
      </c>
      <c r="N195" s="3">
        <f t="shared" ref="N195:N258" si="48">IF(H195&lt;1,1,0)</f>
        <v>0</v>
      </c>
      <c r="AA195" s="2" t="s">
        <v>266</v>
      </c>
      <c r="AB195" t="s">
        <v>174</v>
      </c>
      <c r="AC195" t="s">
        <v>3</v>
      </c>
      <c r="AD195" t="s">
        <v>5</v>
      </c>
      <c r="AE195">
        <v>27.5</v>
      </c>
      <c r="AF195">
        <v>97.79</v>
      </c>
      <c r="AG195">
        <v>82.3</v>
      </c>
      <c r="AH195">
        <f t="shared" si="45"/>
        <v>1.188213851761847</v>
      </c>
      <c r="AI195">
        <v>23.5</v>
      </c>
      <c r="AJ195">
        <v>60.03</v>
      </c>
      <c r="AK195">
        <v>72.459999999999994</v>
      </c>
      <c r="AL195" s="3">
        <f t="shared" ref="AL195:AL258" si="49">IF(AH195&gt;1.5,1,0)</f>
        <v>0</v>
      </c>
      <c r="AM195" s="3">
        <f t="shared" ref="AM195:AM258" si="50">IF((AND(AH195&gt;1,AH195&lt;1.5)),1,0)</f>
        <v>1</v>
      </c>
      <c r="AN195" s="3">
        <f t="shared" ref="AN195:AN258" si="51">IF(AH195&lt;1,1,0)</f>
        <v>0</v>
      </c>
    </row>
    <row r="196" spans="1:40" x14ac:dyDescent="0.35">
      <c r="A196" s="2" t="s">
        <v>267</v>
      </c>
      <c r="B196" t="s">
        <v>174</v>
      </c>
      <c r="C196" t="s">
        <v>3</v>
      </c>
      <c r="D196" t="s">
        <v>4</v>
      </c>
      <c r="E196">
        <v>24.5</v>
      </c>
      <c r="F196">
        <v>156.76</v>
      </c>
      <c r="G196">
        <v>74.930000000000007</v>
      </c>
      <c r="H196">
        <f t="shared" si="44"/>
        <v>2.092085946883758</v>
      </c>
      <c r="I196">
        <v>21.5</v>
      </c>
      <c r="J196">
        <v>51.7</v>
      </c>
      <c r="K196">
        <v>67.47</v>
      </c>
      <c r="L196" s="3">
        <f t="shared" si="46"/>
        <v>1</v>
      </c>
      <c r="M196" s="3">
        <f t="shared" si="47"/>
        <v>0</v>
      </c>
      <c r="N196" s="3">
        <f t="shared" si="48"/>
        <v>0</v>
      </c>
      <c r="AA196" s="2" t="s">
        <v>267</v>
      </c>
      <c r="AB196" t="s">
        <v>174</v>
      </c>
      <c r="AC196" t="s">
        <v>3</v>
      </c>
      <c r="AD196" t="s">
        <v>5</v>
      </c>
      <c r="AE196">
        <v>25</v>
      </c>
      <c r="AF196">
        <v>100.83</v>
      </c>
      <c r="AG196">
        <v>76.17</v>
      </c>
      <c r="AH196">
        <f t="shared" si="45"/>
        <v>1.3237495076801891</v>
      </c>
      <c r="AI196">
        <v>28</v>
      </c>
      <c r="AJ196">
        <v>85.24</v>
      </c>
      <c r="AK196">
        <v>83.53</v>
      </c>
      <c r="AL196" s="3">
        <f t="shared" si="49"/>
        <v>0</v>
      </c>
      <c r="AM196" s="3">
        <f t="shared" si="50"/>
        <v>1</v>
      </c>
      <c r="AN196" s="3">
        <f t="shared" si="51"/>
        <v>0</v>
      </c>
    </row>
    <row r="197" spans="1:40" x14ac:dyDescent="0.35">
      <c r="A197" s="2" t="s">
        <v>268</v>
      </c>
      <c r="B197" t="s">
        <v>174</v>
      </c>
      <c r="C197" t="s">
        <v>3</v>
      </c>
      <c r="D197" t="s">
        <v>4</v>
      </c>
      <c r="E197">
        <v>23.5</v>
      </c>
      <c r="F197">
        <v>158.97999999999999</v>
      </c>
      <c r="G197">
        <v>72.459999999999994</v>
      </c>
      <c r="H197">
        <f t="shared" si="44"/>
        <v>2.1940380899806788</v>
      </c>
      <c r="I197">
        <v>21.5</v>
      </c>
      <c r="J197">
        <v>45.31</v>
      </c>
      <c r="K197">
        <v>67.47</v>
      </c>
      <c r="L197" s="3">
        <f t="shared" si="46"/>
        <v>1</v>
      </c>
      <c r="M197" s="3">
        <f t="shared" si="47"/>
        <v>0</v>
      </c>
      <c r="N197" s="3">
        <f t="shared" si="48"/>
        <v>0</v>
      </c>
      <c r="AA197" s="2" t="s">
        <v>268</v>
      </c>
      <c r="AB197" t="s">
        <v>174</v>
      </c>
      <c r="AC197" t="s">
        <v>3</v>
      </c>
      <c r="AD197" t="s">
        <v>5</v>
      </c>
      <c r="AE197">
        <v>24</v>
      </c>
      <c r="AF197">
        <v>117.06</v>
      </c>
      <c r="AG197">
        <v>73.7</v>
      </c>
      <c r="AH197">
        <f t="shared" si="45"/>
        <v>1.5883310719131614</v>
      </c>
      <c r="AI197">
        <v>23</v>
      </c>
      <c r="AJ197">
        <v>55.91</v>
      </c>
      <c r="AK197">
        <v>71.22</v>
      </c>
      <c r="AL197" s="3">
        <f t="shared" si="49"/>
        <v>1</v>
      </c>
      <c r="AM197" s="3">
        <f t="shared" si="50"/>
        <v>0</v>
      </c>
      <c r="AN197" s="3">
        <f t="shared" si="51"/>
        <v>0</v>
      </c>
    </row>
    <row r="198" spans="1:40" x14ac:dyDescent="0.35">
      <c r="A198" s="2" t="s">
        <v>269</v>
      </c>
      <c r="B198" t="s">
        <v>174</v>
      </c>
      <c r="C198" t="s">
        <v>3</v>
      </c>
      <c r="D198" t="s">
        <v>4</v>
      </c>
      <c r="E198">
        <v>24</v>
      </c>
      <c r="F198">
        <v>198.97</v>
      </c>
      <c r="G198">
        <v>73.7</v>
      </c>
      <c r="H198">
        <f t="shared" si="44"/>
        <v>2.6997286295793756</v>
      </c>
      <c r="I198">
        <v>22</v>
      </c>
      <c r="J198">
        <v>52.83</v>
      </c>
      <c r="K198">
        <v>68.72</v>
      </c>
      <c r="L198" s="3">
        <f t="shared" si="46"/>
        <v>1</v>
      </c>
      <c r="M198" s="3">
        <f t="shared" si="47"/>
        <v>0</v>
      </c>
      <c r="N198" s="3">
        <f t="shared" si="48"/>
        <v>0</v>
      </c>
      <c r="AA198" s="2" t="s">
        <v>269</v>
      </c>
      <c r="AB198" t="s">
        <v>174</v>
      </c>
      <c r="AC198" t="s">
        <v>3</v>
      </c>
      <c r="AD198" t="s">
        <v>5</v>
      </c>
      <c r="AE198">
        <v>25.5</v>
      </c>
      <c r="AF198">
        <v>114.26</v>
      </c>
      <c r="AG198">
        <v>77.400000000000006</v>
      </c>
      <c r="AH198">
        <f t="shared" si="45"/>
        <v>1.4762273901808785</v>
      </c>
      <c r="AI198">
        <v>23</v>
      </c>
      <c r="AJ198">
        <v>54.24</v>
      </c>
      <c r="AK198">
        <v>71.22</v>
      </c>
      <c r="AL198" s="3">
        <f t="shared" si="49"/>
        <v>0</v>
      </c>
      <c r="AM198" s="3">
        <f t="shared" si="50"/>
        <v>1</v>
      </c>
      <c r="AN198" s="3">
        <f t="shared" si="51"/>
        <v>0</v>
      </c>
    </row>
    <row r="199" spans="1:40" x14ac:dyDescent="0.35">
      <c r="A199" s="2" t="s">
        <v>286</v>
      </c>
      <c r="B199" t="s">
        <v>174</v>
      </c>
      <c r="C199" t="s">
        <v>3</v>
      </c>
      <c r="D199" t="s">
        <v>4</v>
      </c>
      <c r="E199">
        <v>24</v>
      </c>
      <c r="F199">
        <v>202.26</v>
      </c>
      <c r="G199">
        <v>73.7</v>
      </c>
      <c r="H199">
        <f t="shared" si="44"/>
        <v>2.7443690637720488</v>
      </c>
      <c r="I199">
        <v>22</v>
      </c>
      <c r="J199">
        <v>46.97</v>
      </c>
      <c r="K199">
        <v>68.72</v>
      </c>
      <c r="L199" s="3">
        <f t="shared" si="46"/>
        <v>1</v>
      </c>
      <c r="M199" s="3">
        <f t="shared" si="47"/>
        <v>0</v>
      </c>
      <c r="N199" s="3">
        <f t="shared" si="48"/>
        <v>0</v>
      </c>
      <c r="AA199" s="2" t="s">
        <v>286</v>
      </c>
      <c r="AB199" t="s">
        <v>174</v>
      </c>
      <c r="AC199" t="s">
        <v>3</v>
      </c>
      <c r="AD199" t="s">
        <v>5</v>
      </c>
      <c r="AE199">
        <v>24</v>
      </c>
      <c r="AF199">
        <v>127.4</v>
      </c>
      <c r="AG199">
        <v>73.7</v>
      </c>
      <c r="AH199">
        <f t="shared" si="45"/>
        <v>1.7286295793758479</v>
      </c>
      <c r="AI199">
        <v>23</v>
      </c>
      <c r="AJ199">
        <v>55.23</v>
      </c>
      <c r="AK199">
        <v>71.22</v>
      </c>
      <c r="AL199" s="3">
        <f t="shared" si="49"/>
        <v>1</v>
      </c>
      <c r="AM199" s="3">
        <f t="shared" si="50"/>
        <v>0</v>
      </c>
      <c r="AN199" s="3">
        <f t="shared" si="51"/>
        <v>0</v>
      </c>
    </row>
    <row r="200" spans="1:40" x14ac:dyDescent="0.35">
      <c r="A200" s="2" t="s">
        <v>287</v>
      </c>
      <c r="B200" t="s">
        <v>174</v>
      </c>
      <c r="C200" t="s">
        <v>3</v>
      </c>
      <c r="D200" t="s">
        <v>4</v>
      </c>
      <c r="E200">
        <v>24</v>
      </c>
      <c r="F200">
        <v>182.82</v>
      </c>
      <c r="G200">
        <v>73.7</v>
      </c>
      <c r="H200">
        <f t="shared" si="44"/>
        <v>2.4805970149253729</v>
      </c>
      <c r="I200">
        <v>22</v>
      </c>
      <c r="J200">
        <v>51.75</v>
      </c>
      <c r="K200">
        <v>68.72</v>
      </c>
      <c r="L200" s="3">
        <f t="shared" si="46"/>
        <v>1</v>
      </c>
      <c r="M200" s="3">
        <f t="shared" si="47"/>
        <v>0</v>
      </c>
      <c r="N200" s="3">
        <f t="shared" si="48"/>
        <v>0</v>
      </c>
      <c r="AA200" s="2" t="s">
        <v>287</v>
      </c>
      <c r="AB200" t="s">
        <v>174</v>
      </c>
      <c r="AC200" t="s">
        <v>3</v>
      </c>
      <c r="AD200" t="s">
        <v>5</v>
      </c>
      <c r="AE200">
        <v>24</v>
      </c>
      <c r="AF200">
        <v>89.73</v>
      </c>
      <c r="AG200">
        <v>73.7</v>
      </c>
      <c r="AH200">
        <f t="shared" si="45"/>
        <v>1.2175033921302578</v>
      </c>
      <c r="AI200">
        <v>28.5</v>
      </c>
      <c r="AJ200">
        <v>87.12</v>
      </c>
      <c r="AK200">
        <v>84.74</v>
      </c>
      <c r="AL200" s="3">
        <f t="shared" si="49"/>
        <v>0</v>
      </c>
      <c r="AM200" s="3">
        <f t="shared" si="50"/>
        <v>1</v>
      </c>
      <c r="AN200" s="3">
        <f t="shared" si="51"/>
        <v>0</v>
      </c>
    </row>
    <row r="201" spans="1:40" x14ac:dyDescent="0.35">
      <c r="A201" s="2" t="s">
        <v>289</v>
      </c>
      <c r="B201" t="s">
        <v>174</v>
      </c>
      <c r="C201" t="s">
        <v>3</v>
      </c>
      <c r="D201" t="s">
        <v>4</v>
      </c>
      <c r="E201">
        <v>25</v>
      </c>
      <c r="F201">
        <v>139.29</v>
      </c>
      <c r="G201">
        <v>76.17</v>
      </c>
      <c r="H201">
        <f t="shared" si="44"/>
        <v>1.8286727057896808</v>
      </c>
      <c r="I201">
        <v>23.5</v>
      </c>
      <c r="J201">
        <v>69.91</v>
      </c>
      <c r="K201">
        <v>72.459999999999994</v>
      </c>
      <c r="L201" s="3">
        <f t="shared" si="46"/>
        <v>1</v>
      </c>
      <c r="M201" s="3">
        <f t="shared" si="47"/>
        <v>0</v>
      </c>
      <c r="N201" s="3">
        <f t="shared" si="48"/>
        <v>0</v>
      </c>
      <c r="AA201" s="2" t="s">
        <v>289</v>
      </c>
      <c r="AB201" t="s">
        <v>174</v>
      </c>
      <c r="AC201" t="s">
        <v>3</v>
      </c>
      <c r="AD201" t="s">
        <v>5</v>
      </c>
      <c r="AE201">
        <v>24</v>
      </c>
      <c r="AF201">
        <v>147.59</v>
      </c>
      <c r="AG201">
        <v>73.7</v>
      </c>
      <c r="AH201">
        <f t="shared" si="45"/>
        <v>2.0025780189959295</v>
      </c>
      <c r="AI201">
        <v>22.5</v>
      </c>
      <c r="AJ201">
        <v>54.13</v>
      </c>
      <c r="AK201">
        <v>69.97</v>
      </c>
      <c r="AL201" s="3">
        <f t="shared" si="49"/>
        <v>1</v>
      </c>
      <c r="AM201" s="3">
        <f t="shared" si="50"/>
        <v>0</v>
      </c>
      <c r="AN201" s="3">
        <f t="shared" si="51"/>
        <v>0</v>
      </c>
    </row>
    <row r="202" spans="1:40" x14ac:dyDescent="0.35">
      <c r="A202" s="2" t="s">
        <v>290</v>
      </c>
      <c r="B202" t="s">
        <v>174</v>
      </c>
      <c r="C202" t="s">
        <v>3</v>
      </c>
      <c r="D202" t="s">
        <v>4</v>
      </c>
      <c r="E202">
        <v>24.5</v>
      </c>
      <c r="F202">
        <v>120.57</v>
      </c>
      <c r="G202">
        <v>74.930000000000007</v>
      </c>
      <c r="H202">
        <f t="shared" si="44"/>
        <v>1.609101828373148</v>
      </c>
      <c r="I202">
        <v>22.5</v>
      </c>
      <c r="J202">
        <v>66.52</v>
      </c>
      <c r="K202">
        <v>69.97</v>
      </c>
      <c r="L202" s="3">
        <f t="shared" si="46"/>
        <v>1</v>
      </c>
      <c r="M202" s="3">
        <f t="shared" si="47"/>
        <v>0</v>
      </c>
      <c r="N202" s="3">
        <f t="shared" si="48"/>
        <v>0</v>
      </c>
      <c r="AA202" s="2" t="s">
        <v>290</v>
      </c>
      <c r="AB202" t="s">
        <v>174</v>
      </c>
      <c r="AC202" t="s">
        <v>3</v>
      </c>
      <c r="AD202" t="s">
        <v>5</v>
      </c>
      <c r="AE202">
        <v>24</v>
      </c>
      <c r="AF202">
        <v>132.63999999999999</v>
      </c>
      <c r="AG202">
        <v>73.7</v>
      </c>
      <c r="AH202">
        <f t="shared" si="45"/>
        <v>1.7997286295793755</v>
      </c>
      <c r="AI202">
        <v>23</v>
      </c>
      <c r="AJ202">
        <v>58.17</v>
      </c>
      <c r="AK202">
        <v>71.22</v>
      </c>
      <c r="AL202" s="3">
        <f t="shared" si="49"/>
        <v>1</v>
      </c>
      <c r="AM202" s="3">
        <f t="shared" si="50"/>
        <v>0</v>
      </c>
      <c r="AN202" s="3">
        <f t="shared" si="51"/>
        <v>0</v>
      </c>
    </row>
    <row r="203" spans="1:40" x14ac:dyDescent="0.35">
      <c r="A203" s="2" t="s">
        <v>291</v>
      </c>
      <c r="B203" t="s">
        <v>174</v>
      </c>
      <c r="C203" t="s">
        <v>3</v>
      </c>
      <c r="D203" t="s">
        <v>4</v>
      </c>
      <c r="E203">
        <v>24</v>
      </c>
      <c r="F203">
        <v>146.41</v>
      </c>
      <c r="G203">
        <v>73.7</v>
      </c>
      <c r="H203">
        <f t="shared" si="44"/>
        <v>1.9865671641791043</v>
      </c>
      <c r="I203">
        <v>22.5</v>
      </c>
      <c r="J203">
        <v>50.36</v>
      </c>
      <c r="K203">
        <v>69.97</v>
      </c>
      <c r="L203" s="3">
        <f t="shared" si="46"/>
        <v>1</v>
      </c>
      <c r="M203" s="3">
        <f t="shared" si="47"/>
        <v>0</v>
      </c>
      <c r="N203" s="3">
        <f t="shared" si="48"/>
        <v>0</v>
      </c>
      <c r="AA203" s="2" t="s">
        <v>291</v>
      </c>
      <c r="AB203" t="s">
        <v>174</v>
      </c>
      <c r="AC203" s="4" t="s">
        <v>3</v>
      </c>
      <c r="AD203" s="4" t="s">
        <v>5</v>
      </c>
      <c r="AE203" s="4">
        <v>26.5</v>
      </c>
      <c r="AF203" s="4">
        <v>70.34</v>
      </c>
      <c r="AG203" s="4">
        <v>79.86</v>
      </c>
      <c r="AH203" s="4">
        <f t="shared" si="45"/>
        <v>0.88079138492361642</v>
      </c>
      <c r="AI203" s="4">
        <v>26</v>
      </c>
      <c r="AJ203" s="4">
        <v>63.76</v>
      </c>
      <c r="AK203" s="4">
        <v>78.63</v>
      </c>
      <c r="AL203" s="4">
        <f t="shared" si="49"/>
        <v>0</v>
      </c>
      <c r="AM203" s="4">
        <f t="shared" si="50"/>
        <v>0</v>
      </c>
      <c r="AN203" s="4">
        <f t="shared" si="51"/>
        <v>1</v>
      </c>
    </row>
    <row r="204" spans="1:40" x14ac:dyDescent="0.35">
      <c r="A204" s="2" t="s">
        <v>292</v>
      </c>
      <c r="B204" t="s">
        <v>174</v>
      </c>
      <c r="C204" t="s">
        <v>3</v>
      </c>
      <c r="D204" t="s">
        <v>4</v>
      </c>
      <c r="E204">
        <v>24</v>
      </c>
      <c r="F204">
        <v>116.41</v>
      </c>
      <c r="G204">
        <v>73.7</v>
      </c>
      <c r="H204">
        <f t="shared" si="44"/>
        <v>1.5795115332428764</v>
      </c>
      <c r="I204">
        <v>22.5</v>
      </c>
      <c r="J204">
        <v>67.92</v>
      </c>
      <c r="K204">
        <v>69.97</v>
      </c>
      <c r="L204" s="3">
        <f t="shared" si="46"/>
        <v>1</v>
      </c>
      <c r="M204" s="3">
        <f t="shared" si="47"/>
        <v>0</v>
      </c>
      <c r="N204" s="3">
        <f t="shared" si="48"/>
        <v>0</v>
      </c>
      <c r="AA204" s="2" t="s">
        <v>292</v>
      </c>
      <c r="AB204" t="s">
        <v>174</v>
      </c>
      <c r="AC204" t="s">
        <v>3</v>
      </c>
      <c r="AD204" t="s">
        <v>5</v>
      </c>
      <c r="AE204">
        <v>24</v>
      </c>
      <c r="AF204">
        <v>106.29</v>
      </c>
      <c r="AG204">
        <v>73.7</v>
      </c>
      <c r="AH204">
        <f t="shared" si="45"/>
        <v>1.4421981004070556</v>
      </c>
      <c r="AI204">
        <v>23</v>
      </c>
      <c r="AJ204">
        <v>38.89</v>
      </c>
      <c r="AK204">
        <v>71.22</v>
      </c>
      <c r="AL204" s="3">
        <f t="shared" si="49"/>
        <v>0</v>
      </c>
      <c r="AM204" s="3">
        <f t="shared" si="50"/>
        <v>1</v>
      </c>
      <c r="AN204" s="3">
        <f t="shared" si="51"/>
        <v>0</v>
      </c>
    </row>
    <row r="205" spans="1:40" x14ac:dyDescent="0.35">
      <c r="A205" s="2" t="s">
        <v>293</v>
      </c>
      <c r="B205" t="s">
        <v>174</v>
      </c>
      <c r="C205" t="s">
        <v>3</v>
      </c>
      <c r="D205" t="s">
        <v>4</v>
      </c>
      <c r="E205">
        <v>24</v>
      </c>
      <c r="F205">
        <v>183.94</v>
      </c>
      <c r="G205">
        <v>73.7</v>
      </c>
      <c r="H205">
        <f t="shared" si="44"/>
        <v>2.4957937584803256</v>
      </c>
      <c r="I205">
        <v>22</v>
      </c>
      <c r="J205">
        <v>65.099999999999994</v>
      </c>
      <c r="K205">
        <v>68.72</v>
      </c>
      <c r="L205" s="3">
        <f t="shared" si="46"/>
        <v>1</v>
      </c>
      <c r="M205" s="3">
        <f t="shared" si="47"/>
        <v>0</v>
      </c>
      <c r="N205" s="3">
        <f t="shared" si="48"/>
        <v>0</v>
      </c>
      <c r="AA205" s="2" t="s">
        <v>293</v>
      </c>
      <c r="AB205" t="s">
        <v>174</v>
      </c>
      <c r="AC205" t="s">
        <v>3</v>
      </c>
      <c r="AD205" t="s">
        <v>5</v>
      </c>
      <c r="AE205">
        <v>24</v>
      </c>
      <c r="AF205">
        <v>113.05</v>
      </c>
      <c r="AG205">
        <v>73.7</v>
      </c>
      <c r="AH205">
        <f t="shared" si="45"/>
        <v>1.533921302578019</v>
      </c>
      <c r="AI205">
        <v>23</v>
      </c>
      <c r="AJ205">
        <v>41.15</v>
      </c>
      <c r="AK205">
        <v>71.22</v>
      </c>
      <c r="AL205" s="3">
        <f t="shared" si="49"/>
        <v>1</v>
      </c>
      <c r="AM205" s="3">
        <f t="shared" si="50"/>
        <v>0</v>
      </c>
      <c r="AN205" s="3">
        <f t="shared" si="51"/>
        <v>0</v>
      </c>
    </row>
    <row r="206" spans="1:40" x14ac:dyDescent="0.35">
      <c r="A206" s="2" t="s">
        <v>294</v>
      </c>
      <c r="B206" t="s">
        <v>174</v>
      </c>
      <c r="C206" s="4" t="s">
        <v>3</v>
      </c>
      <c r="D206" s="4" t="s">
        <v>4</v>
      </c>
      <c r="E206" s="4">
        <v>25</v>
      </c>
      <c r="F206" s="4">
        <v>53.28</v>
      </c>
      <c r="G206" s="4">
        <v>76.17</v>
      </c>
      <c r="H206" s="4">
        <f t="shared" si="44"/>
        <v>0.69948798739661289</v>
      </c>
      <c r="I206" s="4">
        <v>24.5</v>
      </c>
      <c r="J206" s="4">
        <v>48.22</v>
      </c>
      <c r="K206" s="4">
        <v>74.930000000000007</v>
      </c>
      <c r="L206" s="4">
        <f t="shared" si="46"/>
        <v>0</v>
      </c>
      <c r="M206" s="4">
        <f t="shared" si="47"/>
        <v>0</v>
      </c>
      <c r="N206" s="4">
        <f t="shared" si="48"/>
        <v>1</v>
      </c>
      <c r="AA206" s="2" t="s">
        <v>294</v>
      </c>
      <c r="AB206" t="s">
        <v>174</v>
      </c>
      <c r="AC206" t="s">
        <v>3</v>
      </c>
      <c r="AD206" t="s">
        <v>5</v>
      </c>
      <c r="AE206">
        <v>24</v>
      </c>
      <c r="AF206">
        <v>139.25</v>
      </c>
      <c r="AG206">
        <v>73.7</v>
      </c>
      <c r="AH206">
        <f t="shared" si="45"/>
        <v>1.889416553595658</v>
      </c>
      <c r="AI206">
        <v>22.5</v>
      </c>
      <c r="AJ206">
        <v>47.51</v>
      </c>
      <c r="AK206">
        <v>69.97</v>
      </c>
      <c r="AL206" s="3">
        <f t="shared" si="49"/>
        <v>1</v>
      </c>
      <c r="AM206" s="3">
        <f t="shared" si="50"/>
        <v>0</v>
      </c>
      <c r="AN206" s="3">
        <f t="shared" si="51"/>
        <v>0</v>
      </c>
    </row>
    <row r="207" spans="1:40" x14ac:dyDescent="0.35">
      <c r="A207" s="2" t="s">
        <v>295</v>
      </c>
      <c r="B207" t="s">
        <v>174</v>
      </c>
      <c r="C207" t="s">
        <v>3</v>
      </c>
      <c r="D207" t="s">
        <v>4</v>
      </c>
      <c r="E207">
        <v>24</v>
      </c>
      <c r="F207">
        <v>236.17</v>
      </c>
      <c r="G207">
        <v>73.7</v>
      </c>
      <c r="H207">
        <f t="shared" si="44"/>
        <v>3.2044776119402982</v>
      </c>
      <c r="I207">
        <v>21.5</v>
      </c>
      <c r="J207">
        <v>37.4</v>
      </c>
      <c r="K207">
        <v>67.47</v>
      </c>
      <c r="L207" s="3">
        <f t="shared" si="46"/>
        <v>1</v>
      </c>
      <c r="M207" s="3">
        <f t="shared" si="47"/>
        <v>0</v>
      </c>
      <c r="N207" s="3">
        <f t="shared" si="48"/>
        <v>0</v>
      </c>
      <c r="AA207" s="2" t="s">
        <v>295</v>
      </c>
      <c r="AB207" t="s">
        <v>174</v>
      </c>
      <c r="AC207" t="s">
        <v>3</v>
      </c>
      <c r="AD207" t="s">
        <v>5</v>
      </c>
      <c r="AE207">
        <v>24</v>
      </c>
      <c r="AF207">
        <v>121.45</v>
      </c>
      <c r="AG207">
        <v>73.7</v>
      </c>
      <c r="AH207">
        <f t="shared" si="45"/>
        <v>1.6478968792401627</v>
      </c>
      <c r="AI207">
        <v>23</v>
      </c>
      <c r="AJ207">
        <v>58.34</v>
      </c>
      <c r="AK207">
        <v>71.22</v>
      </c>
      <c r="AL207" s="3">
        <f t="shared" si="49"/>
        <v>1</v>
      </c>
      <c r="AM207" s="3">
        <f t="shared" si="50"/>
        <v>0</v>
      </c>
      <c r="AN207" s="3">
        <f t="shared" si="51"/>
        <v>0</v>
      </c>
    </row>
    <row r="208" spans="1:40" x14ac:dyDescent="0.35">
      <c r="A208" s="2" t="s">
        <v>296</v>
      </c>
      <c r="B208" t="s">
        <v>174</v>
      </c>
      <c r="C208" t="s">
        <v>3</v>
      </c>
      <c r="D208" t="s">
        <v>4</v>
      </c>
      <c r="E208">
        <v>24</v>
      </c>
      <c r="F208">
        <v>154.86000000000001</v>
      </c>
      <c r="G208">
        <v>73.7</v>
      </c>
      <c r="H208">
        <f t="shared" si="44"/>
        <v>2.1012211668928087</v>
      </c>
      <c r="I208">
        <v>22.5</v>
      </c>
      <c r="J208">
        <v>58.83</v>
      </c>
      <c r="K208">
        <v>69.97</v>
      </c>
      <c r="L208" s="3">
        <f t="shared" si="46"/>
        <v>1</v>
      </c>
      <c r="M208" s="3">
        <f t="shared" si="47"/>
        <v>0</v>
      </c>
      <c r="N208" s="3">
        <f t="shared" si="48"/>
        <v>0</v>
      </c>
      <c r="AA208" s="2" t="s">
        <v>296</v>
      </c>
      <c r="AB208" t="s">
        <v>174</v>
      </c>
      <c r="AC208" t="s">
        <v>3</v>
      </c>
      <c r="AD208" t="s">
        <v>5</v>
      </c>
      <c r="AE208">
        <v>24</v>
      </c>
      <c r="AF208">
        <v>91.44</v>
      </c>
      <c r="AG208">
        <v>73.7</v>
      </c>
      <c r="AH208">
        <f t="shared" si="45"/>
        <v>1.2407055630936228</v>
      </c>
      <c r="AI208">
        <v>27.5</v>
      </c>
      <c r="AJ208">
        <v>92.19</v>
      </c>
      <c r="AK208">
        <v>82.3</v>
      </c>
      <c r="AL208" s="3">
        <f t="shared" si="49"/>
        <v>0</v>
      </c>
      <c r="AM208" s="3">
        <f t="shared" si="50"/>
        <v>1</v>
      </c>
      <c r="AN208" s="3">
        <f t="shared" si="51"/>
        <v>0</v>
      </c>
    </row>
    <row r="209" spans="1:40" x14ac:dyDescent="0.35">
      <c r="A209" s="2" t="s">
        <v>297</v>
      </c>
      <c r="B209" t="s">
        <v>174</v>
      </c>
      <c r="C209" t="s">
        <v>3</v>
      </c>
      <c r="D209" t="s">
        <v>4</v>
      </c>
      <c r="E209">
        <v>25</v>
      </c>
      <c r="F209">
        <v>140.58000000000001</v>
      </c>
      <c r="G209">
        <v>76.17</v>
      </c>
      <c r="H209">
        <f t="shared" si="44"/>
        <v>1.8456085072863333</v>
      </c>
      <c r="I209">
        <v>23</v>
      </c>
      <c r="J209">
        <v>54.85</v>
      </c>
      <c r="K209">
        <v>71.22</v>
      </c>
      <c r="L209" s="3">
        <f t="shared" si="46"/>
        <v>1</v>
      </c>
      <c r="M209" s="3">
        <f t="shared" si="47"/>
        <v>0</v>
      </c>
      <c r="N209" s="3">
        <f t="shared" si="48"/>
        <v>0</v>
      </c>
      <c r="AA209" s="2" t="s">
        <v>297</v>
      </c>
      <c r="AB209" t="s">
        <v>174</v>
      </c>
      <c r="AC209" t="s">
        <v>3</v>
      </c>
      <c r="AD209" t="s">
        <v>5</v>
      </c>
      <c r="AE209">
        <v>25.5</v>
      </c>
      <c r="AF209">
        <v>92.42</v>
      </c>
      <c r="AG209">
        <v>77.400000000000006</v>
      </c>
      <c r="AH209">
        <f t="shared" si="45"/>
        <v>1.1940568475452196</v>
      </c>
      <c r="AI209">
        <v>23.5</v>
      </c>
      <c r="AJ209">
        <v>65.8</v>
      </c>
      <c r="AK209">
        <v>72.459999999999994</v>
      </c>
      <c r="AL209" s="3">
        <f t="shared" si="49"/>
        <v>0</v>
      </c>
      <c r="AM209" s="3">
        <f t="shared" si="50"/>
        <v>1</v>
      </c>
      <c r="AN209" s="3">
        <f t="shared" si="51"/>
        <v>0</v>
      </c>
    </row>
    <row r="210" spans="1:40" x14ac:dyDescent="0.35">
      <c r="A210" s="2" t="s">
        <v>298</v>
      </c>
      <c r="B210" t="s">
        <v>174</v>
      </c>
      <c r="C210" t="s">
        <v>3</v>
      </c>
      <c r="D210" t="s">
        <v>4</v>
      </c>
      <c r="E210">
        <v>24</v>
      </c>
      <c r="F210">
        <v>134.72</v>
      </c>
      <c r="G210">
        <v>73.7</v>
      </c>
      <c r="H210">
        <f t="shared" si="44"/>
        <v>1.8279511533242876</v>
      </c>
      <c r="I210">
        <v>21.5</v>
      </c>
      <c r="J210">
        <v>47.95</v>
      </c>
      <c r="K210">
        <v>67.47</v>
      </c>
      <c r="L210" s="3">
        <f t="shared" si="46"/>
        <v>1</v>
      </c>
      <c r="M210" s="3">
        <f t="shared" si="47"/>
        <v>0</v>
      </c>
      <c r="N210" s="3">
        <f t="shared" si="48"/>
        <v>0</v>
      </c>
      <c r="AA210" s="2" t="s">
        <v>298</v>
      </c>
      <c r="AB210" t="s">
        <v>174</v>
      </c>
      <c r="AC210" t="s">
        <v>3</v>
      </c>
      <c r="AD210" t="s">
        <v>5</v>
      </c>
      <c r="AE210">
        <v>24</v>
      </c>
      <c r="AF210">
        <v>98.28</v>
      </c>
      <c r="AG210">
        <v>73.7</v>
      </c>
      <c r="AH210">
        <f t="shared" si="45"/>
        <v>1.3335142469470826</v>
      </c>
      <c r="AI210">
        <v>23.5</v>
      </c>
      <c r="AJ210">
        <v>58.81</v>
      </c>
      <c r="AK210">
        <v>72.459999999999994</v>
      </c>
      <c r="AL210" s="3">
        <f t="shared" si="49"/>
        <v>0</v>
      </c>
      <c r="AM210" s="3">
        <f t="shared" si="50"/>
        <v>1</v>
      </c>
      <c r="AN210" s="3">
        <f t="shared" si="51"/>
        <v>0</v>
      </c>
    </row>
    <row r="211" spans="1:40" x14ac:dyDescent="0.35">
      <c r="A211" s="2" t="s">
        <v>299</v>
      </c>
      <c r="B211" t="s">
        <v>174</v>
      </c>
      <c r="C211" t="s">
        <v>3</v>
      </c>
      <c r="D211" t="s">
        <v>4</v>
      </c>
      <c r="E211">
        <v>24</v>
      </c>
      <c r="F211">
        <v>171.24</v>
      </c>
      <c r="G211">
        <v>73.7</v>
      </c>
      <c r="H211">
        <f t="shared" si="44"/>
        <v>2.3234735413839891</v>
      </c>
      <c r="I211">
        <v>22</v>
      </c>
      <c r="J211">
        <v>59.23</v>
      </c>
      <c r="K211">
        <v>68.72</v>
      </c>
      <c r="L211" s="3">
        <f t="shared" si="46"/>
        <v>1</v>
      </c>
      <c r="M211" s="3">
        <f t="shared" si="47"/>
        <v>0</v>
      </c>
      <c r="N211" s="3">
        <f t="shared" si="48"/>
        <v>0</v>
      </c>
      <c r="AA211" s="2" t="s">
        <v>299</v>
      </c>
      <c r="AB211" t="s">
        <v>174</v>
      </c>
      <c r="AC211" t="s">
        <v>3</v>
      </c>
      <c r="AD211" t="s">
        <v>5</v>
      </c>
      <c r="AE211">
        <v>24</v>
      </c>
      <c r="AF211">
        <v>117.43</v>
      </c>
      <c r="AG211">
        <v>73.7</v>
      </c>
      <c r="AH211">
        <f t="shared" si="45"/>
        <v>1.5933514246947083</v>
      </c>
      <c r="AI211">
        <v>23</v>
      </c>
      <c r="AJ211">
        <v>60.2</v>
      </c>
      <c r="AK211">
        <v>71.22</v>
      </c>
      <c r="AL211" s="3">
        <f t="shared" si="49"/>
        <v>1</v>
      </c>
      <c r="AM211" s="3">
        <f t="shared" si="50"/>
        <v>0</v>
      </c>
      <c r="AN211" s="3">
        <f t="shared" si="51"/>
        <v>0</v>
      </c>
    </row>
    <row r="212" spans="1:40" x14ac:dyDescent="0.35">
      <c r="A212" s="2" t="s">
        <v>300</v>
      </c>
      <c r="B212" t="s">
        <v>174</v>
      </c>
      <c r="C212" t="s">
        <v>3</v>
      </c>
      <c r="D212" t="s">
        <v>4</v>
      </c>
      <c r="E212">
        <v>23.5</v>
      </c>
      <c r="F212">
        <v>92.15</v>
      </c>
      <c r="G212">
        <v>72.459999999999994</v>
      </c>
      <c r="H212">
        <f t="shared" si="44"/>
        <v>1.2717361302787746</v>
      </c>
      <c r="I212">
        <v>22.5</v>
      </c>
      <c r="J212">
        <v>63.87</v>
      </c>
      <c r="K212">
        <v>69.97</v>
      </c>
      <c r="L212" s="3">
        <f t="shared" si="46"/>
        <v>0</v>
      </c>
      <c r="M212" s="3">
        <f t="shared" si="47"/>
        <v>1</v>
      </c>
      <c r="N212" s="3">
        <f t="shared" si="48"/>
        <v>0</v>
      </c>
      <c r="AA212" s="2" t="s">
        <v>300</v>
      </c>
      <c r="AB212" t="s">
        <v>174</v>
      </c>
      <c r="AC212" t="s">
        <v>3</v>
      </c>
      <c r="AD212" t="s">
        <v>5</v>
      </c>
      <c r="AE212">
        <v>27</v>
      </c>
      <c r="AF212">
        <v>85.06</v>
      </c>
      <c r="AG212">
        <v>81.08</v>
      </c>
      <c r="AH212">
        <f t="shared" si="45"/>
        <v>1.0490873211642822</v>
      </c>
      <c r="AI212">
        <v>26.5</v>
      </c>
      <c r="AJ212">
        <v>60.79</v>
      </c>
      <c r="AK212">
        <v>79.86</v>
      </c>
      <c r="AL212" s="3">
        <f t="shared" si="49"/>
        <v>0</v>
      </c>
      <c r="AM212" s="3">
        <f t="shared" si="50"/>
        <v>1</v>
      </c>
      <c r="AN212" s="3">
        <f t="shared" si="51"/>
        <v>0</v>
      </c>
    </row>
    <row r="213" spans="1:40" x14ac:dyDescent="0.35">
      <c r="A213" s="2" t="s">
        <v>301</v>
      </c>
      <c r="B213" t="s">
        <v>174</v>
      </c>
      <c r="C213" t="s">
        <v>3</v>
      </c>
      <c r="D213" t="s">
        <v>4</v>
      </c>
      <c r="E213">
        <v>24</v>
      </c>
      <c r="F213">
        <v>158.47</v>
      </c>
      <c r="G213">
        <v>73.7</v>
      </c>
      <c r="H213">
        <f t="shared" si="44"/>
        <v>2.1502035278154681</v>
      </c>
      <c r="I213">
        <v>22</v>
      </c>
      <c r="J213">
        <v>54.05</v>
      </c>
      <c r="K213">
        <v>68.72</v>
      </c>
      <c r="L213" s="3">
        <f t="shared" si="46"/>
        <v>1</v>
      </c>
      <c r="M213" s="3">
        <f t="shared" si="47"/>
        <v>0</v>
      </c>
      <c r="N213" s="3">
        <f t="shared" si="48"/>
        <v>0</v>
      </c>
      <c r="AA213" s="2" t="s">
        <v>301</v>
      </c>
      <c r="AB213" t="s">
        <v>174</v>
      </c>
      <c r="AC213" t="s">
        <v>3</v>
      </c>
      <c r="AD213" t="s">
        <v>5</v>
      </c>
      <c r="AE213">
        <v>24</v>
      </c>
      <c r="AF213">
        <v>79.349999999999994</v>
      </c>
      <c r="AG213">
        <v>73.7</v>
      </c>
      <c r="AH213">
        <f t="shared" si="45"/>
        <v>1.0766621438263229</v>
      </c>
      <c r="AI213">
        <v>23.5</v>
      </c>
      <c r="AJ213">
        <v>42.1</v>
      </c>
      <c r="AK213">
        <v>72.459999999999994</v>
      </c>
      <c r="AL213" s="3">
        <f t="shared" si="49"/>
        <v>0</v>
      </c>
      <c r="AM213" s="3">
        <f t="shared" si="50"/>
        <v>1</v>
      </c>
      <c r="AN213" s="3">
        <f t="shared" si="51"/>
        <v>0</v>
      </c>
    </row>
    <row r="214" spans="1:40" x14ac:dyDescent="0.35">
      <c r="A214" s="2" t="s">
        <v>319</v>
      </c>
      <c r="B214" t="s">
        <v>303</v>
      </c>
      <c r="C214" s="4" t="s">
        <v>3</v>
      </c>
      <c r="D214" s="4" t="s">
        <v>1</v>
      </c>
      <c r="E214" s="4">
        <v>23.5</v>
      </c>
      <c r="F214" s="4">
        <v>67.989999999999995</v>
      </c>
      <c r="G214" s="4">
        <v>72.459999999999994</v>
      </c>
      <c r="H214" s="4">
        <f t="shared" si="44"/>
        <v>0.9383107921611924</v>
      </c>
      <c r="I214" s="4">
        <v>23</v>
      </c>
      <c r="J214" s="4">
        <v>62.27</v>
      </c>
      <c r="K214" s="4">
        <v>71.22</v>
      </c>
      <c r="L214" s="4">
        <f t="shared" si="46"/>
        <v>0</v>
      </c>
      <c r="M214" s="4">
        <f t="shared" si="47"/>
        <v>0</v>
      </c>
      <c r="N214" s="4">
        <f t="shared" si="48"/>
        <v>1</v>
      </c>
      <c r="AA214" s="2" t="s">
        <v>319</v>
      </c>
      <c r="AB214" t="s">
        <v>303</v>
      </c>
      <c r="AC214" t="s">
        <v>3</v>
      </c>
      <c r="AD214" t="s">
        <v>2</v>
      </c>
      <c r="AE214">
        <v>24</v>
      </c>
      <c r="AF214">
        <v>141.63999999999999</v>
      </c>
      <c r="AG214">
        <v>73.7</v>
      </c>
      <c r="AH214">
        <f t="shared" si="45"/>
        <v>1.921845318860244</v>
      </c>
      <c r="AI214">
        <v>21.5</v>
      </c>
      <c r="AJ214">
        <v>66.86</v>
      </c>
      <c r="AK214">
        <v>67.47</v>
      </c>
      <c r="AL214" s="3">
        <f t="shared" si="49"/>
        <v>1</v>
      </c>
      <c r="AM214" s="3">
        <f t="shared" si="50"/>
        <v>0</v>
      </c>
      <c r="AN214" s="3">
        <f t="shared" si="51"/>
        <v>0</v>
      </c>
    </row>
    <row r="215" spans="1:40" x14ac:dyDescent="0.35">
      <c r="A215" s="2" t="s">
        <v>320</v>
      </c>
      <c r="B215" t="s">
        <v>303</v>
      </c>
      <c r="C215" t="s">
        <v>3</v>
      </c>
      <c r="D215" t="s">
        <v>1</v>
      </c>
      <c r="E215">
        <v>22</v>
      </c>
      <c r="F215">
        <v>74.81</v>
      </c>
      <c r="G215">
        <v>68.72</v>
      </c>
      <c r="H215">
        <f t="shared" si="44"/>
        <v>1.0886204889406288</v>
      </c>
      <c r="I215">
        <v>21.5</v>
      </c>
      <c r="J215">
        <v>34.14</v>
      </c>
      <c r="K215">
        <v>67.47</v>
      </c>
      <c r="L215" s="3">
        <f t="shared" si="46"/>
        <v>0</v>
      </c>
      <c r="M215" s="3">
        <f t="shared" si="47"/>
        <v>1</v>
      </c>
      <c r="N215" s="3">
        <f t="shared" si="48"/>
        <v>0</v>
      </c>
      <c r="AA215" s="2" t="s">
        <v>320</v>
      </c>
      <c r="AB215" t="s">
        <v>303</v>
      </c>
      <c r="AC215" t="s">
        <v>3</v>
      </c>
      <c r="AD215" t="s">
        <v>2</v>
      </c>
      <c r="AE215">
        <v>24</v>
      </c>
      <c r="AF215">
        <v>107.79</v>
      </c>
      <c r="AG215">
        <v>73.7</v>
      </c>
      <c r="AH215">
        <f t="shared" si="45"/>
        <v>1.4625508819538671</v>
      </c>
      <c r="AI215">
        <v>23</v>
      </c>
      <c r="AJ215">
        <v>51.96</v>
      </c>
      <c r="AK215">
        <v>71.22</v>
      </c>
      <c r="AL215" s="3">
        <f t="shared" si="49"/>
        <v>0</v>
      </c>
      <c r="AM215" s="3">
        <f t="shared" si="50"/>
        <v>1</v>
      </c>
      <c r="AN215" s="3">
        <f t="shared" si="51"/>
        <v>0</v>
      </c>
    </row>
    <row r="216" spans="1:40" x14ac:dyDescent="0.35">
      <c r="A216" s="2" t="s">
        <v>323</v>
      </c>
      <c r="B216" t="s">
        <v>303</v>
      </c>
      <c r="C216" s="4" t="s">
        <v>3</v>
      </c>
      <c r="D216" s="4" t="s">
        <v>1</v>
      </c>
      <c r="E216" s="4">
        <v>24.5</v>
      </c>
      <c r="F216" s="4">
        <v>73.28</v>
      </c>
      <c r="G216" s="4">
        <v>74.930000000000007</v>
      </c>
      <c r="H216" s="4">
        <f t="shared" si="44"/>
        <v>0.97797944748431864</v>
      </c>
      <c r="I216" s="4">
        <v>24</v>
      </c>
      <c r="J216" s="4">
        <v>53.67</v>
      </c>
      <c r="K216" s="4">
        <v>73.7</v>
      </c>
      <c r="L216" s="4">
        <f t="shared" si="46"/>
        <v>0</v>
      </c>
      <c r="M216" s="4">
        <f t="shared" si="47"/>
        <v>0</v>
      </c>
      <c r="N216" s="4">
        <f t="shared" si="48"/>
        <v>1</v>
      </c>
      <c r="AA216" s="2" t="s">
        <v>323</v>
      </c>
      <c r="AB216" t="s">
        <v>303</v>
      </c>
      <c r="AC216" t="s">
        <v>3</v>
      </c>
      <c r="AD216" t="s">
        <v>2</v>
      </c>
      <c r="AE216">
        <v>24</v>
      </c>
      <c r="AF216">
        <v>207.99</v>
      </c>
      <c r="AG216">
        <v>73.7</v>
      </c>
      <c r="AH216">
        <f t="shared" si="45"/>
        <v>2.8221166892808682</v>
      </c>
      <c r="AI216">
        <v>22</v>
      </c>
      <c r="AJ216">
        <v>61.51</v>
      </c>
      <c r="AK216">
        <v>68.72</v>
      </c>
      <c r="AL216" s="3">
        <f t="shared" si="49"/>
        <v>1</v>
      </c>
      <c r="AM216" s="3">
        <f t="shared" si="50"/>
        <v>0</v>
      </c>
      <c r="AN216" s="3">
        <f t="shared" si="51"/>
        <v>0</v>
      </c>
    </row>
    <row r="217" spans="1:40" x14ac:dyDescent="0.35">
      <c r="A217" s="2" t="s">
        <v>324</v>
      </c>
      <c r="B217" t="s">
        <v>303</v>
      </c>
      <c r="C217" t="s">
        <v>3</v>
      </c>
      <c r="D217" t="s">
        <v>1</v>
      </c>
      <c r="E217">
        <v>23.5</v>
      </c>
      <c r="F217">
        <v>77.319999999999993</v>
      </c>
      <c r="G217">
        <v>72.459999999999994</v>
      </c>
      <c r="H217">
        <f t="shared" si="44"/>
        <v>1.0670714877173613</v>
      </c>
      <c r="I217">
        <v>22.5</v>
      </c>
      <c r="J217">
        <v>70.92</v>
      </c>
      <c r="K217">
        <v>69.97</v>
      </c>
      <c r="L217" s="3">
        <f t="shared" si="46"/>
        <v>0</v>
      </c>
      <c r="M217" s="3">
        <f t="shared" si="47"/>
        <v>1</v>
      </c>
      <c r="N217" s="3">
        <f t="shared" si="48"/>
        <v>0</v>
      </c>
      <c r="AA217" s="2" t="s">
        <v>324</v>
      </c>
      <c r="AB217" t="s">
        <v>303</v>
      </c>
      <c r="AC217" t="s">
        <v>3</v>
      </c>
      <c r="AD217" t="s">
        <v>2</v>
      </c>
      <c r="AE217">
        <v>24</v>
      </c>
      <c r="AF217">
        <v>110.76</v>
      </c>
      <c r="AG217">
        <v>73.7</v>
      </c>
      <c r="AH217">
        <f t="shared" si="45"/>
        <v>1.5028493894165535</v>
      </c>
      <c r="AI217">
        <v>23</v>
      </c>
      <c r="AJ217">
        <v>65.989999999999995</v>
      </c>
      <c r="AK217">
        <v>71.22</v>
      </c>
      <c r="AL217" s="3">
        <f t="shared" si="49"/>
        <v>1</v>
      </c>
      <c r="AM217" s="3">
        <f t="shared" si="50"/>
        <v>0</v>
      </c>
      <c r="AN217" s="3">
        <f t="shared" si="51"/>
        <v>0</v>
      </c>
    </row>
    <row r="218" spans="1:40" x14ac:dyDescent="0.35">
      <c r="A218" s="2" t="s">
        <v>327</v>
      </c>
      <c r="B218" t="s">
        <v>303</v>
      </c>
      <c r="C218" t="s">
        <v>3</v>
      </c>
      <c r="D218" t="s">
        <v>1</v>
      </c>
      <c r="E218">
        <v>21.5</v>
      </c>
      <c r="F218">
        <v>68.97</v>
      </c>
      <c r="G218">
        <v>67.47</v>
      </c>
      <c r="H218">
        <f t="shared" si="44"/>
        <v>1.0222321031569586</v>
      </c>
      <c r="I218">
        <v>21</v>
      </c>
      <c r="J218">
        <v>36.29</v>
      </c>
      <c r="K218">
        <v>66.22</v>
      </c>
      <c r="L218" s="3">
        <f t="shared" si="46"/>
        <v>0</v>
      </c>
      <c r="M218" s="3">
        <f t="shared" si="47"/>
        <v>1</v>
      </c>
      <c r="N218" s="3">
        <f t="shared" si="48"/>
        <v>0</v>
      </c>
      <c r="AA218" s="2" t="s">
        <v>327</v>
      </c>
      <c r="AB218" t="s">
        <v>303</v>
      </c>
      <c r="AC218" t="s">
        <v>3</v>
      </c>
      <c r="AD218" t="s">
        <v>2</v>
      </c>
      <c r="AE218">
        <v>24</v>
      </c>
      <c r="AF218">
        <v>114.68</v>
      </c>
      <c r="AG218">
        <v>73.7</v>
      </c>
      <c r="AH218">
        <f t="shared" si="45"/>
        <v>1.5560379918588874</v>
      </c>
      <c r="AI218">
        <v>22</v>
      </c>
      <c r="AJ218">
        <v>52.52</v>
      </c>
      <c r="AK218">
        <v>68.72</v>
      </c>
      <c r="AL218" s="3">
        <f t="shared" si="49"/>
        <v>1</v>
      </c>
      <c r="AM218" s="3">
        <f t="shared" si="50"/>
        <v>0</v>
      </c>
      <c r="AN218" s="3">
        <f t="shared" si="51"/>
        <v>0</v>
      </c>
    </row>
    <row r="219" spans="1:40" x14ac:dyDescent="0.35">
      <c r="A219" s="2" t="s">
        <v>331</v>
      </c>
      <c r="B219" t="s">
        <v>303</v>
      </c>
      <c r="C219" s="4" t="s">
        <v>3</v>
      </c>
      <c r="D219" s="4" t="s">
        <v>1</v>
      </c>
      <c r="E219" s="4">
        <v>27</v>
      </c>
      <c r="F219" s="4">
        <v>74.87</v>
      </c>
      <c r="G219" s="4">
        <v>81.08</v>
      </c>
      <c r="H219" s="4">
        <f t="shared" si="44"/>
        <v>0.92340897878638395</v>
      </c>
      <c r="I219" s="4">
        <v>26.5</v>
      </c>
      <c r="J219" s="4">
        <v>62.44</v>
      </c>
      <c r="K219" s="4">
        <v>79.86</v>
      </c>
      <c r="L219" s="4">
        <f t="shared" si="46"/>
        <v>0</v>
      </c>
      <c r="M219" s="4">
        <f t="shared" si="47"/>
        <v>0</v>
      </c>
      <c r="N219" s="4">
        <f t="shared" si="48"/>
        <v>1</v>
      </c>
      <c r="AA219" s="2" t="s">
        <v>331</v>
      </c>
      <c r="AB219" t="s">
        <v>303</v>
      </c>
      <c r="AC219" t="s">
        <v>3</v>
      </c>
      <c r="AD219" t="s">
        <v>2</v>
      </c>
      <c r="AE219">
        <v>24</v>
      </c>
      <c r="AF219">
        <v>94.45</v>
      </c>
      <c r="AG219">
        <v>73.7</v>
      </c>
      <c r="AH219">
        <f t="shared" si="45"/>
        <v>1.2815468113975577</v>
      </c>
      <c r="AI219">
        <v>23</v>
      </c>
      <c r="AJ219">
        <v>46.99</v>
      </c>
      <c r="AK219">
        <v>71.22</v>
      </c>
      <c r="AL219" s="3">
        <f t="shared" si="49"/>
        <v>0</v>
      </c>
      <c r="AM219" s="3">
        <f t="shared" si="50"/>
        <v>1</v>
      </c>
      <c r="AN219" s="3">
        <f t="shared" si="51"/>
        <v>0</v>
      </c>
    </row>
    <row r="220" spans="1:40" x14ac:dyDescent="0.35">
      <c r="A220" s="2" t="s">
        <v>332</v>
      </c>
      <c r="B220" t="s">
        <v>303</v>
      </c>
      <c r="C220" t="s">
        <v>3</v>
      </c>
      <c r="D220" t="s">
        <v>1</v>
      </c>
      <c r="E220">
        <v>23</v>
      </c>
      <c r="F220">
        <v>94</v>
      </c>
      <c r="G220">
        <v>71.22</v>
      </c>
      <c r="H220">
        <f t="shared" si="44"/>
        <v>1.3198539736029204</v>
      </c>
      <c r="I220">
        <v>21.5</v>
      </c>
      <c r="J220">
        <v>37.46</v>
      </c>
      <c r="K220">
        <v>67.47</v>
      </c>
      <c r="L220" s="3">
        <f t="shared" si="46"/>
        <v>0</v>
      </c>
      <c r="M220" s="3">
        <f t="shared" si="47"/>
        <v>1</v>
      </c>
      <c r="N220" s="3">
        <f t="shared" si="48"/>
        <v>0</v>
      </c>
      <c r="AA220" s="2" t="s">
        <v>332</v>
      </c>
      <c r="AB220" t="s">
        <v>303</v>
      </c>
      <c r="AC220" t="s">
        <v>3</v>
      </c>
      <c r="AD220" t="s">
        <v>2</v>
      </c>
      <c r="AE220">
        <v>24</v>
      </c>
      <c r="AF220">
        <v>135.22999999999999</v>
      </c>
      <c r="AG220">
        <v>73.7</v>
      </c>
      <c r="AH220">
        <f t="shared" si="45"/>
        <v>1.8348710990502033</v>
      </c>
      <c r="AI220">
        <v>22</v>
      </c>
      <c r="AJ220">
        <v>56.65</v>
      </c>
      <c r="AK220">
        <v>68.72</v>
      </c>
      <c r="AL220" s="3">
        <f t="shared" si="49"/>
        <v>1</v>
      </c>
      <c r="AM220" s="3">
        <f t="shared" si="50"/>
        <v>0</v>
      </c>
      <c r="AN220" s="3">
        <f t="shared" si="51"/>
        <v>0</v>
      </c>
    </row>
    <row r="221" spans="1:40" x14ac:dyDescent="0.35">
      <c r="A221" s="2" t="s">
        <v>333</v>
      </c>
      <c r="B221" t="s">
        <v>303</v>
      </c>
      <c r="C221" t="s">
        <v>3</v>
      </c>
      <c r="D221" t="s">
        <v>1</v>
      </c>
      <c r="E221">
        <v>23</v>
      </c>
      <c r="F221">
        <v>73.13</v>
      </c>
      <c r="G221">
        <v>71.22</v>
      </c>
      <c r="H221">
        <f t="shared" si="44"/>
        <v>1.0268183094636338</v>
      </c>
      <c r="I221">
        <v>22</v>
      </c>
      <c r="J221">
        <v>58.11</v>
      </c>
      <c r="K221">
        <v>68.72</v>
      </c>
      <c r="L221" s="3">
        <f t="shared" si="46"/>
        <v>0</v>
      </c>
      <c r="M221" s="3">
        <f t="shared" si="47"/>
        <v>1</v>
      </c>
      <c r="N221" s="3">
        <f t="shared" si="48"/>
        <v>0</v>
      </c>
      <c r="AA221" s="2" t="s">
        <v>333</v>
      </c>
      <c r="AB221" t="s">
        <v>303</v>
      </c>
      <c r="AC221" t="s">
        <v>3</v>
      </c>
      <c r="AD221" t="s">
        <v>2</v>
      </c>
      <c r="AE221">
        <v>24</v>
      </c>
      <c r="AF221">
        <v>199.74</v>
      </c>
      <c r="AG221">
        <v>73.7</v>
      </c>
      <c r="AH221">
        <f t="shared" si="45"/>
        <v>2.7101763907734058</v>
      </c>
      <c r="AI221">
        <v>16</v>
      </c>
      <c r="AJ221">
        <v>55.73</v>
      </c>
      <c r="AK221">
        <v>53.5</v>
      </c>
      <c r="AL221" s="3">
        <f t="shared" si="49"/>
        <v>1</v>
      </c>
      <c r="AM221" s="3">
        <f t="shared" si="50"/>
        <v>0</v>
      </c>
      <c r="AN221" s="3">
        <f t="shared" si="51"/>
        <v>0</v>
      </c>
    </row>
    <row r="222" spans="1:40" x14ac:dyDescent="0.35">
      <c r="A222" s="2" t="s">
        <v>334</v>
      </c>
      <c r="B222" t="s">
        <v>303</v>
      </c>
      <c r="C222" t="s">
        <v>3</v>
      </c>
      <c r="D222" t="s">
        <v>1</v>
      </c>
      <c r="E222">
        <v>23.5</v>
      </c>
      <c r="F222">
        <v>84.63</v>
      </c>
      <c r="G222">
        <v>72.459999999999994</v>
      </c>
      <c r="H222">
        <f t="shared" si="44"/>
        <v>1.1679547336461495</v>
      </c>
      <c r="I222">
        <v>23</v>
      </c>
      <c r="J222">
        <v>66.459999999999994</v>
      </c>
      <c r="K222">
        <v>71.22</v>
      </c>
      <c r="L222" s="3">
        <f t="shared" si="46"/>
        <v>0</v>
      </c>
      <c r="M222" s="3">
        <f t="shared" si="47"/>
        <v>1</v>
      </c>
      <c r="N222" s="3">
        <f t="shared" si="48"/>
        <v>0</v>
      </c>
      <c r="AA222" s="2" t="s">
        <v>334</v>
      </c>
      <c r="AB222" t="s">
        <v>303</v>
      </c>
      <c r="AC222" t="s">
        <v>3</v>
      </c>
      <c r="AD222" t="s">
        <v>2</v>
      </c>
      <c r="AE222">
        <v>24</v>
      </c>
      <c r="AF222">
        <v>199.97</v>
      </c>
      <c r="AG222">
        <v>73.7</v>
      </c>
      <c r="AH222">
        <f t="shared" si="45"/>
        <v>2.7132971506105834</v>
      </c>
      <c r="AI222">
        <v>22</v>
      </c>
      <c r="AJ222">
        <v>56.78</v>
      </c>
      <c r="AK222">
        <v>68.72</v>
      </c>
      <c r="AL222" s="3">
        <f t="shared" si="49"/>
        <v>1</v>
      </c>
      <c r="AM222" s="3">
        <f t="shared" si="50"/>
        <v>0</v>
      </c>
      <c r="AN222" s="3">
        <f t="shared" si="51"/>
        <v>0</v>
      </c>
    </row>
    <row r="223" spans="1:40" x14ac:dyDescent="0.35">
      <c r="A223" s="2" t="s">
        <v>351</v>
      </c>
      <c r="B223" t="s">
        <v>303</v>
      </c>
      <c r="C223" s="4" t="s">
        <v>3</v>
      </c>
      <c r="D223" s="4" t="s">
        <v>4</v>
      </c>
      <c r="E223" s="4">
        <v>17</v>
      </c>
      <c r="F223" s="4">
        <v>34.33</v>
      </c>
      <c r="G223" s="4">
        <v>56.08</v>
      </c>
      <c r="H223" s="4">
        <f t="shared" si="44"/>
        <v>0.61216119828815974</v>
      </c>
      <c r="I223" s="4">
        <v>16.5</v>
      </c>
      <c r="J223" s="4">
        <v>17.32</v>
      </c>
      <c r="K223" s="4">
        <v>54.79</v>
      </c>
      <c r="L223" s="4">
        <f t="shared" si="46"/>
        <v>0</v>
      </c>
      <c r="M223" s="4">
        <f t="shared" si="47"/>
        <v>0</v>
      </c>
      <c r="N223" s="4">
        <f t="shared" si="48"/>
        <v>1</v>
      </c>
      <c r="AA223" s="2" t="s">
        <v>351</v>
      </c>
      <c r="AB223" t="s">
        <v>303</v>
      </c>
      <c r="AC223" t="s">
        <v>3</v>
      </c>
      <c r="AD223" t="s">
        <v>5</v>
      </c>
      <c r="AE223">
        <v>24</v>
      </c>
      <c r="AF223">
        <v>139.12</v>
      </c>
      <c r="AG223">
        <v>73.7</v>
      </c>
      <c r="AH223">
        <f t="shared" si="45"/>
        <v>1.887652645861601</v>
      </c>
      <c r="AI223">
        <v>22</v>
      </c>
      <c r="AJ223">
        <v>56.56</v>
      </c>
      <c r="AK223">
        <v>68.72</v>
      </c>
      <c r="AL223" s="3">
        <f t="shared" si="49"/>
        <v>1</v>
      </c>
      <c r="AM223" s="3">
        <f t="shared" si="50"/>
        <v>0</v>
      </c>
      <c r="AN223" s="3">
        <f t="shared" si="51"/>
        <v>0</v>
      </c>
    </row>
    <row r="224" spans="1:40" x14ac:dyDescent="0.35">
      <c r="A224" s="2" t="s">
        <v>352</v>
      </c>
      <c r="B224" t="s">
        <v>303</v>
      </c>
      <c r="C224" s="4" t="s">
        <v>3</v>
      </c>
      <c r="D224" s="4" t="s">
        <v>4</v>
      </c>
      <c r="E224" s="4">
        <v>18.5</v>
      </c>
      <c r="F224" s="4">
        <v>54.16</v>
      </c>
      <c r="G224" s="4">
        <v>59.91</v>
      </c>
      <c r="H224" s="4">
        <f t="shared" si="44"/>
        <v>0.90402270071774327</v>
      </c>
      <c r="I224" s="4">
        <v>18</v>
      </c>
      <c r="J224" s="4">
        <v>35.270000000000003</v>
      </c>
      <c r="K224" s="4">
        <v>58.64</v>
      </c>
      <c r="L224" s="4">
        <f t="shared" si="46"/>
        <v>0</v>
      </c>
      <c r="M224" s="4">
        <f t="shared" si="47"/>
        <v>0</v>
      </c>
      <c r="N224" s="4">
        <f t="shared" si="48"/>
        <v>1</v>
      </c>
      <c r="AA224" s="2" t="s">
        <v>352</v>
      </c>
      <c r="AB224" t="s">
        <v>303</v>
      </c>
      <c r="AC224" t="s">
        <v>3</v>
      </c>
      <c r="AD224" t="s">
        <v>5</v>
      </c>
      <c r="AE224">
        <v>24</v>
      </c>
      <c r="AF224">
        <v>116.98</v>
      </c>
      <c r="AG224">
        <v>73.7</v>
      </c>
      <c r="AH224">
        <f t="shared" si="45"/>
        <v>1.5872455902306648</v>
      </c>
      <c r="AI224">
        <v>26</v>
      </c>
      <c r="AJ224">
        <v>82.58</v>
      </c>
      <c r="AK224">
        <v>78.63</v>
      </c>
      <c r="AL224" s="3">
        <f t="shared" si="49"/>
        <v>1</v>
      </c>
      <c r="AM224" s="3">
        <f t="shared" si="50"/>
        <v>0</v>
      </c>
      <c r="AN224" s="3">
        <f t="shared" si="51"/>
        <v>0</v>
      </c>
    </row>
    <row r="225" spans="1:40" x14ac:dyDescent="0.35">
      <c r="A225" s="2" t="s">
        <v>353</v>
      </c>
      <c r="B225" t="s">
        <v>303</v>
      </c>
      <c r="C225" s="4" t="s">
        <v>3</v>
      </c>
      <c r="D225" s="4" t="s">
        <v>4</v>
      </c>
      <c r="E225" s="4">
        <v>29.5</v>
      </c>
      <c r="F225" s="4">
        <v>77.88</v>
      </c>
      <c r="G225" s="4">
        <v>87.18</v>
      </c>
      <c r="H225" s="4">
        <f t="shared" si="44"/>
        <v>0.89332415691672384</v>
      </c>
      <c r="I225" s="4">
        <v>29</v>
      </c>
      <c r="J225" s="4">
        <v>59.85</v>
      </c>
      <c r="K225" s="4">
        <v>85.96</v>
      </c>
      <c r="L225" s="4">
        <f t="shared" si="46"/>
        <v>0</v>
      </c>
      <c r="M225" s="4">
        <f t="shared" si="47"/>
        <v>0</v>
      </c>
      <c r="N225" s="4">
        <f t="shared" si="48"/>
        <v>1</v>
      </c>
      <c r="AA225" s="2" t="s">
        <v>353</v>
      </c>
      <c r="AB225" t="s">
        <v>303</v>
      </c>
      <c r="AC225" t="s">
        <v>3</v>
      </c>
      <c r="AD225" t="s">
        <v>5</v>
      </c>
      <c r="AE225">
        <v>23</v>
      </c>
      <c r="AF225">
        <v>71.540000000000006</v>
      </c>
      <c r="AG225">
        <v>71.22</v>
      </c>
      <c r="AH225">
        <f t="shared" si="45"/>
        <v>1.0044931199101377</v>
      </c>
      <c r="AI225">
        <v>22.5</v>
      </c>
      <c r="AJ225">
        <v>65.14</v>
      </c>
      <c r="AK225">
        <v>69.97</v>
      </c>
      <c r="AL225" s="3">
        <f t="shared" si="49"/>
        <v>0</v>
      </c>
      <c r="AM225" s="3">
        <f t="shared" si="50"/>
        <v>1</v>
      </c>
      <c r="AN225" s="3">
        <f t="shared" si="51"/>
        <v>0</v>
      </c>
    </row>
    <row r="226" spans="1:40" x14ac:dyDescent="0.35">
      <c r="A226" s="2" t="s">
        <v>354</v>
      </c>
      <c r="B226" t="s">
        <v>303</v>
      </c>
      <c r="C226" t="s">
        <v>3</v>
      </c>
      <c r="D226" t="s">
        <v>4</v>
      </c>
      <c r="E226">
        <v>33</v>
      </c>
      <c r="F226">
        <v>102.07</v>
      </c>
      <c r="G226">
        <v>95.64</v>
      </c>
      <c r="H226">
        <f t="shared" si="44"/>
        <v>1.0672312839815976</v>
      </c>
      <c r="I226">
        <v>20.5</v>
      </c>
      <c r="J226">
        <v>67.42</v>
      </c>
      <c r="K226">
        <v>64.97</v>
      </c>
      <c r="L226" s="3">
        <f t="shared" si="46"/>
        <v>0</v>
      </c>
      <c r="M226" s="3">
        <f t="shared" si="47"/>
        <v>1</v>
      </c>
      <c r="N226" s="3">
        <f t="shared" si="48"/>
        <v>0</v>
      </c>
      <c r="AA226" s="2" t="s">
        <v>354</v>
      </c>
      <c r="AB226" t="s">
        <v>303</v>
      </c>
      <c r="AC226" t="s">
        <v>3</v>
      </c>
      <c r="AD226" t="s">
        <v>5</v>
      </c>
      <c r="AE226">
        <v>24</v>
      </c>
      <c r="AF226">
        <v>87.33</v>
      </c>
      <c r="AG226">
        <v>73.7</v>
      </c>
      <c r="AH226">
        <f t="shared" si="45"/>
        <v>1.1849389416553595</v>
      </c>
      <c r="AI226">
        <v>23</v>
      </c>
      <c r="AJ226">
        <v>66.7</v>
      </c>
      <c r="AK226">
        <v>71.22</v>
      </c>
      <c r="AL226" s="3">
        <f t="shared" si="49"/>
        <v>0</v>
      </c>
      <c r="AM226" s="3">
        <f t="shared" si="50"/>
        <v>1</v>
      </c>
      <c r="AN226" s="3">
        <f t="shared" si="51"/>
        <v>0</v>
      </c>
    </row>
    <row r="227" spans="1:40" x14ac:dyDescent="0.35">
      <c r="A227" s="2" t="s">
        <v>355</v>
      </c>
      <c r="B227" t="s">
        <v>303</v>
      </c>
      <c r="C227" s="4" t="s">
        <v>3</v>
      </c>
      <c r="D227" s="4" t="s">
        <v>4</v>
      </c>
      <c r="E227" s="4">
        <v>20.5</v>
      </c>
      <c r="F227" s="4">
        <v>59.7</v>
      </c>
      <c r="G227" s="4">
        <v>64.97</v>
      </c>
      <c r="H227" s="4">
        <f t="shared" si="44"/>
        <v>0.91888563952593516</v>
      </c>
      <c r="I227" s="4">
        <v>20</v>
      </c>
      <c r="J227" s="4">
        <v>33.47</v>
      </c>
      <c r="K227" s="4">
        <v>63.71</v>
      </c>
      <c r="L227" s="4">
        <f t="shared" si="46"/>
        <v>0</v>
      </c>
      <c r="M227" s="4">
        <f t="shared" si="47"/>
        <v>0</v>
      </c>
      <c r="N227" s="4">
        <f t="shared" si="48"/>
        <v>1</v>
      </c>
      <c r="AA227" s="2" t="s">
        <v>355</v>
      </c>
      <c r="AB227" t="s">
        <v>303</v>
      </c>
      <c r="AC227" t="s">
        <v>3</v>
      </c>
      <c r="AD227" t="s">
        <v>5</v>
      </c>
      <c r="AE227">
        <v>24</v>
      </c>
      <c r="AF227">
        <v>89.87</v>
      </c>
      <c r="AG227">
        <v>73.7</v>
      </c>
      <c r="AH227">
        <f t="shared" si="45"/>
        <v>1.2194029850746269</v>
      </c>
      <c r="AI227">
        <v>23.5</v>
      </c>
      <c r="AJ227">
        <v>46.18</v>
      </c>
      <c r="AK227">
        <v>72.459999999999994</v>
      </c>
      <c r="AL227" s="3">
        <f t="shared" si="49"/>
        <v>0</v>
      </c>
      <c r="AM227" s="3">
        <f t="shared" si="50"/>
        <v>1</v>
      </c>
      <c r="AN227" s="3">
        <f t="shared" si="51"/>
        <v>0</v>
      </c>
    </row>
    <row r="228" spans="1:40" x14ac:dyDescent="0.35">
      <c r="A228" s="2" t="s">
        <v>356</v>
      </c>
      <c r="B228" t="s">
        <v>303</v>
      </c>
      <c r="C228" t="s">
        <v>3</v>
      </c>
      <c r="D228" t="s">
        <v>4</v>
      </c>
      <c r="E228">
        <v>23</v>
      </c>
      <c r="F228">
        <v>90.74</v>
      </c>
      <c r="G228">
        <v>71.22</v>
      </c>
      <c r="H228">
        <f t="shared" si="44"/>
        <v>1.2740803145183937</v>
      </c>
      <c r="I228">
        <v>22</v>
      </c>
      <c r="J228">
        <v>78.13</v>
      </c>
      <c r="K228">
        <v>68.72</v>
      </c>
      <c r="L228" s="3">
        <f t="shared" si="46"/>
        <v>0</v>
      </c>
      <c r="M228" s="3">
        <f t="shared" si="47"/>
        <v>1</v>
      </c>
      <c r="N228" s="3">
        <f t="shared" si="48"/>
        <v>0</v>
      </c>
      <c r="AA228" s="2" t="s">
        <v>356</v>
      </c>
      <c r="AB228" t="s">
        <v>303</v>
      </c>
      <c r="AC228" t="s">
        <v>3</v>
      </c>
      <c r="AD228" t="s">
        <v>5</v>
      </c>
      <c r="AE228">
        <v>24</v>
      </c>
      <c r="AF228">
        <v>137</v>
      </c>
      <c r="AG228">
        <v>73.7</v>
      </c>
      <c r="AH228">
        <f t="shared" si="45"/>
        <v>1.858887381275441</v>
      </c>
      <c r="AI228">
        <v>22</v>
      </c>
      <c r="AJ228">
        <v>68.650000000000006</v>
      </c>
      <c r="AK228">
        <v>68.72</v>
      </c>
      <c r="AL228" s="3">
        <f t="shared" si="49"/>
        <v>1</v>
      </c>
      <c r="AM228" s="3">
        <f t="shared" si="50"/>
        <v>0</v>
      </c>
      <c r="AN228" s="3">
        <f t="shared" si="51"/>
        <v>0</v>
      </c>
    </row>
    <row r="229" spans="1:40" x14ac:dyDescent="0.35">
      <c r="A229" s="2" t="s">
        <v>357</v>
      </c>
      <c r="B229" t="s">
        <v>303</v>
      </c>
      <c r="C229" t="s">
        <v>3</v>
      </c>
      <c r="D229" t="s">
        <v>4</v>
      </c>
      <c r="E229">
        <v>22.5</v>
      </c>
      <c r="F229">
        <v>77.790000000000006</v>
      </c>
      <c r="G229">
        <v>69.97</v>
      </c>
      <c r="H229">
        <f t="shared" si="44"/>
        <v>1.1117621837930542</v>
      </c>
      <c r="I229">
        <v>23.5</v>
      </c>
      <c r="J229">
        <v>72.52</v>
      </c>
      <c r="K229">
        <v>72.459999999999994</v>
      </c>
      <c r="L229" s="3">
        <f t="shared" si="46"/>
        <v>0</v>
      </c>
      <c r="M229" s="3">
        <f t="shared" si="47"/>
        <v>1</v>
      </c>
      <c r="N229" s="3">
        <f t="shared" si="48"/>
        <v>0</v>
      </c>
      <c r="AA229" s="2" t="s">
        <v>357</v>
      </c>
      <c r="AB229" t="s">
        <v>303</v>
      </c>
      <c r="AC229" t="s">
        <v>3</v>
      </c>
      <c r="AD229" t="s">
        <v>5</v>
      </c>
      <c r="AE229">
        <v>24</v>
      </c>
      <c r="AF229">
        <v>119.19</v>
      </c>
      <c r="AG229">
        <v>73.7</v>
      </c>
      <c r="AH229">
        <f t="shared" si="45"/>
        <v>1.6172320217096336</v>
      </c>
      <c r="AI229">
        <v>22.5</v>
      </c>
      <c r="AJ229">
        <v>57.21</v>
      </c>
      <c r="AK229">
        <v>69.97</v>
      </c>
      <c r="AL229" s="3">
        <f t="shared" si="49"/>
        <v>1</v>
      </c>
      <c r="AM229" s="3">
        <f t="shared" si="50"/>
        <v>0</v>
      </c>
      <c r="AN229" s="3">
        <f t="shared" si="51"/>
        <v>0</v>
      </c>
    </row>
    <row r="230" spans="1:40" x14ac:dyDescent="0.35">
      <c r="A230" s="2" t="s">
        <v>358</v>
      </c>
      <c r="B230" t="s">
        <v>303</v>
      </c>
      <c r="C230" t="s">
        <v>3</v>
      </c>
      <c r="D230" t="s">
        <v>4</v>
      </c>
      <c r="E230">
        <v>23.5</v>
      </c>
      <c r="F230">
        <v>77.73</v>
      </c>
      <c r="G230">
        <v>72.459999999999994</v>
      </c>
      <c r="H230">
        <f t="shared" si="44"/>
        <v>1.0727297819486614</v>
      </c>
      <c r="I230">
        <v>22.5</v>
      </c>
      <c r="J230">
        <v>73.760000000000005</v>
      </c>
      <c r="K230">
        <v>69.97</v>
      </c>
      <c r="L230" s="3">
        <f t="shared" si="46"/>
        <v>0</v>
      </c>
      <c r="M230" s="3">
        <f t="shared" si="47"/>
        <v>1</v>
      </c>
      <c r="N230" s="3">
        <f t="shared" si="48"/>
        <v>0</v>
      </c>
      <c r="AA230" s="2" t="s">
        <v>358</v>
      </c>
      <c r="AB230" t="s">
        <v>303</v>
      </c>
      <c r="AC230" t="s">
        <v>3</v>
      </c>
      <c r="AD230" t="s">
        <v>5</v>
      </c>
      <c r="AE230">
        <v>24</v>
      </c>
      <c r="AF230">
        <v>103.71</v>
      </c>
      <c r="AG230">
        <v>73.7</v>
      </c>
      <c r="AH230">
        <f t="shared" si="45"/>
        <v>1.4071913161465399</v>
      </c>
      <c r="AI230">
        <v>22</v>
      </c>
      <c r="AJ230">
        <v>59.12</v>
      </c>
      <c r="AK230">
        <v>68.72</v>
      </c>
      <c r="AL230" s="3">
        <f t="shared" si="49"/>
        <v>0</v>
      </c>
      <c r="AM230" s="3">
        <f t="shared" si="50"/>
        <v>1</v>
      </c>
      <c r="AN230" s="3">
        <f t="shared" si="51"/>
        <v>0</v>
      </c>
    </row>
    <row r="231" spans="1:40" x14ac:dyDescent="0.35">
      <c r="A231" s="2" t="s">
        <v>359</v>
      </c>
      <c r="B231" t="s">
        <v>303</v>
      </c>
      <c r="C231" t="s">
        <v>3</v>
      </c>
      <c r="D231" t="s">
        <v>4</v>
      </c>
      <c r="E231">
        <v>23.5</v>
      </c>
      <c r="F231">
        <v>78.790000000000006</v>
      </c>
      <c r="G231">
        <v>72.459999999999994</v>
      </c>
      <c r="H231">
        <f t="shared" si="44"/>
        <v>1.0873585426442176</v>
      </c>
      <c r="I231">
        <v>23</v>
      </c>
      <c r="J231">
        <v>55.88</v>
      </c>
      <c r="K231">
        <v>71.22</v>
      </c>
      <c r="L231" s="3">
        <f t="shared" si="46"/>
        <v>0</v>
      </c>
      <c r="M231" s="3">
        <f t="shared" si="47"/>
        <v>1</v>
      </c>
      <c r="N231" s="3">
        <f t="shared" si="48"/>
        <v>0</v>
      </c>
      <c r="AA231" s="2" t="s">
        <v>359</v>
      </c>
      <c r="AB231" t="s">
        <v>303</v>
      </c>
      <c r="AC231" t="s">
        <v>3</v>
      </c>
      <c r="AD231" t="s">
        <v>5</v>
      </c>
      <c r="AE231">
        <v>23.5</v>
      </c>
      <c r="AF231">
        <v>81.3</v>
      </c>
      <c r="AG231">
        <v>72.459999999999994</v>
      </c>
      <c r="AH231">
        <f t="shared" si="45"/>
        <v>1.1219983439138836</v>
      </c>
      <c r="AI231">
        <v>23</v>
      </c>
      <c r="AJ231">
        <v>62.33</v>
      </c>
      <c r="AK231">
        <v>71.22</v>
      </c>
      <c r="AL231" s="3">
        <f t="shared" si="49"/>
        <v>0</v>
      </c>
      <c r="AM231" s="3">
        <f t="shared" si="50"/>
        <v>1</v>
      </c>
      <c r="AN231" s="3">
        <f t="shared" si="51"/>
        <v>0</v>
      </c>
    </row>
    <row r="232" spans="1:40" x14ac:dyDescent="0.35">
      <c r="A232" s="2" t="s">
        <v>360</v>
      </c>
      <c r="B232" t="s">
        <v>303</v>
      </c>
      <c r="C232" s="4" t="s">
        <v>3</v>
      </c>
      <c r="D232" s="4" t="s">
        <v>4</v>
      </c>
      <c r="E232" s="4">
        <v>17</v>
      </c>
      <c r="F232" s="4">
        <v>41.07</v>
      </c>
      <c r="G232" s="4">
        <v>56.08</v>
      </c>
      <c r="H232" s="4">
        <f t="shared" si="44"/>
        <v>0.73234664764621971</v>
      </c>
      <c r="I232" s="4">
        <v>16.5</v>
      </c>
      <c r="J232" s="4">
        <v>30.12</v>
      </c>
      <c r="K232" s="4">
        <v>54.79</v>
      </c>
      <c r="L232" s="4">
        <f t="shared" si="46"/>
        <v>0</v>
      </c>
      <c r="M232" s="4">
        <f t="shared" si="47"/>
        <v>0</v>
      </c>
      <c r="N232" s="4">
        <f t="shared" si="48"/>
        <v>1</v>
      </c>
      <c r="AA232" s="2" t="s">
        <v>360</v>
      </c>
      <c r="AB232" t="s">
        <v>303</v>
      </c>
      <c r="AC232" t="s">
        <v>3</v>
      </c>
      <c r="AD232" t="s">
        <v>5</v>
      </c>
      <c r="AE232">
        <v>24</v>
      </c>
      <c r="AF232">
        <v>73.77</v>
      </c>
      <c r="AG232">
        <v>73.7</v>
      </c>
      <c r="AH232">
        <f t="shared" si="45"/>
        <v>1.0009497964721845</v>
      </c>
      <c r="AI232">
        <v>23.5</v>
      </c>
      <c r="AJ232">
        <v>51.51</v>
      </c>
      <c r="AK232">
        <v>72.459999999999994</v>
      </c>
      <c r="AL232" s="3">
        <f t="shared" si="49"/>
        <v>0</v>
      </c>
      <c r="AM232" s="3">
        <f t="shared" si="50"/>
        <v>1</v>
      </c>
      <c r="AN232" s="3">
        <f t="shared" si="51"/>
        <v>0</v>
      </c>
    </row>
    <row r="233" spans="1:40" x14ac:dyDescent="0.35">
      <c r="A233" s="2" t="s">
        <v>362</v>
      </c>
      <c r="B233" t="s">
        <v>303</v>
      </c>
      <c r="C233" s="4" t="s">
        <v>3</v>
      </c>
      <c r="D233" s="4" t="s">
        <v>4</v>
      </c>
      <c r="E233" s="4">
        <v>19</v>
      </c>
      <c r="F233" s="4">
        <v>47.45</v>
      </c>
      <c r="G233" s="4">
        <v>61.18</v>
      </c>
      <c r="H233" s="4">
        <f t="shared" si="44"/>
        <v>0.77558025498528937</v>
      </c>
      <c r="I233" s="4">
        <v>18.5</v>
      </c>
      <c r="J233" s="4">
        <v>43.52</v>
      </c>
      <c r="K233" s="4">
        <v>59.91</v>
      </c>
      <c r="L233" s="4">
        <f t="shared" si="46"/>
        <v>0</v>
      </c>
      <c r="M233" s="4">
        <f t="shared" si="47"/>
        <v>0</v>
      </c>
      <c r="N233" s="4">
        <f t="shared" si="48"/>
        <v>1</v>
      </c>
      <c r="AA233" s="2" t="s">
        <v>362</v>
      </c>
      <c r="AB233" t="s">
        <v>303</v>
      </c>
      <c r="AC233" t="s">
        <v>3</v>
      </c>
      <c r="AD233" t="s">
        <v>5</v>
      </c>
      <c r="AE233">
        <v>24</v>
      </c>
      <c r="AF233">
        <v>134.91</v>
      </c>
      <c r="AG233">
        <v>73.7</v>
      </c>
      <c r="AH233">
        <f t="shared" si="45"/>
        <v>1.8305291723202171</v>
      </c>
      <c r="AI233">
        <v>22</v>
      </c>
      <c r="AJ233">
        <v>65.239999999999995</v>
      </c>
      <c r="AK233">
        <v>68.72</v>
      </c>
      <c r="AL233" s="3">
        <f t="shared" si="49"/>
        <v>1</v>
      </c>
      <c r="AM233" s="3">
        <f t="shared" si="50"/>
        <v>0</v>
      </c>
      <c r="AN233" s="3">
        <f t="shared" si="51"/>
        <v>0</v>
      </c>
    </row>
    <row r="234" spans="1:40" x14ac:dyDescent="0.35">
      <c r="A234" s="2" t="s">
        <v>363</v>
      </c>
      <c r="B234" t="s">
        <v>303</v>
      </c>
      <c r="C234" s="4" t="s">
        <v>3</v>
      </c>
      <c r="D234" s="4" t="s">
        <v>4</v>
      </c>
      <c r="E234" s="4">
        <v>23</v>
      </c>
      <c r="F234" s="4">
        <v>65.75</v>
      </c>
      <c r="G234" s="4">
        <v>71.22</v>
      </c>
      <c r="H234" s="4">
        <f t="shared" si="44"/>
        <v>0.92319573153608536</v>
      </c>
      <c r="I234" s="4">
        <v>22.5</v>
      </c>
      <c r="J234" s="4">
        <v>45.54</v>
      </c>
      <c r="K234" s="4">
        <v>69.97</v>
      </c>
      <c r="L234" s="4">
        <f t="shared" si="46"/>
        <v>0</v>
      </c>
      <c r="M234" s="4">
        <f t="shared" si="47"/>
        <v>0</v>
      </c>
      <c r="N234" s="4">
        <f t="shared" si="48"/>
        <v>1</v>
      </c>
      <c r="AA234" s="2" t="s">
        <v>363</v>
      </c>
      <c r="AB234" t="s">
        <v>303</v>
      </c>
      <c r="AC234" t="s">
        <v>3</v>
      </c>
      <c r="AD234" t="s">
        <v>5</v>
      </c>
      <c r="AE234">
        <v>24</v>
      </c>
      <c r="AF234">
        <v>151.4</v>
      </c>
      <c r="AG234">
        <v>73.7</v>
      </c>
      <c r="AH234">
        <f t="shared" si="45"/>
        <v>2.0542740841248306</v>
      </c>
      <c r="AI234">
        <v>21</v>
      </c>
      <c r="AJ234">
        <v>52.98</v>
      </c>
      <c r="AK234">
        <v>66.22</v>
      </c>
      <c r="AL234" s="3">
        <f t="shared" si="49"/>
        <v>1</v>
      </c>
      <c r="AM234" s="3">
        <f t="shared" si="50"/>
        <v>0</v>
      </c>
      <c r="AN234" s="3">
        <f t="shared" si="51"/>
        <v>0</v>
      </c>
    </row>
    <row r="235" spans="1:40" x14ac:dyDescent="0.35">
      <c r="A235" s="2" t="s">
        <v>364</v>
      </c>
      <c r="B235" t="s">
        <v>303</v>
      </c>
      <c r="C235" s="4" t="s">
        <v>3</v>
      </c>
      <c r="D235" s="4" t="s">
        <v>4</v>
      </c>
      <c r="E235" s="4">
        <v>30.5</v>
      </c>
      <c r="F235" s="4">
        <v>86.71</v>
      </c>
      <c r="G235" s="4">
        <v>89.6</v>
      </c>
      <c r="H235" s="4">
        <f t="shared" si="44"/>
        <v>0.96774553571428568</v>
      </c>
      <c r="I235" s="4">
        <v>30</v>
      </c>
      <c r="J235" s="4">
        <v>50.09</v>
      </c>
      <c r="K235" s="4">
        <v>88.39</v>
      </c>
      <c r="L235" s="4">
        <f t="shared" si="46"/>
        <v>0</v>
      </c>
      <c r="M235" s="4">
        <f t="shared" si="47"/>
        <v>0</v>
      </c>
      <c r="N235" s="4">
        <f t="shared" si="48"/>
        <v>1</v>
      </c>
      <c r="AA235" s="2" t="s">
        <v>364</v>
      </c>
      <c r="AB235" t="s">
        <v>303</v>
      </c>
      <c r="AC235" t="s">
        <v>3</v>
      </c>
      <c r="AD235" t="s">
        <v>5</v>
      </c>
      <c r="AE235">
        <v>24</v>
      </c>
      <c r="AF235">
        <v>131.49</v>
      </c>
      <c r="AG235">
        <v>73.7</v>
      </c>
      <c r="AH235">
        <f t="shared" si="45"/>
        <v>1.7841248303934871</v>
      </c>
      <c r="AI235">
        <v>23</v>
      </c>
      <c r="AJ235">
        <v>51.21</v>
      </c>
      <c r="AK235">
        <v>71.22</v>
      </c>
      <c r="AL235" s="3">
        <f t="shared" si="49"/>
        <v>1</v>
      </c>
      <c r="AM235" s="3">
        <f t="shared" si="50"/>
        <v>0</v>
      </c>
      <c r="AN235" s="3">
        <f t="shared" si="51"/>
        <v>0</v>
      </c>
    </row>
    <row r="236" spans="1:40" x14ac:dyDescent="0.35">
      <c r="A236" s="2" t="s">
        <v>365</v>
      </c>
      <c r="B236" t="s">
        <v>303</v>
      </c>
      <c r="C236" s="4" t="s">
        <v>3</v>
      </c>
      <c r="D236" s="4" t="s">
        <v>4</v>
      </c>
      <c r="E236" s="4">
        <v>22.5</v>
      </c>
      <c r="F236" s="4">
        <v>63.24</v>
      </c>
      <c r="G236" s="4">
        <v>69.97</v>
      </c>
      <c r="H236" s="4">
        <f t="shared" si="44"/>
        <v>0.90381592110904674</v>
      </c>
      <c r="I236" s="4">
        <v>22</v>
      </c>
      <c r="J236" s="4">
        <v>50.22</v>
      </c>
      <c r="K236" s="4">
        <v>68.72</v>
      </c>
      <c r="L236" s="4">
        <f t="shared" si="46"/>
        <v>0</v>
      </c>
      <c r="M236" s="4">
        <f t="shared" si="47"/>
        <v>0</v>
      </c>
      <c r="N236" s="4">
        <f t="shared" si="48"/>
        <v>1</v>
      </c>
      <c r="AA236" s="2" t="s">
        <v>365</v>
      </c>
      <c r="AB236" t="s">
        <v>303</v>
      </c>
      <c r="AC236" t="s">
        <v>3</v>
      </c>
      <c r="AD236" t="s">
        <v>5</v>
      </c>
      <c r="AE236">
        <v>23.5</v>
      </c>
      <c r="AF236">
        <v>81.97</v>
      </c>
      <c r="AG236">
        <v>72.459999999999994</v>
      </c>
      <c r="AH236">
        <f t="shared" si="45"/>
        <v>1.1312448247308862</v>
      </c>
      <c r="AI236">
        <v>23</v>
      </c>
      <c r="AJ236">
        <v>70.7</v>
      </c>
      <c r="AK236">
        <v>71.22</v>
      </c>
      <c r="AL236" s="3">
        <f t="shared" si="49"/>
        <v>0</v>
      </c>
      <c r="AM236" s="3">
        <f t="shared" si="50"/>
        <v>1</v>
      </c>
      <c r="AN236" s="3">
        <f t="shared" si="51"/>
        <v>0</v>
      </c>
    </row>
    <row r="237" spans="1:40" x14ac:dyDescent="0.35">
      <c r="A237" s="2" t="s">
        <v>366</v>
      </c>
      <c r="B237" t="s">
        <v>303</v>
      </c>
      <c r="C237" s="4" t="s">
        <v>3</v>
      </c>
      <c r="D237" s="4" t="s">
        <v>4</v>
      </c>
      <c r="E237" s="4">
        <v>26.5</v>
      </c>
      <c r="F237" s="4">
        <v>65.400000000000006</v>
      </c>
      <c r="G237" s="4">
        <v>79.86</v>
      </c>
      <c r="H237" s="4">
        <f t="shared" si="44"/>
        <v>0.81893313298271986</v>
      </c>
      <c r="I237" s="4">
        <v>26</v>
      </c>
      <c r="J237" s="4">
        <v>61.04</v>
      </c>
      <c r="K237" s="4">
        <v>78.63</v>
      </c>
      <c r="L237" s="4">
        <f t="shared" si="46"/>
        <v>0</v>
      </c>
      <c r="M237" s="4">
        <f t="shared" si="47"/>
        <v>0</v>
      </c>
      <c r="N237" s="4">
        <f t="shared" si="48"/>
        <v>1</v>
      </c>
      <c r="AA237" s="2" t="s">
        <v>366</v>
      </c>
      <c r="AB237" t="s">
        <v>303</v>
      </c>
      <c r="AC237" t="s">
        <v>3</v>
      </c>
      <c r="AD237" t="s">
        <v>5</v>
      </c>
      <c r="AE237">
        <v>23</v>
      </c>
      <c r="AF237">
        <v>71.75</v>
      </c>
      <c r="AG237">
        <v>71.22</v>
      </c>
      <c r="AH237">
        <f t="shared" si="45"/>
        <v>1.0074417298511653</v>
      </c>
      <c r="AI237">
        <v>22.5</v>
      </c>
      <c r="AJ237">
        <v>61.46</v>
      </c>
      <c r="AK237">
        <v>69.97</v>
      </c>
      <c r="AL237" s="3">
        <f t="shared" si="49"/>
        <v>0</v>
      </c>
      <c r="AM237" s="3">
        <f t="shared" si="50"/>
        <v>1</v>
      </c>
      <c r="AN237" s="3">
        <f t="shared" si="51"/>
        <v>0</v>
      </c>
    </row>
    <row r="238" spans="1:40" x14ac:dyDescent="0.35">
      <c r="A238" s="2" t="s">
        <v>388</v>
      </c>
      <c r="B238" t="s">
        <v>372</v>
      </c>
      <c r="C238" t="s">
        <v>3</v>
      </c>
      <c r="D238" t="s">
        <v>369</v>
      </c>
      <c r="E238">
        <v>20.5</v>
      </c>
      <c r="F238">
        <v>64.98</v>
      </c>
      <c r="G238">
        <v>64.97</v>
      </c>
      <c r="H238">
        <f t="shared" si="44"/>
        <v>1.0001539171925504</v>
      </c>
      <c r="I238">
        <v>20</v>
      </c>
      <c r="J238">
        <v>46.82</v>
      </c>
      <c r="K238">
        <v>63.71</v>
      </c>
      <c r="L238" s="3">
        <f t="shared" si="46"/>
        <v>0</v>
      </c>
      <c r="M238" s="3">
        <f t="shared" si="47"/>
        <v>1</v>
      </c>
      <c r="N238" s="3">
        <f t="shared" si="48"/>
        <v>0</v>
      </c>
      <c r="AA238" s="8" t="s">
        <v>388</v>
      </c>
      <c r="AB238" s="8" t="s">
        <v>372</v>
      </c>
      <c r="AC238" s="8" t="s">
        <v>3</v>
      </c>
      <c r="AD238" s="8" t="s">
        <v>370</v>
      </c>
      <c r="AE238">
        <v>24</v>
      </c>
      <c r="AF238">
        <v>129.80000000000001</v>
      </c>
      <c r="AG238">
        <v>73.7</v>
      </c>
      <c r="AH238">
        <f t="shared" si="45"/>
        <v>1.7611940298507462</v>
      </c>
      <c r="AI238">
        <v>16</v>
      </c>
      <c r="AJ238">
        <v>63.74</v>
      </c>
      <c r="AK238">
        <v>53.5</v>
      </c>
      <c r="AL238" s="3">
        <f t="shared" si="49"/>
        <v>1</v>
      </c>
      <c r="AM238" s="3">
        <f t="shared" si="50"/>
        <v>0</v>
      </c>
      <c r="AN238" s="3">
        <f t="shared" si="51"/>
        <v>0</v>
      </c>
    </row>
    <row r="239" spans="1:40" x14ac:dyDescent="0.35">
      <c r="A239" s="2" t="s">
        <v>389</v>
      </c>
      <c r="B239" t="s">
        <v>372</v>
      </c>
      <c r="C239" t="s">
        <v>3</v>
      </c>
      <c r="D239" t="s">
        <v>369</v>
      </c>
      <c r="E239">
        <v>23.5</v>
      </c>
      <c r="F239">
        <v>97.17</v>
      </c>
      <c r="G239">
        <v>72.459999999999994</v>
      </c>
      <c r="H239">
        <f t="shared" si="44"/>
        <v>1.3410157328181067</v>
      </c>
      <c r="I239">
        <v>21.5</v>
      </c>
      <c r="J239">
        <v>50.54</v>
      </c>
      <c r="K239">
        <v>67.47</v>
      </c>
      <c r="L239" s="3">
        <f t="shared" si="46"/>
        <v>0</v>
      </c>
      <c r="M239" s="3">
        <f t="shared" si="47"/>
        <v>1</v>
      </c>
      <c r="N239" s="3">
        <f t="shared" si="48"/>
        <v>0</v>
      </c>
      <c r="AA239" s="8" t="s">
        <v>389</v>
      </c>
      <c r="AB239" s="8" t="s">
        <v>372</v>
      </c>
      <c r="AC239" s="8" t="s">
        <v>3</v>
      </c>
      <c r="AD239" s="8" t="s">
        <v>370</v>
      </c>
      <c r="AE239">
        <v>24</v>
      </c>
      <c r="AF239">
        <v>150.19999999999999</v>
      </c>
      <c r="AG239">
        <v>73.7</v>
      </c>
      <c r="AH239">
        <f t="shared" si="45"/>
        <v>2.0379918588873811</v>
      </c>
      <c r="AI239">
        <v>16</v>
      </c>
      <c r="AJ239">
        <v>55.42</v>
      </c>
      <c r="AK239">
        <v>53.5</v>
      </c>
      <c r="AL239" s="3">
        <f t="shared" si="49"/>
        <v>1</v>
      </c>
      <c r="AM239" s="3">
        <f t="shared" si="50"/>
        <v>0</v>
      </c>
      <c r="AN239" s="3">
        <f t="shared" si="51"/>
        <v>0</v>
      </c>
    </row>
    <row r="240" spans="1:40" x14ac:dyDescent="0.35">
      <c r="A240" s="2" t="s">
        <v>390</v>
      </c>
      <c r="B240" t="s">
        <v>372</v>
      </c>
      <c r="C240" t="s">
        <v>3</v>
      </c>
      <c r="D240" t="s">
        <v>369</v>
      </c>
      <c r="E240">
        <v>23.5</v>
      </c>
      <c r="F240">
        <v>98.31</v>
      </c>
      <c r="G240">
        <v>72.459999999999994</v>
      </c>
      <c r="H240">
        <f t="shared" si="44"/>
        <v>1.3567485509246482</v>
      </c>
      <c r="I240">
        <v>22.5</v>
      </c>
      <c r="J240">
        <v>56.57</v>
      </c>
      <c r="K240">
        <v>69.97</v>
      </c>
      <c r="L240" s="3">
        <f t="shared" si="46"/>
        <v>0</v>
      </c>
      <c r="M240" s="3">
        <f t="shared" si="47"/>
        <v>1</v>
      </c>
      <c r="N240" s="3">
        <f t="shared" si="48"/>
        <v>0</v>
      </c>
      <c r="AA240" s="8" t="s">
        <v>390</v>
      </c>
      <c r="AB240" s="8" t="s">
        <v>372</v>
      </c>
      <c r="AC240" s="8" t="s">
        <v>3</v>
      </c>
      <c r="AD240" s="8" t="s">
        <v>370</v>
      </c>
      <c r="AE240">
        <v>24</v>
      </c>
      <c r="AF240">
        <v>163.47</v>
      </c>
      <c r="AG240">
        <v>73.7</v>
      </c>
      <c r="AH240">
        <f t="shared" si="45"/>
        <v>2.218046132971506</v>
      </c>
      <c r="AI240">
        <v>16</v>
      </c>
      <c r="AJ240">
        <v>57.01</v>
      </c>
      <c r="AK240">
        <v>53.5</v>
      </c>
      <c r="AL240" s="3">
        <f t="shared" si="49"/>
        <v>1</v>
      </c>
      <c r="AM240" s="3">
        <f t="shared" si="50"/>
        <v>0</v>
      </c>
      <c r="AN240" s="3">
        <f t="shared" si="51"/>
        <v>0</v>
      </c>
    </row>
    <row r="241" spans="1:40" x14ac:dyDescent="0.35">
      <c r="A241" s="2" t="s">
        <v>391</v>
      </c>
      <c r="B241" t="s">
        <v>372</v>
      </c>
      <c r="C241" t="s">
        <v>3</v>
      </c>
      <c r="D241" t="s">
        <v>369</v>
      </c>
      <c r="E241">
        <v>24</v>
      </c>
      <c r="F241">
        <v>97.03</v>
      </c>
      <c r="G241">
        <v>73.7</v>
      </c>
      <c r="H241">
        <f t="shared" si="44"/>
        <v>1.3165535956580732</v>
      </c>
      <c r="I241">
        <v>22.5</v>
      </c>
      <c r="J241">
        <v>56.32</v>
      </c>
      <c r="K241">
        <v>69.97</v>
      </c>
      <c r="L241" s="3">
        <f t="shared" si="46"/>
        <v>0</v>
      </c>
      <c r="M241" s="3">
        <f t="shared" si="47"/>
        <v>1</v>
      </c>
      <c r="N241" s="3">
        <f t="shared" si="48"/>
        <v>0</v>
      </c>
      <c r="AA241" s="8" t="s">
        <v>391</v>
      </c>
      <c r="AB241" s="8" t="s">
        <v>372</v>
      </c>
      <c r="AC241" s="8" t="s">
        <v>3</v>
      </c>
      <c r="AD241" s="8" t="s">
        <v>370</v>
      </c>
      <c r="AE241">
        <v>24</v>
      </c>
      <c r="AF241">
        <v>146.79</v>
      </c>
      <c r="AG241">
        <v>73.7</v>
      </c>
      <c r="AH241">
        <f t="shared" si="45"/>
        <v>1.9917232021709632</v>
      </c>
      <c r="AI241">
        <v>16</v>
      </c>
      <c r="AJ241">
        <v>64.03</v>
      </c>
      <c r="AK241">
        <v>53.5</v>
      </c>
      <c r="AL241" s="3">
        <f t="shared" si="49"/>
        <v>1</v>
      </c>
      <c r="AM241" s="3">
        <f t="shared" si="50"/>
        <v>0</v>
      </c>
      <c r="AN241" s="3">
        <f t="shared" si="51"/>
        <v>0</v>
      </c>
    </row>
    <row r="242" spans="1:40" x14ac:dyDescent="0.35">
      <c r="A242" s="2" t="s">
        <v>392</v>
      </c>
      <c r="B242" t="s">
        <v>372</v>
      </c>
      <c r="C242" t="s">
        <v>3</v>
      </c>
      <c r="D242" t="s">
        <v>369</v>
      </c>
      <c r="E242">
        <v>23.5</v>
      </c>
      <c r="F242">
        <v>107.45</v>
      </c>
      <c r="G242">
        <v>72.459999999999994</v>
      </c>
      <c r="H242">
        <f t="shared" si="44"/>
        <v>1.482887110129727</v>
      </c>
      <c r="I242">
        <v>21.5</v>
      </c>
      <c r="J242">
        <v>53.56</v>
      </c>
      <c r="K242">
        <v>67.47</v>
      </c>
      <c r="L242" s="3">
        <f t="shared" si="46"/>
        <v>0</v>
      </c>
      <c r="M242" s="3">
        <f t="shared" si="47"/>
        <v>1</v>
      </c>
      <c r="N242" s="3">
        <f t="shared" si="48"/>
        <v>0</v>
      </c>
      <c r="AA242" s="8" t="s">
        <v>392</v>
      </c>
      <c r="AB242" s="8" t="s">
        <v>372</v>
      </c>
      <c r="AC242" s="8" t="s">
        <v>3</v>
      </c>
      <c r="AD242" s="8" t="s">
        <v>370</v>
      </c>
      <c r="AE242">
        <v>24</v>
      </c>
      <c r="AF242">
        <v>138.94999999999999</v>
      </c>
      <c r="AG242">
        <v>73.7</v>
      </c>
      <c r="AH242">
        <f t="shared" si="45"/>
        <v>1.8853459972862956</v>
      </c>
      <c r="AI242">
        <v>16</v>
      </c>
      <c r="AJ242">
        <v>55.68</v>
      </c>
      <c r="AK242">
        <v>53.5</v>
      </c>
      <c r="AL242" s="3">
        <f t="shared" si="49"/>
        <v>1</v>
      </c>
      <c r="AM242" s="3">
        <f t="shared" si="50"/>
        <v>0</v>
      </c>
      <c r="AN242" s="3">
        <f t="shared" si="51"/>
        <v>0</v>
      </c>
    </row>
    <row r="243" spans="1:40" x14ac:dyDescent="0.35">
      <c r="A243" s="2" t="s">
        <v>393</v>
      </c>
      <c r="B243" t="s">
        <v>372</v>
      </c>
      <c r="C243" t="s">
        <v>3</v>
      </c>
      <c r="D243" t="s">
        <v>369</v>
      </c>
      <c r="E243">
        <v>23.5</v>
      </c>
      <c r="F243">
        <v>75.650000000000006</v>
      </c>
      <c r="G243">
        <v>72.459999999999994</v>
      </c>
      <c r="H243">
        <f t="shared" si="44"/>
        <v>1.0440242892630418</v>
      </c>
      <c r="I243">
        <v>24.5</v>
      </c>
      <c r="J243">
        <v>75.11</v>
      </c>
      <c r="K243">
        <v>74.930000000000007</v>
      </c>
      <c r="L243" s="3">
        <f t="shared" si="46"/>
        <v>0</v>
      </c>
      <c r="M243" s="3">
        <f t="shared" si="47"/>
        <v>1</v>
      </c>
      <c r="N243" s="3">
        <f t="shared" si="48"/>
        <v>0</v>
      </c>
      <c r="AA243" s="8" t="s">
        <v>393</v>
      </c>
      <c r="AB243" s="8" t="s">
        <v>372</v>
      </c>
      <c r="AC243" s="8" t="s">
        <v>3</v>
      </c>
      <c r="AD243" s="8" t="s">
        <v>370</v>
      </c>
      <c r="AE243">
        <v>24</v>
      </c>
      <c r="AF243">
        <v>118.23</v>
      </c>
      <c r="AG243">
        <v>73.7</v>
      </c>
      <c r="AH243">
        <f t="shared" si="45"/>
        <v>1.6042062415196743</v>
      </c>
      <c r="AI243">
        <v>23</v>
      </c>
      <c r="AJ243">
        <v>58.06</v>
      </c>
      <c r="AK243">
        <v>71.22</v>
      </c>
      <c r="AL243" s="3">
        <f t="shared" si="49"/>
        <v>1</v>
      </c>
      <c r="AM243" s="3">
        <f t="shared" si="50"/>
        <v>0</v>
      </c>
      <c r="AN243" s="3">
        <f t="shared" si="51"/>
        <v>0</v>
      </c>
    </row>
    <row r="244" spans="1:40" x14ac:dyDescent="0.35">
      <c r="A244" s="2" t="s">
        <v>394</v>
      </c>
      <c r="B244" t="s">
        <v>372</v>
      </c>
      <c r="C244" t="s">
        <v>3</v>
      </c>
      <c r="D244" t="s">
        <v>369</v>
      </c>
      <c r="E244">
        <v>23.5</v>
      </c>
      <c r="F244">
        <v>99.76</v>
      </c>
      <c r="G244">
        <v>72.459999999999994</v>
      </c>
      <c r="H244">
        <f t="shared" si="44"/>
        <v>1.376759591498758</v>
      </c>
      <c r="I244">
        <v>22.5</v>
      </c>
      <c r="J244">
        <v>61.25</v>
      </c>
      <c r="K244">
        <v>69.97</v>
      </c>
      <c r="L244" s="3">
        <f t="shared" si="46"/>
        <v>0</v>
      </c>
      <c r="M244" s="3">
        <f t="shared" si="47"/>
        <v>1</v>
      </c>
      <c r="N244" s="3">
        <f t="shared" si="48"/>
        <v>0</v>
      </c>
      <c r="AA244" s="8" t="s">
        <v>394</v>
      </c>
      <c r="AB244" s="8" t="s">
        <v>372</v>
      </c>
      <c r="AC244" s="8" t="s">
        <v>3</v>
      </c>
      <c r="AD244" s="8" t="s">
        <v>370</v>
      </c>
      <c r="AE244">
        <v>24</v>
      </c>
      <c r="AF244">
        <v>161.15</v>
      </c>
      <c r="AG244">
        <v>73.7</v>
      </c>
      <c r="AH244">
        <f t="shared" si="45"/>
        <v>2.1865671641791047</v>
      </c>
      <c r="AI244">
        <v>16</v>
      </c>
      <c r="AJ244">
        <v>53.91</v>
      </c>
      <c r="AK244">
        <v>53.5</v>
      </c>
      <c r="AL244" s="3">
        <f t="shared" si="49"/>
        <v>1</v>
      </c>
      <c r="AM244" s="3">
        <f t="shared" si="50"/>
        <v>0</v>
      </c>
      <c r="AN244" s="3">
        <f t="shared" si="51"/>
        <v>0</v>
      </c>
    </row>
    <row r="245" spans="1:40" x14ac:dyDescent="0.35">
      <c r="A245" s="2" t="s">
        <v>395</v>
      </c>
      <c r="B245" t="s">
        <v>372</v>
      </c>
      <c r="C245" t="s">
        <v>3</v>
      </c>
      <c r="D245" t="s">
        <v>369</v>
      </c>
      <c r="E245">
        <v>23.5</v>
      </c>
      <c r="F245">
        <v>85.1</v>
      </c>
      <c r="G245">
        <v>72.459999999999994</v>
      </c>
      <c r="H245">
        <f t="shared" si="44"/>
        <v>1.1744410709356887</v>
      </c>
      <c r="I245">
        <v>23</v>
      </c>
      <c r="J245">
        <v>59.1</v>
      </c>
      <c r="K245">
        <v>71.22</v>
      </c>
      <c r="L245" s="3">
        <f t="shared" si="46"/>
        <v>0</v>
      </c>
      <c r="M245" s="3">
        <f t="shared" si="47"/>
        <v>1</v>
      </c>
      <c r="N245" s="3">
        <f t="shared" si="48"/>
        <v>0</v>
      </c>
      <c r="AA245" s="8" t="s">
        <v>395</v>
      </c>
      <c r="AB245" s="8" t="s">
        <v>372</v>
      </c>
      <c r="AC245" s="8" t="s">
        <v>3</v>
      </c>
      <c r="AD245" s="8" t="s">
        <v>370</v>
      </c>
      <c r="AE245">
        <v>24</v>
      </c>
      <c r="AF245">
        <v>117.86</v>
      </c>
      <c r="AG245">
        <v>73.7</v>
      </c>
      <c r="AH245">
        <f t="shared" si="45"/>
        <v>1.5991858887381274</v>
      </c>
      <c r="AI245">
        <v>23</v>
      </c>
      <c r="AJ245">
        <v>66.739999999999995</v>
      </c>
      <c r="AK245">
        <v>71.22</v>
      </c>
      <c r="AL245" s="3">
        <f t="shared" si="49"/>
        <v>1</v>
      </c>
      <c r="AM245" s="3">
        <f t="shared" si="50"/>
        <v>0</v>
      </c>
      <c r="AN245" s="3">
        <f t="shared" si="51"/>
        <v>0</v>
      </c>
    </row>
    <row r="246" spans="1:40" x14ac:dyDescent="0.35">
      <c r="A246" s="2" t="s">
        <v>396</v>
      </c>
      <c r="B246" t="s">
        <v>372</v>
      </c>
      <c r="C246" t="s">
        <v>3</v>
      </c>
      <c r="D246" t="s">
        <v>369</v>
      </c>
      <c r="E246">
        <v>22.5</v>
      </c>
      <c r="F246">
        <v>86.01</v>
      </c>
      <c r="G246">
        <v>69.97</v>
      </c>
      <c r="H246">
        <f t="shared" si="44"/>
        <v>1.2292411033299986</v>
      </c>
      <c r="I246">
        <v>22</v>
      </c>
      <c r="J246">
        <v>67.73</v>
      </c>
      <c r="K246">
        <v>68.72</v>
      </c>
      <c r="L246" s="3">
        <f t="shared" si="46"/>
        <v>0</v>
      </c>
      <c r="M246" s="3">
        <f t="shared" si="47"/>
        <v>1</v>
      </c>
      <c r="N246" s="3">
        <f t="shared" si="48"/>
        <v>0</v>
      </c>
      <c r="AA246" s="8" t="s">
        <v>396</v>
      </c>
      <c r="AB246" s="8" t="s">
        <v>372</v>
      </c>
      <c r="AC246" s="8" t="s">
        <v>3</v>
      </c>
      <c r="AD246" s="8" t="s">
        <v>370</v>
      </c>
      <c r="AE246">
        <v>24</v>
      </c>
      <c r="AF246">
        <v>138.15</v>
      </c>
      <c r="AG246">
        <v>73.7</v>
      </c>
      <c r="AH246">
        <f t="shared" si="45"/>
        <v>1.8744911804613298</v>
      </c>
      <c r="AI246">
        <v>23</v>
      </c>
      <c r="AJ246">
        <v>69.63</v>
      </c>
      <c r="AK246">
        <v>71.22</v>
      </c>
      <c r="AL246" s="3">
        <f t="shared" si="49"/>
        <v>1</v>
      </c>
      <c r="AM246" s="3">
        <f t="shared" si="50"/>
        <v>0</v>
      </c>
      <c r="AN246" s="3">
        <f t="shared" si="51"/>
        <v>0</v>
      </c>
    </row>
    <row r="247" spans="1:40" x14ac:dyDescent="0.35">
      <c r="A247" s="2" t="s">
        <v>397</v>
      </c>
      <c r="B247" t="s">
        <v>372</v>
      </c>
      <c r="C247" s="4" t="s">
        <v>3</v>
      </c>
      <c r="D247" s="4" t="s">
        <v>369</v>
      </c>
      <c r="E247" s="4">
        <v>17.5</v>
      </c>
      <c r="F247" s="4">
        <v>55.49</v>
      </c>
      <c r="G247" s="4">
        <v>57.36</v>
      </c>
      <c r="H247" s="4">
        <f t="shared" si="44"/>
        <v>0.96739888423988851</v>
      </c>
      <c r="I247" s="4">
        <v>17</v>
      </c>
      <c r="J247" s="4">
        <v>28.06</v>
      </c>
      <c r="K247" s="4">
        <v>56.08</v>
      </c>
      <c r="L247" s="4">
        <f t="shared" si="46"/>
        <v>0</v>
      </c>
      <c r="M247" s="4">
        <f t="shared" si="47"/>
        <v>0</v>
      </c>
      <c r="N247" s="4">
        <f t="shared" si="48"/>
        <v>1</v>
      </c>
      <c r="AA247" s="8" t="s">
        <v>397</v>
      </c>
      <c r="AB247" s="8" t="s">
        <v>372</v>
      </c>
      <c r="AC247" s="8" t="s">
        <v>3</v>
      </c>
      <c r="AD247" s="8" t="s">
        <v>370</v>
      </c>
      <c r="AE247">
        <v>24</v>
      </c>
      <c r="AF247">
        <v>144.5</v>
      </c>
      <c r="AG247">
        <v>73.7</v>
      </c>
      <c r="AH247">
        <f t="shared" si="45"/>
        <v>1.9606512890094978</v>
      </c>
      <c r="AI247">
        <v>16</v>
      </c>
      <c r="AJ247">
        <v>72.88</v>
      </c>
      <c r="AK247">
        <v>53.5</v>
      </c>
      <c r="AL247" s="3">
        <f t="shared" si="49"/>
        <v>1</v>
      </c>
      <c r="AM247" s="3">
        <f t="shared" si="50"/>
        <v>0</v>
      </c>
      <c r="AN247" s="3">
        <f t="shared" si="51"/>
        <v>0</v>
      </c>
    </row>
    <row r="248" spans="1:40" x14ac:dyDescent="0.35">
      <c r="A248" s="2" t="s">
        <v>398</v>
      </c>
      <c r="B248" t="s">
        <v>372</v>
      </c>
      <c r="C248" s="4" t="s">
        <v>3</v>
      </c>
      <c r="D248" s="4" t="s">
        <v>369</v>
      </c>
      <c r="E248" s="4">
        <v>22.5</v>
      </c>
      <c r="F248" s="4">
        <v>65.12</v>
      </c>
      <c r="G248" s="4">
        <v>69.97</v>
      </c>
      <c r="H248" s="4">
        <f t="shared" si="44"/>
        <v>0.93068457910533098</v>
      </c>
      <c r="I248" s="4">
        <v>22</v>
      </c>
      <c r="J248" s="4">
        <v>47.31</v>
      </c>
      <c r="K248" s="4">
        <v>68.72</v>
      </c>
      <c r="L248" s="4">
        <f t="shared" si="46"/>
        <v>0</v>
      </c>
      <c r="M248" s="4">
        <f t="shared" si="47"/>
        <v>0</v>
      </c>
      <c r="N248" s="4">
        <f t="shared" si="48"/>
        <v>1</v>
      </c>
      <c r="AA248" s="8" t="s">
        <v>398</v>
      </c>
      <c r="AB248" s="8" t="s">
        <v>372</v>
      </c>
      <c r="AC248" s="8" t="s">
        <v>3</v>
      </c>
      <c r="AD248" s="8" t="s">
        <v>370</v>
      </c>
      <c r="AE248">
        <v>24</v>
      </c>
      <c r="AF248">
        <v>143.03</v>
      </c>
      <c r="AG248">
        <v>73.7</v>
      </c>
      <c r="AH248">
        <f t="shared" si="45"/>
        <v>1.9407055630936227</v>
      </c>
      <c r="AI248">
        <v>23</v>
      </c>
      <c r="AJ248">
        <v>70.12</v>
      </c>
      <c r="AK248">
        <v>71.22</v>
      </c>
      <c r="AL248" s="3">
        <f t="shared" si="49"/>
        <v>1</v>
      </c>
      <c r="AM248" s="3">
        <f t="shared" si="50"/>
        <v>0</v>
      </c>
      <c r="AN248" s="3">
        <f t="shared" si="51"/>
        <v>0</v>
      </c>
    </row>
    <row r="249" spans="1:40" x14ac:dyDescent="0.35">
      <c r="A249" s="2" t="s">
        <v>399</v>
      </c>
      <c r="B249" t="s">
        <v>372</v>
      </c>
      <c r="C249" t="s">
        <v>3</v>
      </c>
      <c r="D249" t="s">
        <v>369</v>
      </c>
      <c r="E249">
        <v>23.5</v>
      </c>
      <c r="F249">
        <v>103.77</v>
      </c>
      <c r="G249">
        <v>72.459999999999994</v>
      </c>
      <c r="H249">
        <f t="shared" si="44"/>
        <v>1.4321004692243997</v>
      </c>
      <c r="I249">
        <v>26.5</v>
      </c>
      <c r="J249">
        <v>80.58</v>
      </c>
      <c r="K249">
        <v>79.86</v>
      </c>
      <c r="L249" s="3">
        <f t="shared" si="46"/>
        <v>0</v>
      </c>
      <c r="M249" s="3">
        <f t="shared" si="47"/>
        <v>1</v>
      </c>
      <c r="N249" s="3">
        <f t="shared" si="48"/>
        <v>0</v>
      </c>
      <c r="AA249" s="8" t="s">
        <v>399</v>
      </c>
      <c r="AB249" s="8" t="s">
        <v>372</v>
      </c>
      <c r="AC249" s="8" t="s">
        <v>3</v>
      </c>
      <c r="AD249" s="8" t="s">
        <v>370</v>
      </c>
      <c r="AE249">
        <v>24</v>
      </c>
      <c r="AF249">
        <v>153.01</v>
      </c>
      <c r="AG249">
        <v>73.7</v>
      </c>
      <c r="AH249">
        <f t="shared" si="45"/>
        <v>2.0761194029850745</v>
      </c>
      <c r="AI249">
        <v>22.5</v>
      </c>
      <c r="AJ249">
        <v>52.38</v>
      </c>
      <c r="AK249">
        <v>69.97</v>
      </c>
      <c r="AL249" s="3">
        <f t="shared" si="49"/>
        <v>1</v>
      </c>
      <c r="AM249" s="3">
        <f t="shared" si="50"/>
        <v>0</v>
      </c>
      <c r="AN249" s="3">
        <f t="shared" si="51"/>
        <v>0</v>
      </c>
    </row>
    <row r="250" spans="1:40" x14ac:dyDescent="0.35">
      <c r="A250" s="2" t="s">
        <v>400</v>
      </c>
      <c r="B250" t="s">
        <v>372</v>
      </c>
      <c r="C250" s="4" t="s">
        <v>3</v>
      </c>
      <c r="D250" s="4" t="s">
        <v>369</v>
      </c>
      <c r="E250" s="4">
        <v>27.5</v>
      </c>
      <c r="F250" s="4">
        <v>76.73</v>
      </c>
      <c r="G250" s="4">
        <v>82.3</v>
      </c>
      <c r="H250" s="4">
        <f t="shared" si="44"/>
        <v>0.93232077764277044</v>
      </c>
      <c r="I250" s="4">
        <v>27</v>
      </c>
      <c r="J250" s="4">
        <v>74.31</v>
      </c>
      <c r="K250" s="4">
        <v>81.08</v>
      </c>
      <c r="L250" s="4">
        <f t="shared" si="46"/>
        <v>0</v>
      </c>
      <c r="M250" s="4">
        <f t="shared" si="47"/>
        <v>0</v>
      </c>
      <c r="N250" s="4">
        <f t="shared" si="48"/>
        <v>1</v>
      </c>
      <c r="AA250" s="8" t="s">
        <v>400</v>
      </c>
      <c r="AB250" s="8" t="s">
        <v>372</v>
      </c>
      <c r="AC250" s="8" t="s">
        <v>3</v>
      </c>
      <c r="AD250" s="8" t="s">
        <v>370</v>
      </c>
      <c r="AE250">
        <v>24</v>
      </c>
      <c r="AF250">
        <v>128.27000000000001</v>
      </c>
      <c r="AG250">
        <v>73.7</v>
      </c>
      <c r="AH250">
        <f t="shared" si="45"/>
        <v>1.7404341926729987</v>
      </c>
      <c r="AI250">
        <v>16</v>
      </c>
      <c r="AJ250">
        <v>55.39</v>
      </c>
      <c r="AK250">
        <v>53.5</v>
      </c>
      <c r="AL250" s="3">
        <f t="shared" si="49"/>
        <v>1</v>
      </c>
      <c r="AM250" s="3">
        <f t="shared" si="50"/>
        <v>0</v>
      </c>
      <c r="AN250" s="3">
        <f t="shared" si="51"/>
        <v>0</v>
      </c>
    </row>
    <row r="251" spans="1:40" x14ac:dyDescent="0.35">
      <c r="A251" s="2" t="s">
        <v>401</v>
      </c>
      <c r="B251" t="s">
        <v>372</v>
      </c>
      <c r="C251" t="s">
        <v>3</v>
      </c>
      <c r="D251" t="s">
        <v>369</v>
      </c>
      <c r="E251">
        <v>23.5</v>
      </c>
      <c r="F251">
        <v>114.24</v>
      </c>
      <c r="G251">
        <v>72.459999999999994</v>
      </c>
      <c r="H251">
        <f t="shared" si="44"/>
        <v>1.5765939828871103</v>
      </c>
      <c r="I251">
        <v>21.5</v>
      </c>
      <c r="J251">
        <v>48.31</v>
      </c>
      <c r="K251">
        <v>67.47</v>
      </c>
      <c r="L251" s="3">
        <f t="shared" si="46"/>
        <v>1</v>
      </c>
      <c r="M251" s="3">
        <f t="shared" si="47"/>
        <v>0</v>
      </c>
      <c r="N251" s="3">
        <f t="shared" si="48"/>
        <v>0</v>
      </c>
      <c r="AA251" s="8" t="s">
        <v>401</v>
      </c>
      <c r="AB251" s="8" t="s">
        <v>372</v>
      </c>
      <c r="AC251" s="8" t="s">
        <v>3</v>
      </c>
      <c r="AD251" s="8" t="s">
        <v>370</v>
      </c>
      <c r="AE251">
        <v>24</v>
      </c>
      <c r="AF251">
        <v>140</v>
      </c>
      <c r="AG251">
        <v>73.7</v>
      </c>
      <c r="AH251">
        <f t="shared" si="45"/>
        <v>1.8995929443690638</v>
      </c>
      <c r="AI251">
        <v>16</v>
      </c>
      <c r="AJ251">
        <v>61.98</v>
      </c>
      <c r="AK251">
        <v>53.5</v>
      </c>
      <c r="AL251" s="3">
        <f t="shared" si="49"/>
        <v>1</v>
      </c>
      <c r="AM251" s="3">
        <f t="shared" si="50"/>
        <v>0</v>
      </c>
      <c r="AN251" s="3">
        <f t="shared" si="51"/>
        <v>0</v>
      </c>
    </row>
    <row r="252" spans="1:40" x14ac:dyDescent="0.35">
      <c r="A252" s="2" t="s">
        <v>402</v>
      </c>
      <c r="B252" t="s">
        <v>372</v>
      </c>
      <c r="C252" t="s">
        <v>3</v>
      </c>
      <c r="D252" t="s">
        <v>369</v>
      </c>
      <c r="E252">
        <v>23.5</v>
      </c>
      <c r="F252">
        <v>106.99</v>
      </c>
      <c r="G252">
        <v>72.459999999999994</v>
      </c>
      <c r="H252">
        <f t="shared" si="44"/>
        <v>1.476538780016561</v>
      </c>
      <c r="I252">
        <v>23</v>
      </c>
      <c r="J252">
        <v>71.08</v>
      </c>
      <c r="K252">
        <v>71.22</v>
      </c>
      <c r="L252" s="3">
        <f t="shared" si="46"/>
        <v>0</v>
      </c>
      <c r="M252" s="3">
        <f t="shared" si="47"/>
        <v>1</v>
      </c>
      <c r="N252" s="3">
        <f t="shared" si="48"/>
        <v>0</v>
      </c>
      <c r="AA252" s="8" t="s">
        <v>402</v>
      </c>
      <c r="AB252" s="8" t="s">
        <v>372</v>
      </c>
      <c r="AC252" s="8" t="s">
        <v>3</v>
      </c>
      <c r="AD252" s="8" t="s">
        <v>370</v>
      </c>
      <c r="AE252">
        <v>24</v>
      </c>
      <c r="AF252">
        <v>156.44</v>
      </c>
      <c r="AG252">
        <v>73.7</v>
      </c>
      <c r="AH252">
        <f t="shared" si="45"/>
        <v>2.1226594301221167</v>
      </c>
      <c r="AI252">
        <v>16</v>
      </c>
      <c r="AJ252">
        <v>62.52</v>
      </c>
      <c r="AK252">
        <v>53.5</v>
      </c>
      <c r="AL252" s="3">
        <f t="shared" si="49"/>
        <v>1</v>
      </c>
      <c r="AM252" s="3">
        <f t="shared" si="50"/>
        <v>0</v>
      </c>
      <c r="AN252" s="3">
        <f t="shared" si="51"/>
        <v>0</v>
      </c>
    </row>
    <row r="253" spans="1:40" x14ac:dyDescent="0.35">
      <c r="A253" s="2" t="s">
        <v>403</v>
      </c>
      <c r="B253" t="s">
        <v>372</v>
      </c>
      <c r="C253" t="s">
        <v>3</v>
      </c>
      <c r="D253" t="s">
        <v>369</v>
      </c>
      <c r="E253">
        <v>25.5</v>
      </c>
      <c r="F253">
        <v>81.03</v>
      </c>
      <c r="G253">
        <v>77.400000000000006</v>
      </c>
      <c r="H253">
        <f t="shared" si="44"/>
        <v>1.0468992248062015</v>
      </c>
      <c r="I253">
        <v>25</v>
      </c>
      <c r="J253">
        <v>54.88</v>
      </c>
      <c r="K253">
        <v>76.17</v>
      </c>
      <c r="L253" s="3">
        <f t="shared" si="46"/>
        <v>0</v>
      </c>
      <c r="M253" s="3">
        <f t="shared" si="47"/>
        <v>1</v>
      </c>
      <c r="N253" s="3">
        <f t="shared" si="48"/>
        <v>0</v>
      </c>
      <c r="AA253" s="8" t="s">
        <v>403</v>
      </c>
      <c r="AB253" s="8" t="s">
        <v>372</v>
      </c>
      <c r="AC253" s="8" t="s">
        <v>3</v>
      </c>
      <c r="AD253" s="8" t="s">
        <v>370</v>
      </c>
      <c r="AE253">
        <v>24.5</v>
      </c>
      <c r="AF253">
        <v>112.68</v>
      </c>
      <c r="AG253">
        <v>74.930000000000007</v>
      </c>
      <c r="AH253">
        <f t="shared" si="45"/>
        <v>1.5038035499799813</v>
      </c>
      <c r="AI253">
        <v>26</v>
      </c>
      <c r="AJ253">
        <v>81.510000000000005</v>
      </c>
      <c r="AK253">
        <v>78.63</v>
      </c>
      <c r="AL253" s="3">
        <f t="shared" si="49"/>
        <v>1</v>
      </c>
      <c r="AM253" s="3">
        <f t="shared" si="50"/>
        <v>0</v>
      </c>
      <c r="AN253" s="3">
        <f t="shared" si="51"/>
        <v>0</v>
      </c>
    </row>
    <row r="254" spans="1:40" x14ac:dyDescent="0.35">
      <c r="A254" s="2" t="s">
        <v>420</v>
      </c>
      <c r="B254" t="s">
        <v>372</v>
      </c>
      <c r="C254" s="4" t="s">
        <v>3</v>
      </c>
      <c r="D254" s="4" t="s">
        <v>367</v>
      </c>
      <c r="E254" s="4">
        <v>19.5</v>
      </c>
      <c r="F254" s="4">
        <v>59.29</v>
      </c>
      <c r="G254" s="4">
        <v>62.44</v>
      </c>
      <c r="H254" s="4">
        <f t="shared" si="44"/>
        <v>0.94955156950672648</v>
      </c>
      <c r="I254" s="4">
        <v>19</v>
      </c>
      <c r="J254" s="4">
        <v>33.53</v>
      </c>
      <c r="K254" s="4">
        <v>61.18</v>
      </c>
      <c r="L254" s="4">
        <f t="shared" si="46"/>
        <v>0</v>
      </c>
      <c r="M254" s="4">
        <f t="shared" si="47"/>
        <v>0</v>
      </c>
      <c r="N254" s="4">
        <f t="shared" si="48"/>
        <v>1</v>
      </c>
      <c r="AA254" s="8" t="s">
        <v>420</v>
      </c>
      <c r="AB254" s="8" t="s">
        <v>372</v>
      </c>
      <c r="AC254" s="8" t="s">
        <v>3</v>
      </c>
      <c r="AD254" s="8" t="s">
        <v>368</v>
      </c>
      <c r="AE254">
        <v>24</v>
      </c>
      <c r="AF254">
        <v>77.53</v>
      </c>
      <c r="AG254">
        <v>73.7</v>
      </c>
      <c r="AH254">
        <f t="shared" si="45"/>
        <v>1.051967435549525</v>
      </c>
      <c r="AI254">
        <v>35</v>
      </c>
      <c r="AJ254">
        <v>102.56</v>
      </c>
      <c r="AK254">
        <v>100.44</v>
      </c>
      <c r="AL254" s="3">
        <f t="shared" si="49"/>
        <v>0</v>
      </c>
      <c r="AM254" s="3">
        <f t="shared" si="50"/>
        <v>1</v>
      </c>
      <c r="AN254" s="3">
        <f t="shared" si="51"/>
        <v>0</v>
      </c>
    </row>
    <row r="255" spans="1:40" x14ac:dyDescent="0.35">
      <c r="A255" s="2" t="s">
        <v>421</v>
      </c>
      <c r="B255" t="s">
        <v>372</v>
      </c>
      <c r="C255" s="4" t="s">
        <v>3</v>
      </c>
      <c r="D255" s="4" t="s">
        <v>367</v>
      </c>
      <c r="E255" s="4">
        <v>26</v>
      </c>
      <c r="F255" s="4">
        <v>73.05</v>
      </c>
      <c r="G255" s="4">
        <v>78.63</v>
      </c>
      <c r="H255" s="4">
        <f t="shared" si="44"/>
        <v>0.92903471957268224</v>
      </c>
      <c r="I255" s="4">
        <v>25.5</v>
      </c>
      <c r="J255" s="4">
        <v>56.66</v>
      </c>
      <c r="K255" s="4">
        <v>77.400000000000006</v>
      </c>
      <c r="L255" s="4">
        <f t="shared" si="46"/>
        <v>0</v>
      </c>
      <c r="M255" s="4">
        <f t="shared" si="47"/>
        <v>0</v>
      </c>
      <c r="N255" s="4">
        <f t="shared" si="48"/>
        <v>1</v>
      </c>
      <c r="AA255" s="8" t="s">
        <v>421</v>
      </c>
      <c r="AB255" s="8" t="s">
        <v>372</v>
      </c>
      <c r="AC255" s="4" t="s">
        <v>3</v>
      </c>
      <c r="AD255" s="4" t="s">
        <v>368</v>
      </c>
      <c r="AE255" s="4">
        <v>22.5</v>
      </c>
      <c r="AF255" s="4">
        <v>68.959999999999994</v>
      </c>
      <c r="AG255" s="4">
        <v>69.97</v>
      </c>
      <c r="AH255" s="4">
        <f t="shared" si="45"/>
        <v>0.98556524224667708</v>
      </c>
      <c r="AI255" s="4">
        <v>22</v>
      </c>
      <c r="AJ255" s="4">
        <v>61.03</v>
      </c>
      <c r="AK255" s="4">
        <v>68.72</v>
      </c>
      <c r="AL255" s="4">
        <f t="shared" si="49"/>
        <v>0</v>
      </c>
      <c r="AM255" s="4">
        <f t="shared" si="50"/>
        <v>0</v>
      </c>
      <c r="AN255" s="4">
        <f t="shared" si="51"/>
        <v>1</v>
      </c>
    </row>
    <row r="256" spans="1:40" x14ac:dyDescent="0.35">
      <c r="A256" s="2" t="s">
        <v>422</v>
      </c>
      <c r="B256" t="s">
        <v>372</v>
      </c>
      <c r="C256" s="4" t="s">
        <v>3</v>
      </c>
      <c r="D256" s="4" t="s">
        <v>367</v>
      </c>
      <c r="E256" s="4">
        <v>34.5</v>
      </c>
      <c r="F256" s="4">
        <v>87.82</v>
      </c>
      <c r="G256" s="4">
        <v>99.24</v>
      </c>
      <c r="H256" s="4">
        <f t="shared" si="44"/>
        <v>0.88492543329302698</v>
      </c>
      <c r="I256" s="4">
        <v>34</v>
      </c>
      <c r="J256" s="4">
        <v>68.239999999999995</v>
      </c>
      <c r="K256" s="4">
        <v>98.04</v>
      </c>
      <c r="L256" s="4">
        <f t="shared" si="46"/>
        <v>0</v>
      </c>
      <c r="M256" s="4">
        <f t="shared" si="47"/>
        <v>0</v>
      </c>
      <c r="N256" s="4">
        <f t="shared" si="48"/>
        <v>1</v>
      </c>
      <c r="AA256" s="8" t="s">
        <v>422</v>
      </c>
      <c r="AB256" s="8" t="s">
        <v>372</v>
      </c>
      <c r="AC256" s="8" t="s">
        <v>3</v>
      </c>
      <c r="AD256" s="8" t="s">
        <v>368</v>
      </c>
      <c r="AE256">
        <v>24</v>
      </c>
      <c r="AF256">
        <v>93.89</v>
      </c>
      <c r="AG256">
        <v>73.7</v>
      </c>
      <c r="AH256">
        <f t="shared" si="45"/>
        <v>1.2739484396200813</v>
      </c>
      <c r="AI256">
        <v>22.5</v>
      </c>
      <c r="AJ256">
        <v>73.400000000000006</v>
      </c>
      <c r="AK256">
        <v>69.97</v>
      </c>
      <c r="AL256" s="3">
        <f t="shared" si="49"/>
        <v>0</v>
      </c>
      <c r="AM256" s="3">
        <f t="shared" si="50"/>
        <v>1</v>
      </c>
      <c r="AN256" s="3">
        <f t="shared" si="51"/>
        <v>0</v>
      </c>
    </row>
    <row r="257" spans="1:40" x14ac:dyDescent="0.35">
      <c r="A257" s="2" t="s">
        <v>423</v>
      </c>
      <c r="B257" t="s">
        <v>372</v>
      </c>
      <c r="C257" s="4" t="s">
        <v>3</v>
      </c>
      <c r="D257" s="4" t="s">
        <v>367</v>
      </c>
      <c r="E257" s="4">
        <v>28</v>
      </c>
      <c r="F257" s="4">
        <v>80.12</v>
      </c>
      <c r="G257" s="4">
        <v>83.53</v>
      </c>
      <c r="H257" s="4">
        <f t="shared" si="44"/>
        <v>0.95917634382856465</v>
      </c>
      <c r="I257" s="4">
        <v>27.5</v>
      </c>
      <c r="J257" s="4">
        <v>57.36</v>
      </c>
      <c r="K257" s="4">
        <v>82.3</v>
      </c>
      <c r="L257" s="4">
        <f t="shared" si="46"/>
        <v>0</v>
      </c>
      <c r="M257" s="4">
        <f t="shared" si="47"/>
        <v>0</v>
      </c>
      <c r="N257" s="4">
        <f t="shared" si="48"/>
        <v>1</v>
      </c>
      <c r="AA257" s="8" t="s">
        <v>423</v>
      </c>
      <c r="AB257" s="8" t="s">
        <v>372</v>
      </c>
      <c r="AC257" s="8" t="s">
        <v>3</v>
      </c>
      <c r="AD257" s="8" t="s">
        <v>368</v>
      </c>
      <c r="AE257">
        <v>24</v>
      </c>
      <c r="AF257">
        <v>108</v>
      </c>
      <c r="AG257">
        <v>73.7</v>
      </c>
      <c r="AH257">
        <f t="shared" si="45"/>
        <v>1.4654002713704206</v>
      </c>
      <c r="AI257">
        <v>23.5</v>
      </c>
      <c r="AJ257">
        <v>66.680000000000007</v>
      </c>
      <c r="AK257">
        <v>72.459999999999994</v>
      </c>
      <c r="AL257" s="3">
        <f t="shared" si="49"/>
        <v>0</v>
      </c>
      <c r="AM257" s="3">
        <f t="shared" si="50"/>
        <v>1</v>
      </c>
      <c r="AN257" s="3">
        <f t="shared" si="51"/>
        <v>0</v>
      </c>
    </row>
    <row r="258" spans="1:40" x14ac:dyDescent="0.35">
      <c r="A258" s="2" t="s">
        <v>424</v>
      </c>
      <c r="B258" t="s">
        <v>372</v>
      </c>
      <c r="C258" s="4" t="s">
        <v>3</v>
      </c>
      <c r="D258" s="4" t="s">
        <v>367</v>
      </c>
      <c r="E258" s="4">
        <v>34</v>
      </c>
      <c r="F258" s="4">
        <v>95.42</v>
      </c>
      <c r="G258" s="4">
        <v>98.04</v>
      </c>
      <c r="H258" s="4">
        <f t="shared" ref="H258:H304" si="52">F258/G258</f>
        <v>0.97327621379028961</v>
      </c>
      <c r="I258" s="4">
        <v>33.5</v>
      </c>
      <c r="J258" s="4">
        <v>84.7</v>
      </c>
      <c r="K258" s="4">
        <v>96.84</v>
      </c>
      <c r="L258" s="4">
        <f t="shared" si="46"/>
        <v>0</v>
      </c>
      <c r="M258" s="4">
        <f t="shared" si="47"/>
        <v>0</v>
      </c>
      <c r="N258" s="4">
        <f t="shared" si="48"/>
        <v>1</v>
      </c>
      <c r="AA258" s="8" t="s">
        <v>424</v>
      </c>
      <c r="AB258" s="8" t="s">
        <v>372</v>
      </c>
      <c r="AC258" s="8" t="s">
        <v>3</v>
      </c>
      <c r="AD258" s="8" t="s">
        <v>368</v>
      </c>
      <c r="AE258">
        <v>24</v>
      </c>
      <c r="AF258">
        <v>90.08</v>
      </c>
      <c r="AG258">
        <v>73.7</v>
      </c>
      <c r="AH258">
        <f t="shared" ref="AH258:AH304" si="53">AF258/AG258</f>
        <v>1.2222523744911804</v>
      </c>
      <c r="AI258">
        <v>22.5</v>
      </c>
      <c r="AJ258">
        <v>62.74</v>
      </c>
      <c r="AK258">
        <v>69.97</v>
      </c>
      <c r="AL258" s="3">
        <f t="shared" si="49"/>
        <v>0</v>
      </c>
      <c r="AM258" s="3">
        <f t="shared" si="50"/>
        <v>1</v>
      </c>
      <c r="AN258" s="3">
        <f t="shared" si="51"/>
        <v>0</v>
      </c>
    </row>
    <row r="259" spans="1:40" x14ac:dyDescent="0.35">
      <c r="A259" s="2" t="s">
        <v>425</v>
      </c>
      <c r="B259" t="s">
        <v>372</v>
      </c>
      <c r="C259" t="s">
        <v>3</v>
      </c>
      <c r="D259" t="s">
        <v>367</v>
      </c>
      <c r="E259">
        <v>26</v>
      </c>
      <c r="F259">
        <v>100.84</v>
      </c>
      <c r="G259">
        <v>78.63</v>
      </c>
      <c r="H259">
        <f t="shared" si="52"/>
        <v>1.282462164568231</v>
      </c>
      <c r="I259">
        <v>24.5</v>
      </c>
      <c r="J259">
        <v>71.73</v>
      </c>
      <c r="K259">
        <v>74.930000000000007</v>
      </c>
      <c r="L259" s="3">
        <f t="shared" ref="L259:L304" si="54">IF(H259&gt;1.5,1,0)</f>
        <v>0</v>
      </c>
      <c r="M259" s="3">
        <f t="shared" ref="M259:M304" si="55">IF((AND(H259&gt;1,H259&lt;1.5)),1,0)</f>
        <v>1</v>
      </c>
      <c r="N259" s="3">
        <f t="shared" ref="N259:N304" si="56">IF(H259&lt;1,1,0)</f>
        <v>0</v>
      </c>
      <c r="AA259" s="8" t="s">
        <v>425</v>
      </c>
      <c r="AB259" s="8" t="s">
        <v>372</v>
      </c>
      <c r="AC259" s="8" t="s">
        <v>3</v>
      </c>
      <c r="AD259" s="8" t="s">
        <v>368</v>
      </c>
      <c r="AE259">
        <v>24</v>
      </c>
      <c r="AF259">
        <v>96.19</v>
      </c>
      <c r="AG259">
        <v>73.7</v>
      </c>
      <c r="AH259">
        <f t="shared" si="53"/>
        <v>1.3051560379918588</v>
      </c>
      <c r="AI259">
        <v>23.5</v>
      </c>
      <c r="AJ259">
        <v>57.93</v>
      </c>
      <c r="AK259">
        <v>72.459999999999994</v>
      </c>
      <c r="AL259" s="3">
        <f t="shared" ref="AL259:AL304" si="57">IF(AH259&gt;1.5,1,0)</f>
        <v>0</v>
      </c>
      <c r="AM259" s="3">
        <f t="shared" ref="AM259:AM304" si="58">IF((AND(AH259&gt;1,AH259&lt;1.5)),1,0)</f>
        <v>1</v>
      </c>
      <c r="AN259" s="3">
        <f t="shared" ref="AN259:AN304" si="59">IF(AH259&lt;1,1,0)</f>
        <v>0</v>
      </c>
    </row>
    <row r="260" spans="1:40" x14ac:dyDescent="0.35">
      <c r="A260" s="2" t="s">
        <v>426</v>
      </c>
      <c r="B260" t="s">
        <v>372</v>
      </c>
      <c r="C260" s="4" t="s">
        <v>3</v>
      </c>
      <c r="D260" s="4" t="s">
        <v>367</v>
      </c>
      <c r="E260" s="4">
        <v>29.5</v>
      </c>
      <c r="F260" s="4">
        <v>81.83</v>
      </c>
      <c r="G260" s="4">
        <v>87.18</v>
      </c>
      <c r="H260" s="4">
        <f t="shared" si="52"/>
        <v>0.93863271392521208</v>
      </c>
      <c r="I260" s="4">
        <v>29</v>
      </c>
      <c r="J260" s="4">
        <v>65.17</v>
      </c>
      <c r="K260" s="4">
        <v>85.96</v>
      </c>
      <c r="L260" s="4">
        <f t="shared" si="54"/>
        <v>0</v>
      </c>
      <c r="M260" s="4">
        <f t="shared" si="55"/>
        <v>0</v>
      </c>
      <c r="N260" s="4">
        <f t="shared" si="56"/>
        <v>1</v>
      </c>
      <c r="AA260" s="8" t="s">
        <v>426</v>
      </c>
      <c r="AB260" s="8" t="s">
        <v>372</v>
      </c>
      <c r="AC260" s="8" t="s">
        <v>3</v>
      </c>
      <c r="AD260" s="8" t="s">
        <v>368</v>
      </c>
      <c r="AE260">
        <v>24</v>
      </c>
      <c r="AF260">
        <v>97.37</v>
      </c>
      <c r="AG260">
        <v>73.7</v>
      </c>
      <c r="AH260">
        <f t="shared" si="53"/>
        <v>1.3211668928086839</v>
      </c>
      <c r="AI260">
        <v>22.5</v>
      </c>
      <c r="AJ260">
        <v>68.17</v>
      </c>
      <c r="AK260">
        <v>69.97</v>
      </c>
      <c r="AL260" s="3">
        <f t="shared" si="57"/>
        <v>0</v>
      </c>
      <c r="AM260" s="3">
        <f t="shared" si="58"/>
        <v>1</v>
      </c>
      <c r="AN260" s="3">
        <f t="shared" si="59"/>
        <v>0</v>
      </c>
    </row>
    <row r="261" spans="1:40" x14ac:dyDescent="0.35">
      <c r="A261" s="2" t="s">
        <v>427</v>
      </c>
      <c r="B261" t="s">
        <v>372</v>
      </c>
      <c r="C261" s="4" t="s">
        <v>3</v>
      </c>
      <c r="D261" s="4" t="s">
        <v>367</v>
      </c>
      <c r="E261" s="4">
        <v>26</v>
      </c>
      <c r="F261" s="4">
        <v>68.7</v>
      </c>
      <c r="G261" s="4">
        <v>78.63</v>
      </c>
      <c r="H261" s="4">
        <f t="shared" si="52"/>
        <v>0.87371232354063344</v>
      </c>
      <c r="I261" s="4">
        <v>25.5</v>
      </c>
      <c r="J261" s="4">
        <v>60.47</v>
      </c>
      <c r="K261" s="4">
        <v>77.400000000000006</v>
      </c>
      <c r="L261" s="4">
        <f t="shared" si="54"/>
        <v>0</v>
      </c>
      <c r="M261" s="4">
        <f t="shared" si="55"/>
        <v>0</v>
      </c>
      <c r="N261" s="4">
        <f t="shared" si="56"/>
        <v>1</v>
      </c>
      <c r="AA261" s="8" t="s">
        <v>427</v>
      </c>
      <c r="AB261" s="8" t="s">
        <v>372</v>
      </c>
      <c r="AC261" s="8" t="s">
        <v>3</v>
      </c>
      <c r="AD261" s="8" t="s">
        <v>368</v>
      </c>
      <c r="AE261">
        <v>24</v>
      </c>
      <c r="AF261">
        <v>98.1</v>
      </c>
      <c r="AG261">
        <v>73.7</v>
      </c>
      <c r="AH261">
        <f t="shared" si="53"/>
        <v>1.3310719131614652</v>
      </c>
      <c r="AI261">
        <v>23.5</v>
      </c>
      <c r="AJ261">
        <v>69.569999999999993</v>
      </c>
      <c r="AK261">
        <v>72.459999999999994</v>
      </c>
      <c r="AL261" s="3">
        <f t="shared" si="57"/>
        <v>0</v>
      </c>
      <c r="AM261" s="3">
        <f t="shared" si="58"/>
        <v>1</v>
      </c>
      <c r="AN261" s="3">
        <f t="shared" si="59"/>
        <v>0</v>
      </c>
    </row>
    <row r="262" spans="1:40" x14ac:dyDescent="0.35">
      <c r="A262" s="2" t="s">
        <v>428</v>
      </c>
      <c r="B262" t="s">
        <v>372</v>
      </c>
      <c r="C262" t="s">
        <v>3</v>
      </c>
      <c r="D262" t="s">
        <v>367</v>
      </c>
      <c r="E262">
        <v>17</v>
      </c>
      <c r="F262">
        <v>68.66</v>
      </c>
      <c r="G262">
        <v>56.08</v>
      </c>
      <c r="H262">
        <f t="shared" si="52"/>
        <v>1.2243223965763195</v>
      </c>
      <c r="I262">
        <v>16.5</v>
      </c>
      <c r="J262">
        <v>37.86</v>
      </c>
      <c r="K262">
        <v>54.79</v>
      </c>
      <c r="L262" s="3">
        <f t="shared" si="54"/>
        <v>0</v>
      </c>
      <c r="M262" s="3">
        <f t="shared" si="55"/>
        <v>1</v>
      </c>
      <c r="N262" s="3">
        <f t="shared" si="56"/>
        <v>0</v>
      </c>
      <c r="AA262" s="8" t="s">
        <v>428</v>
      </c>
      <c r="AB262" s="8" t="s">
        <v>372</v>
      </c>
      <c r="AC262" s="8" t="s">
        <v>3</v>
      </c>
      <c r="AD262" s="8" t="s">
        <v>368</v>
      </c>
      <c r="AE262">
        <v>24</v>
      </c>
      <c r="AF262">
        <v>90.01</v>
      </c>
      <c r="AG262">
        <v>73.7</v>
      </c>
      <c r="AH262">
        <f t="shared" si="53"/>
        <v>1.2213025780189959</v>
      </c>
      <c r="AI262">
        <v>26</v>
      </c>
      <c r="AJ262">
        <v>88.76</v>
      </c>
      <c r="AK262">
        <v>78.63</v>
      </c>
      <c r="AL262" s="3">
        <f t="shared" si="57"/>
        <v>0</v>
      </c>
      <c r="AM262" s="3">
        <f t="shared" si="58"/>
        <v>1</v>
      </c>
      <c r="AN262" s="3">
        <f t="shared" si="59"/>
        <v>0</v>
      </c>
    </row>
    <row r="263" spans="1:40" x14ac:dyDescent="0.35">
      <c r="A263" s="2" t="s">
        <v>430</v>
      </c>
      <c r="B263" t="s">
        <v>372</v>
      </c>
      <c r="C263" s="4" t="s">
        <v>3</v>
      </c>
      <c r="D263" s="4" t="s">
        <v>367</v>
      </c>
      <c r="E263" s="4">
        <v>28</v>
      </c>
      <c r="F263" s="4">
        <v>70.239999999999995</v>
      </c>
      <c r="G263" s="4">
        <v>83.53</v>
      </c>
      <c r="H263" s="4">
        <f t="shared" si="52"/>
        <v>0.84089548665150238</v>
      </c>
      <c r="I263" s="4">
        <v>27.5</v>
      </c>
      <c r="J263" s="4">
        <v>58.34</v>
      </c>
      <c r="K263" s="4">
        <v>82.3</v>
      </c>
      <c r="L263" s="4">
        <f t="shared" si="54"/>
        <v>0</v>
      </c>
      <c r="M263" s="4">
        <f t="shared" si="55"/>
        <v>0</v>
      </c>
      <c r="N263" s="4">
        <f t="shared" si="56"/>
        <v>1</v>
      </c>
      <c r="AA263" s="8" t="s">
        <v>430</v>
      </c>
      <c r="AB263" s="8" t="s">
        <v>372</v>
      </c>
      <c r="AC263" s="8" t="s">
        <v>3</v>
      </c>
      <c r="AD263" s="8" t="s">
        <v>368</v>
      </c>
      <c r="AE263">
        <v>24</v>
      </c>
      <c r="AF263">
        <v>91.54</v>
      </c>
      <c r="AG263">
        <v>73.7</v>
      </c>
      <c r="AH263">
        <f t="shared" si="53"/>
        <v>1.2420624151967437</v>
      </c>
      <c r="AI263">
        <v>26</v>
      </c>
      <c r="AJ263">
        <v>95.49</v>
      </c>
      <c r="AK263">
        <v>78.63</v>
      </c>
      <c r="AL263" s="3">
        <f t="shared" si="57"/>
        <v>0</v>
      </c>
      <c r="AM263" s="3">
        <f t="shared" si="58"/>
        <v>1</v>
      </c>
      <c r="AN263" s="3">
        <f t="shared" si="59"/>
        <v>0</v>
      </c>
    </row>
    <row r="264" spans="1:40" x14ac:dyDescent="0.35">
      <c r="A264" s="2" t="s">
        <v>431</v>
      </c>
      <c r="B264" t="s">
        <v>372</v>
      </c>
      <c r="C264" s="4" t="s">
        <v>3</v>
      </c>
      <c r="D264" s="4" t="s">
        <v>367</v>
      </c>
      <c r="E264" s="4">
        <v>23.5</v>
      </c>
      <c r="F264" s="4">
        <v>59.53</v>
      </c>
      <c r="G264" s="4">
        <v>72.459999999999994</v>
      </c>
      <c r="H264" s="4">
        <f t="shared" si="52"/>
        <v>0.82155672094948951</v>
      </c>
      <c r="I264" s="4">
        <v>23</v>
      </c>
      <c r="J264" s="4">
        <v>41.33</v>
      </c>
      <c r="K264" s="4">
        <v>71.22</v>
      </c>
      <c r="L264" s="4">
        <f t="shared" si="54"/>
        <v>0</v>
      </c>
      <c r="M264" s="4">
        <f t="shared" si="55"/>
        <v>0</v>
      </c>
      <c r="N264" s="4">
        <f t="shared" si="56"/>
        <v>1</v>
      </c>
      <c r="AA264" s="8" t="s">
        <v>431</v>
      </c>
      <c r="AB264" s="8" t="s">
        <v>372</v>
      </c>
      <c r="AC264" s="8" t="s">
        <v>3</v>
      </c>
      <c r="AD264" s="8" t="s">
        <v>368</v>
      </c>
      <c r="AE264">
        <v>24</v>
      </c>
      <c r="AF264">
        <v>74.430000000000007</v>
      </c>
      <c r="AG264">
        <v>73.7</v>
      </c>
      <c r="AH264">
        <f t="shared" si="53"/>
        <v>1.0099050203527815</v>
      </c>
      <c r="AI264">
        <v>23.5</v>
      </c>
      <c r="AJ264">
        <v>62.96</v>
      </c>
      <c r="AK264">
        <v>72.459999999999994</v>
      </c>
      <c r="AL264" s="3">
        <f t="shared" si="57"/>
        <v>0</v>
      </c>
      <c r="AM264" s="3">
        <f t="shared" si="58"/>
        <v>1</v>
      </c>
      <c r="AN264" s="3">
        <f t="shared" si="59"/>
        <v>0</v>
      </c>
    </row>
    <row r="265" spans="1:40" x14ac:dyDescent="0.35">
      <c r="A265" s="2" t="s">
        <v>432</v>
      </c>
      <c r="B265" t="s">
        <v>372</v>
      </c>
      <c r="C265" s="4" t="s">
        <v>3</v>
      </c>
      <c r="D265" s="4" t="s">
        <v>367</v>
      </c>
      <c r="E265" s="4">
        <v>17.5</v>
      </c>
      <c r="F265" s="4">
        <v>48.57</v>
      </c>
      <c r="G265" s="4">
        <v>57.36</v>
      </c>
      <c r="H265" s="4">
        <f t="shared" si="52"/>
        <v>0.84675732217573219</v>
      </c>
      <c r="I265" s="4">
        <v>17</v>
      </c>
      <c r="J265" s="4">
        <v>34.549999999999997</v>
      </c>
      <c r="K265" s="4">
        <v>56.08</v>
      </c>
      <c r="L265" s="4">
        <f t="shared" si="54"/>
        <v>0</v>
      </c>
      <c r="M265" s="4">
        <f t="shared" si="55"/>
        <v>0</v>
      </c>
      <c r="N265" s="4">
        <f t="shared" si="56"/>
        <v>1</v>
      </c>
      <c r="AA265" s="8" t="s">
        <v>432</v>
      </c>
      <c r="AB265" s="8" t="s">
        <v>372</v>
      </c>
      <c r="AC265" s="8" t="s">
        <v>3</v>
      </c>
      <c r="AD265" s="8" t="s">
        <v>368</v>
      </c>
      <c r="AE265">
        <v>24</v>
      </c>
      <c r="AF265">
        <v>84.99</v>
      </c>
      <c r="AG265">
        <v>73.7</v>
      </c>
      <c r="AH265">
        <f t="shared" si="53"/>
        <v>1.1531886024423337</v>
      </c>
      <c r="AI265">
        <v>23.5</v>
      </c>
      <c r="AJ265">
        <v>55.45</v>
      </c>
      <c r="AK265">
        <v>72.459999999999994</v>
      </c>
      <c r="AL265" s="3">
        <f t="shared" si="57"/>
        <v>0</v>
      </c>
      <c r="AM265" s="3">
        <f t="shared" si="58"/>
        <v>1</v>
      </c>
      <c r="AN265" s="3">
        <f t="shared" si="59"/>
        <v>0</v>
      </c>
    </row>
    <row r="266" spans="1:40" x14ac:dyDescent="0.35">
      <c r="A266" s="2" t="s">
        <v>433</v>
      </c>
      <c r="B266" t="s">
        <v>372</v>
      </c>
      <c r="C266" s="4" t="s">
        <v>3</v>
      </c>
      <c r="D266" s="4" t="s">
        <v>367</v>
      </c>
      <c r="E266" s="4">
        <v>26</v>
      </c>
      <c r="F266" s="4">
        <v>78.599999999999994</v>
      </c>
      <c r="G266" s="4">
        <v>78.63</v>
      </c>
      <c r="H266" s="4">
        <f t="shared" si="52"/>
        <v>0.99961846623426176</v>
      </c>
      <c r="I266" s="4">
        <v>25.5</v>
      </c>
      <c r="J266" s="4">
        <v>63.05</v>
      </c>
      <c r="K266" s="4">
        <v>77.400000000000006</v>
      </c>
      <c r="L266" s="4">
        <f t="shared" si="54"/>
        <v>0</v>
      </c>
      <c r="M266" s="4">
        <f t="shared" si="55"/>
        <v>0</v>
      </c>
      <c r="N266" s="4">
        <f t="shared" si="56"/>
        <v>1</v>
      </c>
      <c r="AA266" s="8" t="s">
        <v>433</v>
      </c>
      <c r="AB266" s="8" t="s">
        <v>372</v>
      </c>
      <c r="AC266" s="8" t="s">
        <v>3</v>
      </c>
      <c r="AD266" s="8" t="s">
        <v>368</v>
      </c>
      <c r="AE266">
        <v>24</v>
      </c>
      <c r="AF266">
        <v>108.03</v>
      </c>
      <c r="AG266">
        <v>73.7</v>
      </c>
      <c r="AH266">
        <f t="shared" si="53"/>
        <v>1.4658073270013567</v>
      </c>
      <c r="AI266">
        <v>16</v>
      </c>
      <c r="AJ266">
        <v>54.33</v>
      </c>
      <c r="AK266">
        <v>53.5</v>
      </c>
      <c r="AL266" s="3">
        <f t="shared" si="57"/>
        <v>0</v>
      </c>
      <c r="AM266" s="3">
        <f t="shared" si="58"/>
        <v>1</v>
      </c>
      <c r="AN266" s="3">
        <f t="shared" si="59"/>
        <v>0</v>
      </c>
    </row>
    <row r="267" spans="1:40" x14ac:dyDescent="0.35">
      <c r="A267" s="2" t="s">
        <v>434</v>
      </c>
      <c r="B267" t="s">
        <v>372</v>
      </c>
      <c r="C267" s="4" t="s">
        <v>3</v>
      </c>
      <c r="D267" s="4" t="s">
        <v>367</v>
      </c>
      <c r="E267" s="4">
        <v>17</v>
      </c>
      <c r="F267" s="4">
        <v>54.54</v>
      </c>
      <c r="G267" s="4">
        <v>56.08</v>
      </c>
      <c r="H267" s="4">
        <f t="shared" si="52"/>
        <v>0.97253922967189732</v>
      </c>
      <c r="I267" s="4">
        <v>16.5</v>
      </c>
      <c r="J267" s="4">
        <v>34.97</v>
      </c>
      <c r="K267" s="4">
        <v>54.79</v>
      </c>
      <c r="L267" s="4">
        <f t="shared" si="54"/>
        <v>0</v>
      </c>
      <c r="M267" s="4">
        <f t="shared" si="55"/>
        <v>0</v>
      </c>
      <c r="N267" s="4">
        <f t="shared" si="56"/>
        <v>1</v>
      </c>
      <c r="AA267" s="8" t="s">
        <v>434</v>
      </c>
      <c r="AB267" s="8" t="s">
        <v>372</v>
      </c>
      <c r="AC267" s="8" t="s">
        <v>3</v>
      </c>
      <c r="AD267" s="8" t="s">
        <v>368</v>
      </c>
      <c r="AE267">
        <v>24</v>
      </c>
      <c r="AF267">
        <v>84.22</v>
      </c>
      <c r="AG267">
        <v>73.7</v>
      </c>
      <c r="AH267">
        <f t="shared" si="53"/>
        <v>1.1427408412483038</v>
      </c>
      <c r="AI267">
        <v>23</v>
      </c>
      <c r="AJ267">
        <v>52.82</v>
      </c>
      <c r="AK267">
        <v>71.22</v>
      </c>
      <c r="AL267" s="3">
        <f t="shared" si="57"/>
        <v>0</v>
      </c>
      <c r="AM267" s="3">
        <f t="shared" si="58"/>
        <v>1</v>
      </c>
      <c r="AN267" s="3">
        <f t="shared" si="59"/>
        <v>0</v>
      </c>
    </row>
    <row r="268" spans="1:40" x14ac:dyDescent="0.35">
      <c r="A268" s="2" t="s">
        <v>435</v>
      </c>
      <c r="B268" t="s">
        <v>372</v>
      </c>
      <c r="C268" s="4" t="s">
        <v>3</v>
      </c>
      <c r="D268" s="4" t="s">
        <v>367</v>
      </c>
      <c r="E268" s="4">
        <v>25</v>
      </c>
      <c r="F268" s="4">
        <v>74.61</v>
      </c>
      <c r="G268" s="4">
        <v>76.17</v>
      </c>
      <c r="H268" s="4">
        <f t="shared" si="52"/>
        <v>0.97951949586451359</v>
      </c>
      <c r="I268" s="4">
        <v>24.5</v>
      </c>
      <c r="J268" s="4">
        <v>40.31</v>
      </c>
      <c r="K268" s="4">
        <v>74.930000000000007</v>
      </c>
      <c r="L268" s="4">
        <f t="shared" si="54"/>
        <v>0</v>
      </c>
      <c r="M268" s="4">
        <f t="shared" si="55"/>
        <v>0</v>
      </c>
      <c r="N268" s="4">
        <f t="shared" si="56"/>
        <v>1</v>
      </c>
      <c r="AA268" s="8" t="s">
        <v>435</v>
      </c>
      <c r="AB268" s="8" t="s">
        <v>372</v>
      </c>
      <c r="AC268" s="8" t="s">
        <v>3</v>
      </c>
      <c r="AD268" s="8" t="s">
        <v>368</v>
      </c>
      <c r="AE268">
        <v>24</v>
      </c>
      <c r="AF268">
        <v>111.52</v>
      </c>
      <c r="AG268">
        <v>73.7</v>
      </c>
      <c r="AH268">
        <f t="shared" si="53"/>
        <v>1.5131614654002712</v>
      </c>
      <c r="AI268">
        <v>22</v>
      </c>
      <c r="AJ268">
        <v>48.38</v>
      </c>
      <c r="AK268">
        <v>68.72</v>
      </c>
      <c r="AL268" s="3">
        <f t="shared" si="57"/>
        <v>1</v>
      </c>
      <c r="AM268" s="3">
        <f t="shared" si="58"/>
        <v>0</v>
      </c>
      <c r="AN268" s="3">
        <f t="shared" si="59"/>
        <v>0</v>
      </c>
    </row>
    <row r="269" spans="1:40" x14ac:dyDescent="0.35">
      <c r="A269" s="2" t="s">
        <v>38</v>
      </c>
      <c r="B269" t="s">
        <v>22</v>
      </c>
      <c r="C269" t="s">
        <v>3</v>
      </c>
      <c r="D269" t="s">
        <v>1</v>
      </c>
      <c r="E269">
        <v>24</v>
      </c>
      <c r="F269">
        <v>119.07</v>
      </c>
      <c r="G269">
        <v>73.7</v>
      </c>
      <c r="H269">
        <f t="shared" si="52"/>
        <v>1.6156037991858885</v>
      </c>
      <c r="I269">
        <v>22</v>
      </c>
      <c r="J269">
        <v>59.43</v>
      </c>
      <c r="K269">
        <v>68.72</v>
      </c>
      <c r="L269" s="3">
        <f t="shared" si="54"/>
        <v>1</v>
      </c>
      <c r="M269" s="3">
        <f t="shared" si="55"/>
        <v>0</v>
      </c>
      <c r="N269" s="3">
        <f t="shared" si="56"/>
        <v>0</v>
      </c>
      <c r="AA269" s="1" t="s">
        <v>38</v>
      </c>
      <c r="AB269" t="s">
        <v>22</v>
      </c>
      <c r="AC269" t="s">
        <v>3</v>
      </c>
      <c r="AD269" t="s">
        <v>2</v>
      </c>
      <c r="AE269">
        <v>24.5</v>
      </c>
      <c r="AF269">
        <v>79.739999999999995</v>
      </c>
      <c r="AG269">
        <v>74.930000000000007</v>
      </c>
      <c r="AH269">
        <f t="shared" si="53"/>
        <v>1.0641932470305617</v>
      </c>
      <c r="AI269">
        <v>24</v>
      </c>
      <c r="AJ269">
        <v>67.14</v>
      </c>
      <c r="AK269">
        <v>73.7</v>
      </c>
      <c r="AL269" s="3">
        <f t="shared" si="57"/>
        <v>0</v>
      </c>
      <c r="AM269" s="3">
        <f t="shared" si="58"/>
        <v>1</v>
      </c>
      <c r="AN269" s="3">
        <f t="shared" si="59"/>
        <v>0</v>
      </c>
    </row>
    <row r="270" spans="1:40" x14ac:dyDescent="0.35">
      <c r="A270" s="2" t="s">
        <v>39</v>
      </c>
      <c r="B270" t="s">
        <v>22</v>
      </c>
      <c r="C270" t="s">
        <v>3</v>
      </c>
      <c r="D270" t="s">
        <v>1</v>
      </c>
      <c r="E270">
        <v>24</v>
      </c>
      <c r="F270">
        <v>211.42</v>
      </c>
      <c r="G270">
        <v>73.7</v>
      </c>
      <c r="H270">
        <f t="shared" si="52"/>
        <v>2.86865671641791</v>
      </c>
      <c r="I270">
        <v>21.5</v>
      </c>
      <c r="J270">
        <v>50.31</v>
      </c>
      <c r="K270">
        <v>67.47</v>
      </c>
      <c r="L270" s="3">
        <f t="shared" si="54"/>
        <v>1</v>
      </c>
      <c r="M270" s="3">
        <f t="shared" si="55"/>
        <v>0</v>
      </c>
      <c r="N270" s="3">
        <f t="shared" si="56"/>
        <v>0</v>
      </c>
      <c r="AA270" s="1" t="s">
        <v>39</v>
      </c>
      <c r="AB270" t="s">
        <v>22</v>
      </c>
      <c r="AC270" t="s">
        <v>3</v>
      </c>
      <c r="AD270" t="s">
        <v>2</v>
      </c>
      <c r="AE270">
        <v>24.5</v>
      </c>
      <c r="AF270">
        <v>78.44</v>
      </c>
      <c r="AG270">
        <v>74.930000000000007</v>
      </c>
      <c r="AH270">
        <f t="shared" si="53"/>
        <v>1.0468437208060855</v>
      </c>
      <c r="AI270">
        <v>23.5</v>
      </c>
      <c r="AJ270">
        <v>64.599999999999994</v>
      </c>
      <c r="AK270">
        <v>72.459999999999994</v>
      </c>
      <c r="AL270" s="3">
        <f t="shared" si="57"/>
        <v>0</v>
      </c>
      <c r="AM270" s="3">
        <f t="shared" si="58"/>
        <v>1</v>
      </c>
      <c r="AN270" s="3">
        <f t="shared" si="59"/>
        <v>0</v>
      </c>
    </row>
    <row r="271" spans="1:40" x14ac:dyDescent="0.35">
      <c r="A271" s="2" t="s">
        <v>40</v>
      </c>
      <c r="B271" t="s">
        <v>22</v>
      </c>
      <c r="C271" s="4" t="s">
        <v>3</v>
      </c>
      <c r="D271" s="4" t="s">
        <v>1</v>
      </c>
      <c r="E271" s="4">
        <v>24.5</v>
      </c>
      <c r="F271" s="4">
        <v>69.53</v>
      </c>
      <c r="G271" s="4">
        <v>74.930000000000007</v>
      </c>
      <c r="H271" s="4">
        <f t="shared" si="52"/>
        <v>0.92793273722140657</v>
      </c>
      <c r="I271" s="4">
        <v>24</v>
      </c>
      <c r="J271" s="4">
        <v>66.38</v>
      </c>
      <c r="K271" s="4">
        <v>73.7</v>
      </c>
      <c r="L271" s="4">
        <f t="shared" si="54"/>
        <v>0</v>
      </c>
      <c r="M271" s="4">
        <f t="shared" si="55"/>
        <v>0</v>
      </c>
      <c r="N271" s="4">
        <f t="shared" si="56"/>
        <v>1</v>
      </c>
      <c r="AA271" s="1" t="s">
        <v>40</v>
      </c>
      <c r="AB271" t="s">
        <v>22</v>
      </c>
      <c r="AC271" t="s">
        <v>3</v>
      </c>
      <c r="AD271" t="s">
        <v>2</v>
      </c>
      <c r="AE271">
        <v>24.5</v>
      </c>
      <c r="AF271">
        <v>87.37</v>
      </c>
      <c r="AG271">
        <v>74.930000000000007</v>
      </c>
      <c r="AH271">
        <f t="shared" si="53"/>
        <v>1.1660216201788336</v>
      </c>
      <c r="AI271">
        <v>33</v>
      </c>
      <c r="AJ271">
        <v>99.8</v>
      </c>
      <c r="AK271">
        <v>95.64</v>
      </c>
      <c r="AL271" s="3">
        <f t="shared" si="57"/>
        <v>0</v>
      </c>
      <c r="AM271" s="3">
        <f t="shared" si="58"/>
        <v>1</v>
      </c>
      <c r="AN271" s="3">
        <f t="shared" si="59"/>
        <v>0</v>
      </c>
    </row>
    <row r="272" spans="1:40" x14ac:dyDescent="0.35">
      <c r="A272" s="2" t="s">
        <v>41</v>
      </c>
      <c r="B272" t="s">
        <v>22</v>
      </c>
      <c r="C272" t="s">
        <v>3</v>
      </c>
      <c r="D272" t="s">
        <v>1</v>
      </c>
      <c r="E272">
        <v>23.5</v>
      </c>
      <c r="F272">
        <v>183.72</v>
      </c>
      <c r="G272">
        <v>72.459999999999994</v>
      </c>
      <c r="H272">
        <f t="shared" si="52"/>
        <v>2.5354678443279051</v>
      </c>
      <c r="I272">
        <v>21.5</v>
      </c>
      <c r="J272">
        <v>67.45</v>
      </c>
      <c r="K272">
        <v>67.47</v>
      </c>
      <c r="L272" s="3">
        <f t="shared" si="54"/>
        <v>1</v>
      </c>
      <c r="M272" s="3">
        <f t="shared" si="55"/>
        <v>0</v>
      </c>
      <c r="N272" s="3">
        <f t="shared" si="56"/>
        <v>0</v>
      </c>
      <c r="AA272" s="1" t="s">
        <v>41</v>
      </c>
      <c r="AB272" t="s">
        <v>22</v>
      </c>
      <c r="AC272" t="s">
        <v>3</v>
      </c>
      <c r="AD272" t="s">
        <v>2</v>
      </c>
      <c r="AE272">
        <v>24</v>
      </c>
      <c r="AF272">
        <v>124.69</v>
      </c>
      <c r="AG272">
        <v>73.7</v>
      </c>
      <c r="AH272">
        <f t="shared" si="53"/>
        <v>1.6918588873812754</v>
      </c>
      <c r="AI272">
        <v>22.5</v>
      </c>
      <c r="AJ272">
        <v>60.9</v>
      </c>
      <c r="AK272">
        <v>69.97</v>
      </c>
      <c r="AL272" s="3">
        <f t="shared" si="57"/>
        <v>1</v>
      </c>
      <c r="AM272" s="3">
        <f t="shared" si="58"/>
        <v>0</v>
      </c>
      <c r="AN272" s="3">
        <f t="shared" si="59"/>
        <v>0</v>
      </c>
    </row>
    <row r="273" spans="1:40" x14ac:dyDescent="0.35">
      <c r="A273" s="2" t="s">
        <v>42</v>
      </c>
      <c r="B273" t="s">
        <v>22</v>
      </c>
      <c r="C273" t="s">
        <v>3</v>
      </c>
      <c r="D273" t="s">
        <v>1</v>
      </c>
      <c r="E273">
        <v>24</v>
      </c>
      <c r="F273">
        <v>141.43</v>
      </c>
      <c r="G273">
        <v>73.7</v>
      </c>
      <c r="H273">
        <f t="shared" si="52"/>
        <v>1.9189959294436907</v>
      </c>
      <c r="I273">
        <v>22</v>
      </c>
      <c r="J273">
        <v>65.7</v>
      </c>
      <c r="K273">
        <v>68.72</v>
      </c>
      <c r="L273" s="3">
        <f t="shared" si="54"/>
        <v>1</v>
      </c>
      <c r="M273" s="3">
        <f t="shared" si="55"/>
        <v>0</v>
      </c>
      <c r="N273" s="3">
        <f t="shared" si="56"/>
        <v>0</v>
      </c>
      <c r="AA273" s="1" t="s">
        <v>42</v>
      </c>
      <c r="AB273" t="s">
        <v>22</v>
      </c>
      <c r="AC273" t="s">
        <v>3</v>
      </c>
      <c r="AD273" t="s">
        <v>2</v>
      </c>
      <c r="AE273">
        <v>24.5</v>
      </c>
      <c r="AF273">
        <v>131.55000000000001</v>
      </c>
      <c r="AG273">
        <v>74.930000000000007</v>
      </c>
      <c r="AH273">
        <f t="shared" si="53"/>
        <v>1.7556385960229548</v>
      </c>
      <c r="AI273">
        <v>22.5</v>
      </c>
      <c r="AJ273">
        <v>60.05</v>
      </c>
      <c r="AK273">
        <v>69.97</v>
      </c>
      <c r="AL273" s="3">
        <f t="shared" si="57"/>
        <v>1</v>
      </c>
      <c r="AM273" s="3">
        <f t="shared" si="58"/>
        <v>0</v>
      </c>
      <c r="AN273" s="3">
        <f t="shared" si="59"/>
        <v>0</v>
      </c>
    </row>
    <row r="274" spans="1:40" x14ac:dyDescent="0.35">
      <c r="A274" s="2" t="s">
        <v>43</v>
      </c>
      <c r="B274" t="s">
        <v>22</v>
      </c>
      <c r="C274" t="s">
        <v>3</v>
      </c>
      <c r="D274" t="s">
        <v>1</v>
      </c>
      <c r="E274">
        <v>23</v>
      </c>
      <c r="F274">
        <v>126.53</v>
      </c>
      <c r="G274">
        <v>71.22</v>
      </c>
      <c r="H274">
        <f t="shared" si="52"/>
        <v>1.7766076944678462</v>
      </c>
      <c r="I274">
        <v>21.5</v>
      </c>
      <c r="J274">
        <v>67.13</v>
      </c>
      <c r="K274">
        <v>67.47</v>
      </c>
      <c r="L274" s="3">
        <f t="shared" si="54"/>
        <v>1</v>
      </c>
      <c r="M274" s="3">
        <f t="shared" si="55"/>
        <v>0</v>
      </c>
      <c r="N274" s="3">
        <f t="shared" si="56"/>
        <v>0</v>
      </c>
      <c r="AA274" s="1" t="s">
        <v>43</v>
      </c>
      <c r="AB274" t="s">
        <v>22</v>
      </c>
      <c r="AC274" t="s">
        <v>3</v>
      </c>
      <c r="AD274" t="s">
        <v>2</v>
      </c>
      <c r="AE274">
        <v>24.5</v>
      </c>
      <c r="AF274">
        <v>151.5</v>
      </c>
      <c r="AG274">
        <v>74.930000000000007</v>
      </c>
      <c r="AH274">
        <f t="shared" si="53"/>
        <v>2.0218870946216465</v>
      </c>
      <c r="AI274">
        <v>23</v>
      </c>
      <c r="AJ274">
        <v>65.900000000000006</v>
      </c>
      <c r="AK274">
        <v>71.22</v>
      </c>
      <c r="AL274" s="3">
        <f t="shared" si="57"/>
        <v>1</v>
      </c>
      <c r="AM274" s="3">
        <f t="shared" si="58"/>
        <v>0</v>
      </c>
      <c r="AN274" s="3">
        <f t="shared" si="59"/>
        <v>0</v>
      </c>
    </row>
    <row r="275" spans="1:40" x14ac:dyDescent="0.35">
      <c r="A275" s="2" t="s">
        <v>45</v>
      </c>
      <c r="B275" t="s">
        <v>22</v>
      </c>
      <c r="C275" t="s">
        <v>3</v>
      </c>
      <c r="D275" t="s">
        <v>1</v>
      </c>
      <c r="E275">
        <v>24</v>
      </c>
      <c r="F275">
        <v>166.66</v>
      </c>
      <c r="G275">
        <v>73.7</v>
      </c>
      <c r="H275">
        <f t="shared" si="52"/>
        <v>2.2613297150610583</v>
      </c>
      <c r="I275">
        <v>22.5</v>
      </c>
      <c r="J275">
        <v>65.86</v>
      </c>
      <c r="K275">
        <v>69.97</v>
      </c>
      <c r="L275" s="3">
        <f t="shared" si="54"/>
        <v>1</v>
      </c>
      <c r="M275" s="3">
        <f t="shared" si="55"/>
        <v>0</v>
      </c>
      <c r="N275" s="3">
        <f t="shared" si="56"/>
        <v>0</v>
      </c>
      <c r="AA275" s="1" t="s">
        <v>45</v>
      </c>
      <c r="AB275" t="s">
        <v>22</v>
      </c>
      <c r="AC275" s="4" t="s">
        <v>3</v>
      </c>
      <c r="AD275" s="4" t="s">
        <v>2</v>
      </c>
      <c r="AE275" s="4">
        <v>15</v>
      </c>
      <c r="AF275" s="4">
        <v>47.73</v>
      </c>
      <c r="AG275" s="4">
        <v>50.91</v>
      </c>
      <c r="AH275" s="4">
        <f t="shared" si="53"/>
        <v>0.93753682969946961</v>
      </c>
      <c r="AI275" s="4">
        <v>15</v>
      </c>
      <c r="AJ275" s="4">
        <v>47.73</v>
      </c>
      <c r="AK275" s="4">
        <v>50.91</v>
      </c>
      <c r="AL275" s="4">
        <f t="shared" si="57"/>
        <v>0</v>
      </c>
      <c r="AM275" s="4">
        <f t="shared" si="58"/>
        <v>0</v>
      </c>
      <c r="AN275" s="4">
        <f t="shared" si="59"/>
        <v>1</v>
      </c>
    </row>
    <row r="276" spans="1:40" x14ac:dyDescent="0.35">
      <c r="A276" s="2" t="s">
        <v>46</v>
      </c>
      <c r="B276" t="s">
        <v>22</v>
      </c>
      <c r="C276" t="s">
        <v>3</v>
      </c>
      <c r="D276" t="s">
        <v>1</v>
      </c>
      <c r="E276">
        <v>24</v>
      </c>
      <c r="F276">
        <v>151.79</v>
      </c>
      <c r="G276">
        <v>73.7</v>
      </c>
      <c r="H276">
        <f t="shared" si="52"/>
        <v>2.0595658073270013</v>
      </c>
      <c r="I276">
        <v>22</v>
      </c>
      <c r="J276">
        <v>54.92</v>
      </c>
      <c r="K276">
        <v>68.72</v>
      </c>
      <c r="L276" s="3">
        <f t="shared" si="54"/>
        <v>1</v>
      </c>
      <c r="M276" s="3">
        <f t="shared" si="55"/>
        <v>0</v>
      </c>
      <c r="N276" s="3">
        <f t="shared" si="56"/>
        <v>0</v>
      </c>
      <c r="AA276" s="1" t="s">
        <v>46</v>
      </c>
      <c r="AB276" t="s">
        <v>22</v>
      </c>
      <c r="AC276" t="s">
        <v>3</v>
      </c>
      <c r="AD276" t="s">
        <v>2</v>
      </c>
      <c r="AE276">
        <v>24</v>
      </c>
      <c r="AF276">
        <v>119.64</v>
      </c>
      <c r="AG276">
        <v>73.7</v>
      </c>
      <c r="AH276">
        <f t="shared" si="53"/>
        <v>1.6233378561736771</v>
      </c>
      <c r="AI276">
        <v>22</v>
      </c>
      <c r="AJ276">
        <v>62.74</v>
      </c>
      <c r="AK276">
        <v>68.72</v>
      </c>
      <c r="AL276" s="3">
        <f t="shared" si="57"/>
        <v>1</v>
      </c>
      <c r="AM276" s="3">
        <f t="shared" si="58"/>
        <v>0</v>
      </c>
      <c r="AN276" s="3">
        <f t="shared" si="59"/>
        <v>0</v>
      </c>
    </row>
    <row r="277" spans="1:40" x14ac:dyDescent="0.35">
      <c r="A277" s="2" t="s">
        <v>47</v>
      </c>
      <c r="B277" t="s">
        <v>22</v>
      </c>
      <c r="C277" t="s">
        <v>3</v>
      </c>
      <c r="D277" t="s">
        <v>1</v>
      </c>
      <c r="E277">
        <v>24</v>
      </c>
      <c r="F277">
        <v>131.16999999999999</v>
      </c>
      <c r="G277">
        <v>73.7</v>
      </c>
      <c r="H277">
        <f t="shared" si="52"/>
        <v>1.7797829036635004</v>
      </c>
      <c r="I277">
        <v>22</v>
      </c>
      <c r="J277">
        <v>66.900000000000006</v>
      </c>
      <c r="K277">
        <v>68.72</v>
      </c>
      <c r="L277" s="3">
        <f t="shared" si="54"/>
        <v>1</v>
      </c>
      <c r="M277" s="3">
        <f t="shared" si="55"/>
        <v>0</v>
      </c>
      <c r="N277" s="3">
        <f t="shared" si="56"/>
        <v>0</v>
      </c>
      <c r="AA277" s="1" t="s">
        <v>47</v>
      </c>
      <c r="AB277" t="s">
        <v>22</v>
      </c>
      <c r="AC277" t="s">
        <v>3</v>
      </c>
      <c r="AD277" t="s">
        <v>2</v>
      </c>
      <c r="AE277">
        <v>22</v>
      </c>
      <c r="AF277">
        <v>77.83</v>
      </c>
      <c r="AG277">
        <v>68.72</v>
      </c>
      <c r="AH277">
        <f t="shared" si="53"/>
        <v>1.1325669383003492</v>
      </c>
      <c r="AI277">
        <v>18</v>
      </c>
      <c r="AJ277">
        <v>59.74</v>
      </c>
      <c r="AK277">
        <v>58.64</v>
      </c>
      <c r="AL277" s="3">
        <f t="shared" si="57"/>
        <v>0</v>
      </c>
      <c r="AM277" s="3">
        <f t="shared" si="58"/>
        <v>1</v>
      </c>
      <c r="AN277" s="3">
        <f t="shared" si="59"/>
        <v>0</v>
      </c>
    </row>
    <row r="278" spans="1:40" x14ac:dyDescent="0.35">
      <c r="A278" s="2" t="s">
        <v>49</v>
      </c>
      <c r="B278" t="s">
        <v>22</v>
      </c>
      <c r="C278" t="s">
        <v>3</v>
      </c>
      <c r="D278" t="s">
        <v>1</v>
      </c>
      <c r="E278">
        <v>25</v>
      </c>
      <c r="F278">
        <v>163.99</v>
      </c>
      <c r="G278">
        <v>76.17</v>
      </c>
      <c r="H278">
        <f t="shared" si="52"/>
        <v>2.1529473546015492</v>
      </c>
      <c r="I278">
        <v>22.5</v>
      </c>
      <c r="J278">
        <v>53.98</v>
      </c>
      <c r="K278">
        <v>69.97</v>
      </c>
      <c r="L278" s="3">
        <f t="shared" si="54"/>
        <v>1</v>
      </c>
      <c r="M278" s="3">
        <f t="shared" si="55"/>
        <v>0</v>
      </c>
      <c r="N278" s="3">
        <f t="shared" si="56"/>
        <v>0</v>
      </c>
      <c r="AA278" s="1" t="s">
        <v>49</v>
      </c>
      <c r="AB278" t="s">
        <v>22</v>
      </c>
      <c r="AC278" t="s">
        <v>3</v>
      </c>
      <c r="AD278" t="s">
        <v>2</v>
      </c>
      <c r="AE278">
        <v>24.5</v>
      </c>
      <c r="AF278">
        <v>85.17</v>
      </c>
      <c r="AG278">
        <v>74.930000000000007</v>
      </c>
      <c r="AH278">
        <f t="shared" si="53"/>
        <v>1.1366608834912584</v>
      </c>
      <c r="AI278">
        <v>25.5</v>
      </c>
      <c r="AJ278">
        <v>82.27</v>
      </c>
      <c r="AK278">
        <v>77.400000000000006</v>
      </c>
      <c r="AL278" s="3">
        <f t="shared" si="57"/>
        <v>0</v>
      </c>
      <c r="AM278" s="3">
        <f t="shared" si="58"/>
        <v>1</v>
      </c>
      <c r="AN278" s="3">
        <f t="shared" si="59"/>
        <v>0</v>
      </c>
    </row>
    <row r="279" spans="1:40" x14ac:dyDescent="0.35">
      <c r="A279" s="2" t="s">
        <v>50</v>
      </c>
      <c r="B279" t="s">
        <v>22</v>
      </c>
      <c r="C279" t="s">
        <v>3</v>
      </c>
      <c r="D279" t="s">
        <v>1</v>
      </c>
      <c r="E279">
        <v>24</v>
      </c>
      <c r="F279">
        <v>126.59</v>
      </c>
      <c r="G279">
        <v>73.7</v>
      </c>
      <c r="H279">
        <f t="shared" si="52"/>
        <v>1.7176390773405699</v>
      </c>
      <c r="I279">
        <v>22.5</v>
      </c>
      <c r="J279">
        <v>66.55</v>
      </c>
      <c r="K279">
        <v>69.97</v>
      </c>
      <c r="L279" s="3">
        <f t="shared" si="54"/>
        <v>1</v>
      </c>
      <c r="M279" s="3">
        <f t="shared" si="55"/>
        <v>0</v>
      </c>
      <c r="N279" s="3">
        <f t="shared" si="56"/>
        <v>0</v>
      </c>
      <c r="AA279" s="1" t="s">
        <v>50</v>
      </c>
      <c r="AB279" t="s">
        <v>22</v>
      </c>
      <c r="AC279" t="s">
        <v>3</v>
      </c>
      <c r="AD279" t="s">
        <v>2</v>
      </c>
      <c r="AE279">
        <v>24</v>
      </c>
      <c r="AF279">
        <v>124.12</v>
      </c>
      <c r="AG279">
        <v>73.7</v>
      </c>
      <c r="AH279">
        <f t="shared" si="53"/>
        <v>1.684124830393487</v>
      </c>
      <c r="AI279">
        <v>22.5</v>
      </c>
      <c r="AJ279">
        <v>64.349999999999994</v>
      </c>
      <c r="AK279">
        <v>69.97</v>
      </c>
      <c r="AL279" s="3">
        <f t="shared" si="57"/>
        <v>1</v>
      </c>
      <c r="AM279" s="3">
        <f t="shared" si="58"/>
        <v>0</v>
      </c>
      <c r="AN279" s="3">
        <f t="shared" si="59"/>
        <v>0</v>
      </c>
    </row>
    <row r="280" spans="1:40" x14ac:dyDescent="0.35">
      <c r="A280" s="2" t="s">
        <v>51</v>
      </c>
      <c r="B280" t="s">
        <v>22</v>
      </c>
      <c r="C280" t="s">
        <v>3</v>
      </c>
      <c r="D280" t="s">
        <v>1</v>
      </c>
      <c r="E280">
        <v>23.5</v>
      </c>
      <c r="F280">
        <v>177.93</v>
      </c>
      <c r="G280">
        <v>72.459999999999994</v>
      </c>
      <c r="H280">
        <f t="shared" si="52"/>
        <v>2.4555616892078391</v>
      </c>
      <c r="I280">
        <v>21.5</v>
      </c>
      <c r="J280">
        <v>66.319999999999993</v>
      </c>
      <c r="K280">
        <v>67.47</v>
      </c>
      <c r="L280" s="3">
        <f t="shared" si="54"/>
        <v>1</v>
      </c>
      <c r="M280" s="3">
        <f t="shared" si="55"/>
        <v>0</v>
      </c>
      <c r="N280" s="3">
        <f t="shared" si="56"/>
        <v>0</v>
      </c>
      <c r="AA280" s="1" t="s">
        <v>51</v>
      </c>
      <c r="AB280" t="s">
        <v>22</v>
      </c>
      <c r="AC280" t="s">
        <v>3</v>
      </c>
      <c r="AD280" t="s">
        <v>2</v>
      </c>
      <c r="AE280">
        <v>24</v>
      </c>
      <c r="AF280">
        <v>147.41</v>
      </c>
      <c r="AG280">
        <v>73.7</v>
      </c>
      <c r="AH280">
        <f t="shared" si="53"/>
        <v>2.0001356852103118</v>
      </c>
      <c r="AI280">
        <v>22.5</v>
      </c>
      <c r="AJ280">
        <v>63.59</v>
      </c>
      <c r="AK280">
        <v>69.97</v>
      </c>
      <c r="AL280" s="3">
        <f t="shared" si="57"/>
        <v>1</v>
      </c>
      <c r="AM280" s="3">
        <f t="shared" si="58"/>
        <v>0</v>
      </c>
      <c r="AN280" s="3">
        <f t="shared" si="59"/>
        <v>0</v>
      </c>
    </row>
    <row r="281" spans="1:40" x14ac:dyDescent="0.35">
      <c r="A281" s="2" t="s">
        <v>52</v>
      </c>
      <c r="B281" t="s">
        <v>22</v>
      </c>
      <c r="C281" t="s">
        <v>3</v>
      </c>
      <c r="D281" t="s">
        <v>1</v>
      </c>
      <c r="E281">
        <v>24</v>
      </c>
      <c r="F281">
        <v>128.88</v>
      </c>
      <c r="G281">
        <v>73.7</v>
      </c>
      <c r="H281">
        <f t="shared" si="52"/>
        <v>1.748710990502035</v>
      </c>
      <c r="I281">
        <v>22</v>
      </c>
      <c r="J281">
        <v>54.87</v>
      </c>
      <c r="K281">
        <v>68.72</v>
      </c>
      <c r="L281" s="3">
        <f t="shared" si="54"/>
        <v>1</v>
      </c>
      <c r="M281" s="3">
        <f t="shared" si="55"/>
        <v>0</v>
      </c>
      <c r="N281" s="3">
        <f t="shared" si="56"/>
        <v>0</v>
      </c>
      <c r="AA281" s="1" t="s">
        <v>52</v>
      </c>
      <c r="AB281" t="s">
        <v>22</v>
      </c>
      <c r="AC281" t="s">
        <v>3</v>
      </c>
      <c r="AD281" t="s">
        <v>2</v>
      </c>
      <c r="AE281">
        <v>24.5</v>
      </c>
      <c r="AF281">
        <v>100.57</v>
      </c>
      <c r="AG281">
        <v>74.930000000000007</v>
      </c>
      <c r="AH281">
        <f t="shared" si="53"/>
        <v>1.3421860403042838</v>
      </c>
      <c r="AI281">
        <v>23</v>
      </c>
      <c r="AJ281">
        <v>58.5</v>
      </c>
      <c r="AK281">
        <v>71.22</v>
      </c>
      <c r="AL281" s="3">
        <f t="shared" si="57"/>
        <v>0</v>
      </c>
      <c r="AM281" s="3">
        <f t="shared" si="58"/>
        <v>1</v>
      </c>
      <c r="AN281" s="3">
        <f t="shared" si="59"/>
        <v>0</v>
      </c>
    </row>
    <row r="282" spans="1:40" x14ac:dyDescent="0.35">
      <c r="A282" s="2" t="s">
        <v>53</v>
      </c>
      <c r="B282" t="s">
        <v>22</v>
      </c>
      <c r="C282" t="s">
        <v>3</v>
      </c>
      <c r="D282" t="s">
        <v>1</v>
      </c>
      <c r="E282">
        <v>24</v>
      </c>
      <c r="F282">
        <v>135.80000000000001</v>
      </c>
      <c r="G282">
        <v>73.7</v>
      </c>
      <c r="H282">
        <f t="shared" si="52"/>
        <v>1.8426051560379919</v>
      </c>
      <c r="I282">
        <v>22</v>
      </c>
      <c r="J282">
        <v>64.58</v>
      </c>
      <c r="K282">
        <v>68.72</v>
      </c>
      <c r="L282" s="3">
        <f t="shared" si="54"/>
        <v>1</v>
      </c>
      <c r="M282" s="3">
        <f t="shared" si="55"/>
        <v>0</v>
      </c>
      <c r="N282" s="3">
        <f t="shared" si="56"/>
        <v>0</v>
      </c>
      <c r="AA282" s="1" t="s">
        <v>53</v>
      </c>
      <c r="AB282" t="s">
        <v>22</v>
      </c>
      <c r="AC282" t="s">
        <v>3</v>
      </c>
      <c r="AD282" t="s">
        <v>2</v>
      </c>
      <c r="AE282">
        <v>24</v>
      </c>
      <c r="AF282">
        <v>98.3</v>
      </c>
      <c r="AG282">
        <v>73.7</v>
      </c>
      <c r="AH282">
        <f t="shared" si="53"/>
        <v>1.3337856173677067</v>
      </c>
      <c r="AI282">
        <v>23.5</v>
      </c>
      <c r="AJ282">
        <v>64.739999999999995</v>
      </c>
      <c r="AK282">
        <v>72.459999999999994</v>
      </c>
      <c r="AL282" s="3">
        <f t="shared" si="57"/>
        <v>0</v>
      </c>
      <c r="AM282" s="3">
        <f t="shared" si="58"/>
        <v>1</v>
      </c>
      <c r="AN282" s="3">
        <f t="shared" si="59"/>
        <v>0</v>
      </c>
    </row>
    <row r="283" spans="1:40" x14ac:dyDescent="0.35">
      <c r="A283" s="2" t="s">
        <v>71</v>
      </c>
      <c r="B283" t="s">
        <v>22</v>
      </c>
      <c r="C283" t="s">
        <v>3</v>
      </c>
      <c r="D283" t="s">
        <v>4</v>
      </c>
      <c r="E283">
        <v>24</v>
      </c>
      <c r="F283">
        <v>123.74</v>
      </c>
      <c r="G283">
        <v>73.7</v>
      </c>
      <c r="H283">
        <f t="shared" si="52"/>
        <v>1.6789687924016281</v>
      </c>
      <c r="I283">
        <v>22.5</v>
      </c>
      <c r="J283">
        <v>59.36</v>
      </c>
      <c r="K283">
        <v>69.97</v>
      </c>
      <c r="L283" s="3">
        <f t="shared" si="54"/>
        <v>1</v>
      </c>
      <c r="M283" s="3">
        <f t="shared" si="55"/>
        <v>0</v>
      </c>
      <c r="N283" s="3">
        <f t="shared" si="56"/>
        <v>0</v>
      </c>
      <c r="AA283" s="1" t="s">
        <v>71</v>
      </c>
      <c r="AB283" t="s">
        <v>22</v>
      </c>
      <c r="AC283" t="s">
        <v>3</v>
      </c>
      <c r="AD283" t="s">
        <v>5</v>
      </c>
      <c r="AE283">
        <v>24.5</v>
      </c>
      <c r="AF283">
        <v>122.17</v>
      </c>
      <c r="AG283">
        <v>74.930000000000007</v>
      </c>
      <c r="AH283">
        <f t="shared" si="53"/>
        <v>1.6304550914186573</v>
      </c>
      <c r="AI283">
        <v>23</v>
      </c>
      <c r="AJ283">
        <v>52.81</v>
      </c>
      <c r="AK283">
        <v>71.22</v>
      </c>
      <c r="AL283" s="3">
        <f t="shared" si="57"/>
        <v>1</v>
      </c>
      <c r="AM283" s="3">
        <f t="shared" si="58"/>
        <v>0</v>
      </c>
      <c r="AN283" s="3">
        <f t="shared" si="59"/>
        <v>0</v>
      </c>
    </row>
    <row r="284" spans="1:40" x14ac:dyDescent="0.35">
      <c r="A284" s="2" t="s">
        <v>72</v>
      </c>
      <c r="B284" t="s">
        <v>22</v>
      </c>
      <c r="C284" t="s">
        <v>3</v>
      </c>
      <c r="D284" t="s">
        <v>4</v>
      </c>
      <c r="E284">
        <v>24.5</v>
      </c>
      <c r="F284">
        <v>116.59</v>
      </c>
      <c r="G284">
        <v>74.930000000000007</v>
      </c>
      <c r="H284">
        <f t="shared" si="52"/>
        <v>1.5559855865474441</v>
      </c>
      <c r="I284">
        <v>23</v>
      </c>
      <c r="J284">
        <v>56.34</v>
      </c>
      <c r="K284">
        <v>71.22</v>
      </c>
      <c r="L284" s="3">
        <f t="shared" si="54"/>
        <v>1</v>
      </c>
      <c r="M284" s="3">
        <f t="shared" si="55"/>
        <v>0</v>
      </c>
      <c r="N284" s="3">
        <f t="shared" si="56"/>
        <v>0</v>
      </c>
      <c r="AA284" s="1" t="s">
        <v>72</v>
      </c>
      <c r="AB284" t="s">
        <v>22</v>
      </c>
      <c r="AC284" t="s">
        <v>3</v>
      </c>
      <c r="AD284" t="s">
        <v>5</v>
      </c>
      <c r="AE284">
        <v>24</v>
      </c>
      <c r="AF284">
        <v>156.43</v>
      </c>
      <c r="AG284">
        <v>73.7</v>
      </c>
      <c r="AH284">
        <f t="shared" si="53"/>
        <v>2.1225237449118048</v>
      </c>
      <c r="AI284">
        <v>22.5</v>
      </c>
      <c r="AJ284">
        <v>59.13</v>
      </c>
      <c r="AK284">
        <v>69.97</v>
      </c>
      <c r="AL284" s="3">
        <f t="shared" si="57"/>
        <v>1</v>
      </c>
      <c r="AM284" s="3">
        <f t="shared" si="58"/>
        <v>0</v>
      </c>
      <c r="AN284" s="3">
        <f t="shared" si="59"/>
        <v>0</v>
      </c>
    </row>
    <row r="285" spans="1:40" x14ac:dyDescent="0.35">
      <c r="A285" s="2" t="s">
        <v>73</v>
      </c>
      <c r="B285" t="s">
        <v>22</v>
      </c>
      <c r="C285" t="s">
        <v>3</v>
      </c>
      <c r="D285" t="s">
        <v>4</v>
      </c>
      <c r="E285">
        <v>24.5</v>
      </c>
      <c r="F285">
        <v>123.85</v>
      </c>
      <c r="G285">
        <v>74.930000000000007</v>
      </c>
      <c r="H285">
        <f t="shared" si="52"/>
        <v>1.6528760176164419</v>
      </c>
      <c r="I285">
        <v>23</v>
      </c>
      <c r="J285">
        <v>68.19</v>
      </c>
      <c r="K285">
        <v>71.22</v>
      </c>
      <c r="L285" s="3">
        <f t="shared" si="54"/>
        <v>1</v>
      </c>
      <c r="M285" s="3">
        <f t="shared" si="55"/>
        <v>0</v>
      </c>
      <c r="N285" s="3">
        <f t="shared" si="56"/>
        <v>0</v>
      </c>
      <c r="AA285" s="1" t="s">
        <v>73</v>
      </c>
      <c r="AB285" t="s">
        <v>22</v>
      </c>
      <c r="AC285" t="s">
        <v>3</v>
      </c>
      <c r="AD285" t="s">
        <v>5</v>
      </c>
      <c r="AE285">
        <v>24</v>
      </c>
      <c r="AF285">
        <v>158.63</v>
      </c>
      <c r="AG285">
        <v>73.7</v>
      </c>
      <c r="AH285">
        <f t="shared" si="53"/>
        <v>2.1523744911804612</v>
      </c>
      <c r="AI285">
        <v>22</v>
      </c>
      <c r="AJ285">
        <v>61.93</v>
      </c>
      <c r="AK285">
        <v>68.72</v>
      </c>
      <c r="AL285" s="3">
        <f t="shared" si="57"/>
        <v>1</v>
      </c>
      <c r="AM285" s="3">
        <f t="shared" si="58"/>
        <v>0</v>
      </c>
      <c r="AN285" s="3">
        <f t="shared" si="59"/>
        <v>0</v>
      </c>
    </row>
    <row r="286" spans="1:40" x14ac:dyDescent="0.35">
      <c r="A286" s="2" t="s">
        <v>74</v>
      </c>
      <c r="B286" t="s">
        <v>22</v>
      </c>
      <c r="C286" t="s">
        <v>3</v>
      </c>
      <c r="D286" t="s">
        <v>4</v>
      </c>
      <c r="E286">
        <v>24</v>
      </c>
      <c r="F286">
        <v>156.61000000000001</v>
      </c>
      <c r="G286">
        <v>73.7</v>
      </c>
      <c r="H286">
        <f t="shared" si="52"/>
        <v>2.124966078697422</v>
      </c>
      <c r="I286">
        <v>23</v>
      </c>
      <c r="J286">
        <v>59.59</v>
      </c>
      <c r="K286">
        <v>71.22</v>
      </c>
      <c r="L286" s="3">
        <f t="shared" si="54"/>
        <v>1</v>
      </c>
      <c r="M286" s="3">
        <f t="shared" si="55"/>
        <v>0</v>
      </c>
      <c r="N286" s="3">
        <f t="shared" si="56"/>
        <v>0</v>
      </c>
      <c r="AA286" s="1" t="s">
        <v>74</v>
      </c>
      <c r="AB286" t="s">
        <v>22</v>
      </c>
      <c r="AC286" t="s">
        <v>3</v>
      </c>
      <c r="AD286" t="s">
        <v>5</v>
      </c>
      <c r="AE286">
        <v>24</v>
      </c>
      <c r="AF286">
        <v>132.32</v>
      </c>
      <c r="AG286">
        <v>73.7</v>
      </c>
      <c r="AH286">
        <f t="shared" si="53"/>
        <v>1.7953867028493893</v>
      </c>
      <c r="AI286">
        <v>22.5</v>
      </c>
      <c r="AJ286">
        <v>56.5</v>
      </c>
      <c r="AK286">
        <v>69.97</v>
      </c>
      <c r="AL286" s="3">
        <f t="shared" si="57"/>
        <v>1</v>
      </c>
      <c r="AM286" s="3">
        <f t="shared" si="58"/>
        <v>0</v>
      </c>
      <c r="AN286" s="3">
        <f t="shared" si="59"/>
        <v>0</v>
      </c>
    </row>
    <row r="287" spans="1:40" x14ac:dyDescent="0.35">
      <c r="A287" s="2" t="s">
        <v>77</v>
      </c>
      <c r="B287" t="s">
        <v>22</v>
      </c>
      <c r="C287" t="s">
        <v>3</v>
      </c>
      <c r="D287" t="s">
        <v>4</v>
      </c>
      <c r="E287">
        <v>24</v>
      </c>
      <c r="F287">
        <v>203.43</v>
      </c>
      <c r="G287">
        <v>73.7</v>
      </c>
      <c r="H287">
        <f t="shared" si="52"/>
        <v>2.7602442333785615</v>
      </c>
      <c r="I287">
        <v>22.5</v>
      </c>
      <c r="J287">
        <v>54.65</v>
      </c>
      <c r="K287">
        <v>69.97</v>
      </c>
      <c r="L287" s="3">
        <f t="shared" si="54"/>
        <v>1</v>
      </c>
      <c r="M287" s="3">
        <f t="shared" si="55"/>
        <v>0</v>
      </c>
      <c r="N287" s="3">
        <f t="shared" si="56"/>
        <v>0</v>
      </c>
      <c r="AA287" s="1" t="s">
        <v>77</v>
      </c>
      <c r="AB287" t="s">
        <v>22</v>
      </c>
      <c r="AC287" t="s">
        <v>3</v>
      </c>
      <c r="AD287" t="s">
        <v>5</v>
      </c>
      <c r="AE287">
        <v>24</v>
      </c>
      <c r="AF287">
        <v>180.39</v>
      </c>
      <c r="AG287">
        <v>73.7</v>
      </c>
      <c r="AH287">
        <f t="shared" si="53"/>
        <v>2.4476255088195384</v>
      </c>
      <c r="AI287">
        <v>22</v>
      </c>
      <c r="AJ287">
        <v>48.4</v>
      </c>
      <c r="AK287">
        <v>68.72</v>
      </c>
      <c r="AL287" s="3">
        <f t="shared" si="57"/>
        <v>1</v>
      </c>
      <c r="AM287" s="3">
        <f t="shared" si="58"/>
        <v>0</v>
      </c>
      <c r="AN287" s="3">
        <f t="shared" si="59"/>
        <v>0</v>
      </c>
    </row>
    <row r="288" spans="1:40" x14ac:dyDescent="0.35">
      <c r="A288" s="2" t="s">
        <v>78</v>
      </c>
      <c r="B288" t="s">
        <v>22</v>
      </c>
      <c r="C288" t="s">
        <v>3</v>
      </c>
      <c r="D288" t="s">
        <v>4</v>
      </c>
      <c r="E288">
        <v>24</v>
      </c>
      <c r="F288">
        <v>178.61</v>
      </c>
      <c r="G288">
        <v>73.7</v>
      </c>
      <c r="H288">
        <f t="shared" si="52"/>
        <v>2.4234735413839892</v>
      </c>
      <c r="I288">
        <v>22.5</v>
      </c>
      <c r="J288">
        <v>64.87</v>
      </c>
      <c r="K288">
        <v>69.97</v>
      </c>
      <c r="L288" s="3">
        <f t="shared" si="54"/>
        <v>1</v>
      </c>
      <c r="M288" s="3">
        <f t="shared" si="55"/>
        <v>0</v>
      </c>
      <c r="N288" s="3">
        <f t="shared" si="56"/>
        <v>0</v>
      </c>
      <c r="AA288" s="1" t="s">
        <v>78</v>
      </c>
      <c r="AB288" t="s">
        <v>22</v>
      </c>
      <c r="AC288" t="s">
        <v>3</v>
      </c>
      <c r="AD288" t="s">
        <v>5</v>
      </c>
      <c r="AE288">
        <v>24.5</v>
      </c>
      <c r="AF288">
        <v>98.22</v>
      </c>
      <c r="AG288">
        <v>74.930000000000007</v>
      </c>
      <c r="AH288">
        <f t="shared" si="53"/>
        <v>1.3108234352061923</v>
      </c>
      <c r="AI288">
        <v>23</v>
      </c>
      <c r="AJ288">
        <v>67.8</v>
      </c>
      <c r="AK288">
        <v>71.22</v>
      </c>
      <c r="AL288" s="3">
        <f t="shared" si="57"/>
        <v>0</v>
      </c>
      <c r="AM288" s="3">
        <f t="shared" si="58"/>
        <v>1</v>
      </c>
      <c r="AN288" s="3">
        <f t="shared" si="59"/>
        <v>0</v>
      </c>
    </row>
    <row r="289" spans="1:40" x14ac:dyDescent="0.35">
      <c r="A289" s="2" t="s">
        <v>79</v>
      </c>
      <c r="B289" t="s">
        <v>22</v>
      </c>
      <c r="C289" t="s">
        <v>3</v>
      </c>
      <c r="D289" t="s">
        <v>4</v>
      </c>
      <c r="E289">
        <v>24.5</v>
      </c>
      <c r="F289">
        <v>120.37</v>
      </c>
      <c r="G289">
        <v>74.930000000000007</v>
      </c>
      <c r="H289">
        <f t="shared" si="52"/>
        <v>1.6064326704924596</v>
      </c>
      <c r="I289">
        <v>23</v>
      </c>
      <c r="J289">
        <v>67.66</v>
      </c>
      <c r="K289">
        <v>71.22</v>
      </c>
      <c r="L289" s="3">
        <f t="shared" si="54"/>
        <v>1</v>
      </c>
      <c r="M289" s="3">
        <f t="shared" si="55"/>
        <v>0</v>
      </c>
      <c r="N289" s="3">
        <f t="shared" si="56"/>
        <v>0</v>
      </c>
      <c r="AA289" s="1" t="s">
        <v>79</v>
      </c>
      <c r="AB289" t="s">
        <v>22</v>
      </c>
      <c r="AC289" t="s">
        <v>3</v>
      </c>
      <c r="AD289" t="s">
        <v>5</v>
      </c>
      <c r="AE289">
        <v>24</v>
      </c>
      <c r="AF289">
        <v>150.88</v>
      </c>
      <c r="AG289">
        <v>73.7</v>
      </c>
      <c r="AH289">
        <f t="shared" si="53"/>
        <v>2.0472184531886022</v>
      </c>
      <c r="AI289">
        <v>23</v>
      </c>
      <c r="AJ289">
        <v>59.13</v>
      </c>
      <c r="AK289">
        <v>71.22</v>
      </c>
      <c r="AL289" s="3">
        <f t="shared" si="57"/>
        <v>1</v>
      </c>
      <c r="AM289" s="3">
        <f t="shared" si="58"/>
        <v>0</v>
      </c>
      <c r="AN289" s="3">
        <f t="shared" si="59"/>
        <v>0</v>
      </c>
    </row>
    <row r="290" spans="1:40" x14ac:dyDescent="0.35">
      <c r="A290" s="2" t="s">
        <v>81</v>
      </c>
      <c r="B290" t="s">
        <v>22</v>
      </c>
      <c r="C290" t="s">
        <v>3</v>
      </c>
      <c r="D290" t="s">
        <v>4</v>
      </c>
      <c r="E290">
        <v>24.5</v>
      </c>
      <c r="F290">
        <v>119.08</v>
      </c>
      <c r="G290">
        <v>74.930000000000007</v>
      </c>
      <c r="H290">
        <f t="shared" si="52"/>
        <v>1.5892166021620178</v>
      </c>
      <c r="I290">
        <v>22.5</v>
      </c>
      <c r="J290">
        <v>62.13</v>
      </c>
      <c r="K290">
        <v>69.97</v>
      </c>
      <c r="L290" s="3">
        <f t="shared" si="54"/>
        <v>1</v>
      </c>
      <c r="M290" s="3">
        <f t="shared" si="55"/>
        <v>0</v>
      </c>
      <c r="N290" s="3">
        <f t="shared" si="56"/>
        <v>0</v>
      </c>
      <c r="AA290" s="1" t="s">
        <v>81</v>
      </c>
      <c r="AB290" t="s">
        <v>22</v>
      </c>
      <c r="AC290" t="s">
        <v>3</v>
      </c>
      <c r="AD290" t="s">
        <v>5</v>
      </c>
      <c r="AE290">
        <v>24</v>
      </c>
      <c r="AF290">
        <v>127.62</v>
      </c>
      <c r="AG290">
        <v>73.7</v>
      </c>
      <c r="AH290">
        <f t="shared" si="53"/>
        <v>1.7316146540027137</v>
      </c>
      <c r="AI290">
        <v>22</v>
      </c>
      <c r="AJ290">
        <v>45.69</v>
      </c>
      <c r="AK290">
        <v>68.72</v>
      </c>
      <c r="AL290" s="3">
        <f t="shared" si="57"/>
        <v>1</v>
      </c>
      <c r="AM290" s="3">
        <f t="shared" si="58"/>
        <v>0</v>
      </c>
      <c r="AN290" s="3">
        <f t="shared" si="59"/>
        <v>0</v>
      </c>
    </row>
    <row r="291" spans="1:40" x14ac:dyDescent="0.35">
      <c r="A291" s="2" t="s">
        <v>83</v>
      </c>
      <c r="B291" t="s">
        <v>22</v>
      </c>
      <c r="C291" t="s">
        <v>3</v>
      </c>
      <c r="D291" t="s">
        <v>4</v>
      </c>
      <c r="E291">
        <v>24</v>
      </c>
      <c r="F291">
        <v>205.75</v>
      </c>
      <c r="G291">
        <v>73.7</v>
      </c>
      <c r="H291">
        <f t="shared" si="52"/>
        <v>2.7917232021709633</v>
      </c>
      <c r="I291">
        <v>22</v>
      </c>
      <c r="J291">
        <v>54</v>
      </c>
      <c r="K291">
        <v>68.72</v>
      </c>
      <c r="L291" s="3">
        <f t="shared" si="54"/>
        <v>1</v>
      </c>
      <c r="M291" s="3">
        <f t="shared" si="55"/>
        <v>0</v>
      </c>
      <c r="N291" s="3">
        <f t="shared" si="56"/>
        <v>0</v>
      </c>
      <c r="AA291" s="1" t="s">
        <v>83</v>
      </c>
      <c r="AB291" t="s">
        <v>22</v>
      </c>
      <c r="AC291" t="s">
        <v>3</v>
      </c>
      <c r="AD291" t="s">
        <v>5</v>
      </c>
      <c r="AE291">
        <v>24.5</v>
      </c>
      <c r="AF291">
        <v>160</v>
      </c>
      <c r="AG291">
        <v>74.930000000000007</v>
      </c>
      <c r="AH291">
        <f t="shared" si="53"/>
        <v>2.1353263045509139</v>
      </c>
      <c r="AI291">
        <v>22.5</v>
      </c>
      <c r="AJ291">
        <v>62.01</v>
      </c>
      <c r="AK291">
        <v>69.97</v>
      </c>
      <c r="AL291" s="3">
        <f t="shared" si="57"/>
        <v>1</v>
      </c>
      <c r="AM291" s="3">
        <f t="shared" si="58"/>
        <v>0</v>
      </c>
      <c r="AN291" s="3">
        <f t="shared" si="59"/>
        <v>0</v>
      </c>
    </row>
    <row r="292" spans="1:40" x14ac:dyDescent="0.35">
      <c r="A292" s="2" t="s">
        <v>149</v>
      </c>
      <c r="B292" t="s">
        <v>87</v>
      </c>
      <c r="C292" s="4" t="s">
        <v>3</v>
      </c>
      <c r="D292" s="4" t="s">
        <v>1</v>
      </c>
      <c r="E292" s="4">
        <v>24</v>
      </c>
      <c r="F292" s="4">
        <v>66.44</v>
      </c>
      <c r="G292" s="4">
        <v>73.7</v>
      </c>
      <c r="H292" s="4">
        <f t="shared" si="52"/>
        <v>0.90149253731343282</v>
      </c>
      <c r="I292" s="4">
        <v>23.5</v>
      </c>
      <c r="J292" s="4">
        <v>61.58</v>
      </c>
      <c r="K292" s="4">
        <v>72.459999999999994</v>
      </c>
      <c r="L292" s="4">
        <f t="shared" si="54"/>
        <v>0</v>
      </c>
      <c r="M292" s="4">
        <f t="shared" si="55"/>
        <v>0</v>
      </c>
      <c r="N292" s="4">
        <f t="shared" si="56"/>
        <v>1</v>
      </c>
      <c r="AA292" s="2" t="s">
        <v>149</v>
      </c>
      <c r="AB292" t="s">
        <v>87</v>
      </c>
      <c r="AC292" t="s">
        <v>3</v>
      </c>
      <c r="AD292" t="s">
        <v>2</v>
      </c>
      <c r="AE292">
        <v>24</v>
      </c>
      <c r="AF292">
        <v>129.52000000000001</v>
      </c>
      <c r="AG292">
        <v>73.7</v>
      </c>
      <c r="AH292">
        <f t="shared" si="53"/>
        <v>1.7573948439620082</v>
      </c>
      <c r="AI292">
        <v>23</v>
      </c>
      <c r="AJ292">
        <v>58.91</v>
      </c>
      <c r="AK292">
        <v>71.22</v>
      </c>
      <c r="AL292" s="3">
        <f t="shared" si="57"/>
        <v>1</v>
      </c>
      <c r="AM292" s="3">
        <f t="shared" si="58"/>
        <v>0</v>
      </c>
      <c r="AN292" s="3">
        <f t="shared" si="59"/>
        <v>0</v>
      </c>
    </row>
    <row r="293" spans="1:40" x14ac:dyDescent="0.35">
      <c r="A293" s="2" t="s">
        <v>150</v>
      </c>
      <c r="B293" t="s">
        <v>87</v>
      </c>
      <c r="C293" s="4" t="s">
        <v>3</v>
      </c>
      <c r="D293" s="4" t="s">
        <v>1</v>
      </c>
      <c r="E293" s="4">
        <v>34.5</v>
      </c>
      <c r="F293" s="4">
        <v>95.04</v>
      </c>
      <c r="G293" s="4">
        <v>99.24</v>
      </c>
      <c r="H293" s="4">
        <f t="shared" si="52"/>
        <v>0.9576783555018139</v>
      </c>
      <c r="I293" s="4">
        <v>34</v>
      </c>
      <c r="J293" s="4">
        <v>74.36</v>
      </c>
      <c r="K293" s="4">
        <v>98.04</v>
      </c>
      <c r="L293" s="4">
        <f t="shared" si="54"/>
        <v>0</v>
      </c>
      <c r="M293" s="4">
        <f t="shared" si="55"/>
        <v>0</v>
      </c>
      <c r="N293" s="4">
        <f t="shared" si="56"/>
        <v>1</v>
      </c>
      <c r="AA293" s="2" t="s">
        <v>150</v>
      </c>
      <c r="AB293" t="s">
        <v>87</v>
      </c>
      <c r="AC293" t="s">
        <v>3</v>
      </c>
      <c r="AD293" t="s">
        <v>2</v>
      </c>
      <c r="AE293">
        <v>24</v>
      </c>
      <c r="AF293">
        <v>156.09</v>
      </c>
      <c r="AG293">
        <v>73.7</v>
      </c>
      <c r="AH293">
        <f t="shared" si="53"/>
        <v>2.1179104477611941</v>
      </c>
      <c r="AI293">
        <v>22.5</v>
      </c>
      <c r="AJ293">
        <v>55.28</v>
      </c>
      <c r="AK293">
        <v>69.97</v>
      </c>
      <c r="AL293" s="3">
        <f t="shared" si="57"/>
        <v>1</v>
      </c>
      <c r="AM293" s="3">
        <f t="shared" si="58"/>
        <v>0</v>
      </c>
      <c r="AN293" s="3">
        <f t="shared" si="59"/>
        <v>0</v>
      </c>
    </row>
    <row r="294" spans="1:40" x14ac:dyDescent="0.35">
      <c r="A294" s="2" t="s">
        <v>151</v>
      </c>
      <c r="B294" t="s">
        <v>87</v>
      </c>
      <c r="C294" t="s">
        <v>3</v>
      </c>
      <c r="D294" t="s">
        <v>1</v>
      </c>
      <c r="E294">
        <v>27.5</v>
      </c>
      <c r="F294">
        <v>88.69</v>
      </c>
      <c r="G294">
        <v>82.3</v>
      </c>
      <c r="H294">
        <f t="shared" si="52"/>
        <v>1.0776427703523694</v>
      </c>
      <c r="I294">
        <v>27</v>
      </c>
      <c r="J294">
        <v>67.91</v>
      </c>
      <c r="K294">
        <v>81.08</v>
      </c>
      <c r="L294" s="3">
        <f t="shared" si="54"/>
        <v>0</v>
      </c>
      <c r="M294" s="3">
        <f t="shared" si="55"/>
        <v>1</v>
      </c>
      <c r="N294" s="3">
        <f t="shared" si="56"/>
        <v>0</v>
      </c>
      <c r="AA294" s="2" t="s">
        <v>151</v>
      </c>
      <c r="AB294" t="s">
        <v>87</v>
      </c>
      <c r="AC294" t="s">
        <v>3</v>
      </c>
      <c r="AD294" t="s">
        <v>2</v>
      </c>
      <c r="AE294">
        <v>24</v>
      </c>
      <c r="AF294">
        <v>157.38</v>
      </c>
      <c r="AG294">
        <v>73.7</v>
      </c>
      <c r="AH294">
        <f t="shared" si="53"/>
        <v>2.1354138398914517</v>
      </c>
      <c r="AI294">
        <v>22.5</v>
      </c>
      <c r="AJ294">
        <v>48.07</v>
      </c>
      <c r="AK294">
        <v>69.97</v>
      </c>
      <c r="AL294" s="3">
        <f t="shared" si="57"/>
        <v>1</v>
      </c>
      <c r="AM294" s="3">
        <f t="shared" si="58"/>
        <v>0</v>
      </c>
      <c r="AN294" s="3">
        <f t="shared" si="59"/>
        <v>0</v>
      </c>
    </row>
    <row r="295" spans="1:40" x14ac:dyDescent="0.35">
      <c r="A295" s="2" t="s">
        <v>152</v>
      </c>
      <c r="B295" t="s">
        <v>87</v>
      </c>
      <c r="C295" t="s">
        <v>3</v>
      </c>
      <c r="D295" t="s">
        <v>1</v>
      </c>
      <c r="E295">
        <v>23.5</v>
      </c>
      <c r="F295">
        <v>152.76</v>
      </c>
      <c r="G295">
        <v>72.459999999999994</v>
      </c>
      <c r="H295">
        <f t="shared" si="52"/>
        <v>2.1081976262765663</v>
      </c>
      <c r="I295">
        <v>22.5</v>
      </c>
      <c r="J295">
        <v>67.83</v>
      </c>
      <c r="K295">
        <v>69.97</v>
      </c>
      <c r="L295" s="3">
        <f t="shared" si="54"/>
        <v>1</v>
      </c>
      <c r="M295" s="3">
        <f t="shared" si="55"/>
        <v>0</v>
      </c>
      <c r="N295" s="3">
        <f t="shared" si="56"/>
        <v>0</v>
      </c>
      <c r="AA295" s="2" t="s">
        <v>152</v>
      </c>
      <c r="AB295" t="s">
        <v>87</v>
      </c>
      <c r="AC295" t="s">
        <v>3</v>
      </c>
      <c r="AD295" t="s">
        <v>2</v>
      </c>
      <c r="AE295">
        <v>24</v>
      </c>
      <c r="AF295">
        <v>171.81</v>
      </c>
      <c r="AG295">
        <v>73.7</v>
      </c>
      <c r="AH295">
        <f t="shared" si="53"/>
        <v>2.3312075983717775</v>
      </c>
      <c r="AI295">
        <v>22.5</v>
      </c>
      <c r="AJ295">
        <v>61.59</v>
      </c>
      <c r="AK295">
        <v>69.97</v>
      </c>
      <c r="AL295" s="3">
        <f t="shared" si="57"/>
        <v>1</v>
      </c>
      <c r="AM295" s="3">
        <f t="shared" si="58"/>
        <v>0</v>
      </c>
      <c r="AN295" s="3">
        <f t="shared" si="59"/>
        <v>0</v>
      </c>
    </row>
    <row r="296" spans="1:40" x14ac:dyDescent="0.35">
      <c r="A296" s="2" t="s">
        <v>159</v>
      </c>
      <c r="B296" t="s">
        <v>87</v>
      </c>
      <c r="C296" t="s">
        <v>3</v>
      </c>
      <c r="D296" t="s">
        <v>1</v>
      </c>
      <c r="E296">
        <v>23.5</v>
      </c>
      <c r="F296">
        <v>98.72</v>
      </c>
      <c r="G296">
        <v>72.459999999999994</v>
      </c>
      <c r="H296">
        <f t="shared" si="52"/>
        <v>1.3624068451559481</v>
      </c>
      <c r="I296">
        <v>22.5</v>
      </c>
      <c r="J296">
        <v>50.92</v>
      </c>
      <c r="K296">
        <v>69.97</v>
      </c>
      <c r="L296" s="3">
        <f t="shared" si="54"/>
        <v>0</v>
      </c>
      <c r="M296" s="3">
        <f t="shared" si="55"/>
        <v>1</v>
      </c>
      <c r="N296" s="3">
        <f t="shared" si="56"/>
        <v>0</v>
      </c>
      <c r="AA296" s="2" t="s">
        <v>159</v>
      </c>
      <c r="AB296" t="s">
        <v>87</v>
      </c>
      <c r="AC296" t="s">
        <v>3</v>
      </c>
      <c r="AD296" t="s">
        <v>2</v>
      </c>
      <c r="AE296">
        <v>24</v>
      </c>
      <c r="AF296">
        <v>157.29</v>
      </c>
      <c r="AG296">
        <v>73.7</v>
      </c>
      <c r="AH296">
        <f t="shared" si="53"/>
        <v>2.1341926729986431</v>
      </c>
      <c r="AI296">
        <v>23</v>
      </c>
      <c r="AJ296">
        <v>69.42</v>
      </c>
      <c r="AK296">
        <v>71.22</v>
      </c>
      <c r="AL296" s="3">
        <f t="shared" si="57"/>
        <v>1</v>
      </c>
      <c r="AM296" s="3">
        <f t="shared" si="58"/>
        <v>0</v>
      </c>
      <c r="AN296" s="3">
        <f t="shared" si="59"/>
        <v>0</v>
      </c>
    </row>
    <row r="297" spans="1:40" x14ac:dyDescent="0.35">
      <c r="A297" s="2" t="s">
        <v>108</v>
      </c>
      <c r="B297" t="s">
        <v>87</v>
      </c>
      <c r="C297" s="4" t="s">
        <v>3</v>
      </c>
      <c r="D297" s="4" t="s">
        <v>4</v>
      </c>
      <c r="E297" s="4">
        <v>19</v>
      </c>
      <c r="F297" s="4">
        <v>54.08</v>
      </c>
      <c r="G297" s="4">
        <v>61.18</v>
      </c>
      <c r="H297" s="4">
        <f t="shared" si="52"/>
        <v>0.88394900294213796</v>
      </c>
      <c r="I297" s="4">
        <v>18.5</v>
      </c>
      <c r="J297" s="4">
        <v>25.4</v>
      </c>
      <c r="K297" s="4">
        <v>59.91</v>
      </c>
      <c r="L297" s="4">
        <f t="shared" si="54"/>
        <v>0</v>
      </c>
      <c r="M297" s="4">
        <f t="shared" si="55"/>
        <v>0</v>
      </c>
      <c r="N297" s="4">
        <f t="shared" si="56"/>
        <v>1</v>
      </c>
      <c r="AA297" s="1" t="s">
        <v>108</v>
      </c>
      <c r="AB297" t="s">
        <v>87</v>
      </c>
      <c r="AC297" s="2" t="s">
        <v>3</v>
      </c>
      <c r="AD297" t="s">
        <v>5</v>
      </c>
      <c r="AE297">
        <v>24.5</v>
      </c>
      <c r="AF297">
        <v>87.32</v>
      </c>
      <c r="AG297">
        <v>74.930000000000007</v>
      </c>
      <c r="AH297">
        <f t="shared" si="53"/>
        <v>1.1653543307086611</v>
      </c>
      <c r="AI297">
        <v>23</v>
      </c>
      <c r="AJ297">
        <v>37.57</v>
      </c>
      <c r="AK297">
        <v>71.22</v>
      </c>
      <c r="AL297" s="3">
        <f t="shared" si="57"/>
        <v>0</v>
      </c>
      <c r="AM297" s="3">
        <f t="shared" si="58"/>
        <v>1</v>
      </c>
      <c r="AN297" s="3">
        <f t="shared" si="59"/>
        <v>0</v>
      </c>
    </row>
    <row r="298" spans="1:40" x14ac:dyDescent="0.35">
      <c r="A298" s="2" t="s">
        <v>109</v>
      </c>
      <c r="B298" t="s">
        <v>87</v>
      </c>
      <c r="C298" s="4" t="s">
        <v>3</v>
      </c>
      <c r="D298" s="4" t="s">
        <v>4</v>
      </c>
      <c r="E298" s="4">
        <v>25</v>
      </c>
      <c r="F298" s="4">
        <v>75</v>
      </c>
      <c r="G298" s="4">
        <v>76.17</v>
      </c>
      <c r="H298" s="4">
        <f t="shared" si="52"/>
        <v>0.98463962189838516</v>
      </c>
      <c r="I298" s="4">
        <v>24.5</v>
      </c>
      <c r="J298" s="4">
        <v>66.13</v>
      </c>
      <c r="K298" s="4">
        <v>74.930000000000007</v>
      </c>
      <c r="L298" s="4">
        <f t="shared" si="54"/>
        <v>0</v>
      </c>
      <c r="M298" s="4">
        <f t="shared" si="55"/>
        <v>0</v>
      </c>
      <c r="N298" s="4">
        <f t="shared" si="56"/>
        <v>1</v>
      </c>
      <c r="AA298" s="1" t="s">
        <v>109</v>
      </c>
      <c r="AB298" t="s">
        <v>87</v>
      </c>
      <c r="AC298" s="2" t="s">
        <v>3</v>
      </c>
      <c r="AD298" t="s">
        <v>5</v>
      </c>
      <c r="AE298">
        <v>24.5</v>
      </c>
      <c r="AF298">
        <v>84.33</v>
      </c>
      <c r="AG298">
        <v>74.930000000000007</v>
      </c>
      <c r="AH298">
        <f t="shared" si="53"/>
        <v>1.1254504203923661</v>
      </c>
      <c r="AI298">
        <v>28.5</v>
      </c>
      <c r="AJ298">
        <v>84.86</v>
      </c>
      <c r="AK298">
        <v>84.74</v>
      </c>
      <c r="AL298" s="3">
        <f t="shared" si="57"/>
        <v>0</v>
      </c>
      <c r="AM298" s="3">
        <f t="shared" si="58"/>
        <v>1</v>
      </c>
      <c r="AN298" s="3">
        <f t="shared" si="59"/>
        <v>0</v>
      </c>
    </row>
    <row r="299" spans="1:40" x14ac:dyDescent="0.35">
      <c r="A299" s="2" t="s">
        <v>112</v>
      </c>
      <c r="B299" t="s">
        <v>87</v>
      </c>
      <c r="C299" s="4" t="s">
        <v>3</v>
      </c>
      <c r="D299" s="4" t="s">
        <v>4</v>
      </c>
      <c r="E299" s="4">
        <v>15</v>
      </c>
      <c r="F299" s="4">
        <v>45</v>
      </c>
      <c r="G299" s="4">
        <v>50.91</v>
      </c>
      <c r="H299" s="4">
        <f t="shared" si="52"/>
        <v>0.8839127872716559</v>
      </c>
      <c r="I299" s="4">
        <v>15</v>
      </c>
      <c r="J299" s="4">
        <v>45</v>
      </c>
      <c r="K299" s="4">
        <v>50.91</v>
      </c>
      <c r="L299" s="4">
        <f t="shared" si="54"/>
        <v>0</v>
      </c>
      <c r="M299" s="4">
        <f t="shared" si="55"/>
        <v>0</v>
      </c>
      <c r="N299" s="4">
        <f t="shared" si="56"/>
        <v>1</v>
      </c>
      <c r="AA299" s="1" t="s">
        <v>112</v>
      </c>
      <c r="AB299" t="s">
        <v>87</v>
      </c>
      <c r="AC299" t="s">
        <v>3</v>
      </c>
      <c r="AD299" t="s">
        <v>5</v>
      </c>
      <c r="AE299">
        <v>24</v>
      </c>
      <c r="AF299">
        <v>112.04</v>
      </c>
      <c r="AG299">
        <v>73.7</v>
      </c>
      <c r="AH299">
        <f t="shared" si="53"/>
        <v>1.5202170963364994</v>
      </c>
      <c r="AI299">
        <v>23.5</v>
      </c>
      <c r="AJ299">
        <v>61.46</v>
      </c>
      <c r="AK299">
        <v>72.459999999999994</v>
      </c>
      <c r="AL299" s="3">
        <f t="shared" si="57"/>
        <v>1</v>
      </c>
      <c r="AM299" s="3">
        <f t="shared" si="58"/>
        <v>0</v>
      </c>
      <c r="AN299" s="3">
        <f t="shared" si="59"/>
        <v>0</v>
      </c>
    </row>
    <row r="300" spans="1:40" x14ac:dyDescent="0.35">
      <c r="A300" s="2" t="s">
        <v>113</v>
      </c>
      <c r="B300" t="s">
        <v>87</v>
      </c>
      <c r="C300" s="4" t="s">
        <v>3</v>
      </c>
      <c r="D300" s="4" t="s">
        <v>4</v>
      </c>
      <c r="E300" s="4">
        <v>26.5</v>
      </c>
      <c r="F300" s="4">
        <v>69.069999999999993</v>
      </c>
      <c r="G300" s="4">
        <v>79.86</v>
      </c>
      <c r="H300" s="4">
        <f t="shared" si="52"/>
        <v>0.86488855497119954</v>
      </c>
      <c r="I300" s="4">
        <v>26</v>
      </c>
      <c r="J300" s="4">
        <v>64.38</v>
      </c>
      <c r="K300" s="4">
        <v>78.63</v>
      </c>
      <c r="L300" s="4">
        <f t="shared" si="54"/>
        <v>0</v>
      </c>
      <c r="M300" s="4">
        <f t="shared" si="55"/>
        <v>0</v>
      </c>
      <c r="N300" s="4">
        <f t="shared" si="56"/>
        <v>1</v>
      </c>
      <c r="AA300" s="1" t="s">
        <v>113</v>
      </c>
      <c r="AB300" t="s">
        <v>87</v>
      </c>
      <c r="AC300" s="4" t="s">
        <v>3</v>
      </c>
      <c r="AD300" s="4" t="s">
        <v>5</v>
      </c>
      <c r="AE300" s="4">
        <v>35</v>
      </c>
      <c r="AF300" s="4">
        <v>89.75</v>
      </c>
      <c r="AG300" s="4">
        <v>100.44</v>
      </c>
      <c r="AH300" s="4">
        <f t="shared" si="53"/>
        <v>0.89356829948227801</v>
      </c>
      <c r="AI300" s="4">
        <v>34.5</v>
      </c>
      <c r="AJ300" s="4">
        <v>78.319999999999993</v>
      </c>
      <c r="AK300" s="4">
        <v>99.24</v>
      </c>
      <c r="AL300" s="4">
        <f t="shared" si="57"/>
        <v>0</v>
      </c>
      <c r="AM300" s="4">
        <f t="shared" si="58"/>
        <v>0</v>
      </c>
      <c r="AN300" s="4">
        <f t="shared" si="59"/>
        <v>1</v>
      </c>
    </row>
    <row r="301" spans="1:40" x14ac:dyDescent="0.35">
      <c r="A301" s="2" t="s">
        <v>114</v>
      </c>
      <c r="B301" t="s">
        <v>87</v>
      </c>
      <c r="C301" t="s">
        <v>3</v>
      </c>
      <c r="D301" t="s">
        <v>4</v>
      </c>
      <c r="E301">
        <v>25</v>
      </c>
      <c r="F301">
        <v>86.27</v>
      </c>
      <c r="G301">
        <v>76.17</v>
      </c>
      <c r="H301">
        <f t="shared" si="52"/>
        <v>1.1325981357489825</v>
      </c>
      <c r="I301">
        <v>24</v>
      </c>
      <c r="J301">
        <v>66.2</v>
      </c>
      <c r="K301">
        <v>73.7</v>
      </c>
      <c r="L301" s="3">
        <f t="shared" si="54"/>
        <v>0</v>
      </c>
      <c r="M301" s="3">
        <f t="shared" si="55"/>
        <v>1</v>
      </c>
      <c r="N301" s="3">
        <f t="shared" si="56"/>
        <v>0</v>
      </c>
      <c r="AA301" s="1" t="s">
        <v>114</v>
      </c>
      <c r="AB301" t="s">
        <v>87</v>
      </c>
      <c r="AC301" t="s">
        <v>3</v>
      </c>
      <c r="AD301" t="s">
        <v>5</v>
      </c>
      <c r="AE301">
        <v>24.5</v>
      </c>
      <c r="AF301">
        <v>106.57</v>
      </c>
      <c r="AG301">
        <v>74.930000000000007</v>
      </c>
      <c r="AH301">
        <f t="shared" si="53"/>
        <v>1.4222607767249431</v>
      </c>
      <c r="AI301">
        <v>23.5</v>
      </c>
      <c r="AJ301">
        <v>58.63</v>
      </c>
      <c r="AK301">
        <v>72.459999999999994</v>
      </c>
      <c r="AL301" s="3">
        <f t="shared" si="57"/>
        <v>0</v>
      </c>
      <c r="AM301" s="3">
        <f t="shared" si="58"/>
        <v>1</v>
      </c>
      <c r="AN301" s="3">
        <f t="shared" si="59"/>
        <v>0</v>
      </c>
    </row>
    <row r="302" spans="1:40" x14ac:dyDescent="0.35">
      <c r="A302" s="2" t="s">
        <v>116</v>
      </c>
      <c r="B302" t="s">
        <v>87</v>
      </c>
      <c r="C302" t="s">
        <v>3</v>
      </c>
      <c r="D302" t="s">
        <v>4</v>
      </c>
      <c r="E302">
        <v>24.5</v>
      </c>
      <c r="F302">
        <v>85.58</v>
      </c>
      <c r="G302">
        <v>74.930000000000007</v>
      </c>
      <c r="H302">
        <f t="shared" si="52"/>
        <v>1.1421326571466701</v>
      </c>
      <c r="I302">
        <v>23.5</v>
      </c>
      <c r="J302">
        <v>62.7</v>
      </c>
      <c r="K302">
        <v>72.459999999999994</v>
      </c>
      <c r="L302" s="3">
        <f t="shared" si="54"/>
        <v>0</v>
      </c>
      <c r="M302" s="3">
        <f t="shared" si="55"/>
        <v>1</v>
      </c>
      <c r="N302" s="3">
        <f t="shared" si="56"/>
        <v>0</v>
      </c>
      <c r="AA302" s="1" t="s">
        <v>116</v>
      </c>
      <c r="AB302" t="s">
        <v>87</v>
      </c>
      <c r="AC302" t="s">
        <v>3</v>
      </c>
      <c r="AD302" t="s">
        <v>5</v>
      </c>
      <c r="AE302">
        <v>25</v>
      </c>
      <c r="AF302">
        <v>78.45</v>
      </c>
      <c r="AG302">
        <v>76.17</v>
      </c>
      <c r="AH302">
        <f t="shared" si="53"/>
        <v>1.0299330445057109</v>
      </c>
      <c r="AI302">
        <v>24.5</v>
      </c>
      <c r="AJ302">
        <v>71.010000000000005</v>
      </c>
      <c r="AK302">
        <v>74.930000000000007</v>
      </c>
      <c r="AL302" s="3">
        <f t="shared" si="57"/>
        <v>0</v>
      </c>
      <c r="AM302" s="3">
        <f t="shared" si="58"/>
        <v>1</v>
      </c>
      <c r="AN302" s="3">
        <f t="shared" si="59"/>
        <v>0</v>
      </c>
    </row>
    <row r="303" spans="1:40" x14ac:dyDescent="0.35">
      <c r="A303" s="2" t="s">
        <v>117</v>
      </c>
      <c r="B303" t="s">
        <v>87</v>
      </c>
      <c r="C303" s="4" t="s">
        <v>3</v>
      </c>
      <c r="D303" s="4" t="s">
        <v>4</v>
      </c>
      <c r="E303" s="4">
        <v>29</v>
      </c>
      <c r="F303" s="4">
        <v>68.900000000000006</v>
      </c>
      <c r="G303" s="4">
        <v>85.96</v>
      </c>
      <c r="H303" s="4">
        <f t="shared" si="52"/>
        <v>0.80153559795253615</v>
      </c>
      <c r="I303" s="4">
        <v>28.5</v>
      </c>
      <c r="J303" s="4">
        <v>54.34</v>
      </c>
      <c r="K303" s="4">
        <v>84.74</v>
      </c>
      <c r="L303" s="4">
        <f t="shared" si="54"/>
        <v>0</v>
      </c>
      <c r="M303" s="4">
        <f t="shared" si="55"/>
        <v>0</v>
      </c>
      <c r="N303" s="4">
        <f t="shared" si="56"/>
        <v>1</v>
      </c>
      <c r="AA303" s="1" t="s">
        <v>117</v>
      </c>
      <c r="AB303" t="s">
        <v>87</v>
      </c>
      <c r="AC303" t="s">
        <v>3</v>
      </c>
      <c r="AD303" t="s">
        <v>5</v>
      </c>
      <c r="AE303">
        <v>24.5</v>
      </c>
      <c r="AF303">
        <v>97.4</v>
      </c>
      <c r="AG303">
        <v>74.930000000000007</v>
      </c>
      <c r="AH303">
        <f t="shared" si="53"/>
        <v>1.299879887895369</v>
      </c>
      <c r="AI303">
        <v>23.5</v>
      </c>
      <c r="AJ303">
        <v>49.58</v>
      </c>
      <c r="AK303">
        <v>72.459999999999994</v>
      </c>
      <c r="AL303" s="3">
        <f t="shared" si="57"/>
        <v>0</v>
      </c>
      <c r="AM303" s="3">
        <f t="shared" si="58"/>
        <v>1</v>
      </c>
      <c r="AN303" s="3">
        <f t="shared" si="59"/>
        <v>0</v>
      </c>
    </row>
    <row r="304" spans="1:40" x14ac:dyDescent="0.35">
      <c r="A304" s="2" t="s">
        <v>118</v>
      </c>
      <c r="B304" t="s">
        <v>87</v>
      </c>
      <c r="C304" t="s">
        <v>3</v>
      </c>
      <c r="D304" t="s">
        <v>4</v>
      </c>
      <c r="E304">
        <v>25.5</v>
      </c>
      <c r="F304">
        <v>78.17</v>
      </c>
      <c r="G304">
        <v>77.400000000000006</v>
      </c>
      <c r="H304">
        <f t="shared" si="52"/>
        <v>1.0099483204134367</v>
      </c>
      <c r="I304">
        <v>25</v>
      </c>
      <c r="J304">
        <v>61.36</v>
      </c>
      <c r="K304">
        <v>76.17</v>
      </c>
      <c r="L304" s="3">
        <f t="shared" si="54"/>
        <v>0</v>
      </c>
      <c r="M304" s="3">
        <f t="shared" si="55"/>
        <v>1</v>
      </c>
      <c r="N304" s="3">
        <f t="shared" si="56"/>
        <v>0</v>
      </c>
      <c r="AA304" s="1" t="s">
        <v>118</v>
      </c>
      <c r="AB304" t="s">
        <v>87</v>
      </c>
      <c r="AC304" t="s">
        <v>3</v>
      </c>
      <c r="AD304" t="s">
        <v>5</v>
      </c>
      <c r="AE304">
        <v>25</v>
      </c>
      <c r="AF304">
        <v>81.23</v>
      </c>
      <c r="AG304">
        <v>76.17</v>
      </c>
      <c r="AH304">
        <f t="shared" si="53"/>
        <v>1.0664303531574111</v>
      </c>
      <c r="AI304">
        <v>24.5</v>
      </c>
      <c r="AJ304">
        <v>52.91</v>
      </c>
      <c r="AK304">
        <v>74.930000000000007</v>
      </c>
      <c r="AL304" s="3">
        <f t="shared" si="57"/>
        <v>0</v>
      </c>
      <c r="AM304" s="3">
        <f t="shared" si="58"/>
        <v>1</v>
      </c>
      <c r="AN304" s="3">
        <f t="shared" si="59"/>
        <v>0</v>
      </c>
    </row>
    <row r="305" spans="1:40" x14ac:dyDescent="0.35">
      <c r="A305" t="s">
        <v>549</v>
      </c>
      <c r="B305" t="s">
        <v>452</v>
      </c>
      <c r="C305" s="4" t="s">
        <v>0</v>
      </c>
      <c r="D305" s="4" t="s">
        <v>6</v>
      </c>
      <c r="E305" s="4">
        <v>27</v>
      </c>
      <c r="F305" s="4">
        <v>72.16</v>
      </c>
      <c r="G305" s="4">
        <v>81.08</v>
      </c>
      <c r="H305" s="4">
        <f t="shared" ref="H305:H368" si="60">F305/G305</f>
        <v>0.889985199802664</v>
      </c>
      <c r="I305" s="4">
        <v>26.5</v>
      </c>
      <c r="J305" s="4">
        <v>45.6</v>
      </c>
      <c r="K305" s="4">
        <v>79.86</v>
      </c>
      <c r="L305" s="4">
        <f t="shared" ref="L305:L368" si="61">IF(H305&gt;1.5,1,0)</f>
        <v>0</v>
      </c>
      <c r="M305" s="4">
        <f t="shared" ref="M305:M368" si="62">IF((AND(H305&gt;1,H305&lt;1.5)),1,0)</f>
        <v>0</v>
      </c>
      <c r="N305" s="4">
        <f t="shared" ref="N305:N368" si="63">IF(H305&lt;1,1,0)</f>
        <v>1</v>
      </c>
      <c r="AA305" t="s">
        <v>549</v>
      </c>
      <c r="AB305" t="s">
        <v>452</v>
      </c>
      <c r="AC305" t="s">
        <v>0</v>
      </c>
      <c r="AD305" t="s">
        <v>7</v>
      </c>
      <c r="AE305">
        <v>24</v>
      </c>
      <c r="AF305">
        <v>180.01</v>
      </c>
      <c r="AG305">
        <v>73.7</v>
      </c>
      <c r="AH305">
        <f t="shared" ref="AH305:AH368" si="64">AF305/AG305</f>
        <v>2.4424694708276795</v>
      </c>
      <c r="AI305">
        <v>22</v>
      </c>
      <c r="AJ305">
        <v>59.84</v>
      </c>
      <c r="AK305">
        <v>68.72</v>
      </c>
      <c r="AL305" s="3">
        <f t="shared" ref="AL305:AL368" si="65">IF(AH305&gt;1.5,1,0)</f>
        <v>1</v>
      </c>
      <c r="AM305" s="3">
        <f t="shared" ref="AM305:AM368" si="66">IF((AND(AH305&gt;1,AH305&lt;1.5)),1,0)</f>
        <v>0</v>
      </c>
      <c r="AN305" s="3">
        <f t="shared" ref="AN305:AN368" si="67">IF(AH305&lt;1,1,0)</f>
        <v>0</v>
      </c>
    </row>
    <row r="306" spans="1:40" x14ac:dyDescent="0.35">
      <c r="A306" t="s">
        <v>551</v>
      </c>
      <c r="B306" t="s">
        <v>452</v>
      </c>
      <c r="C306" t="s">
        <v>0</v>
      </c>
      <c r="D306" t="s">
        <v>6</v>
      </c>
      <c r="E306">
        <v>25</v>
      </c>
      <c r="F306">
        <v>78.87</v>
      </c>
      <c r="G306">
        <v>76.17</v>
      </c>
      <c r="H306">
        <f t="shared" si="60"/>
        <v>1.035447026388342</v>
      </c>
      <c r="I306">
        <v>24.5</v>
      </c>
      <c r="J306">
        <v>45.7</v>
      </c>
      <c r="K306">
        <v>74.930000000000007</v>
      </c>
      <c r="L306" s="3">
        <f t="shared" si="61"/>
        <v>0</v>
      </c>
      <c r="M306" s="3">
        <f t="shared" si="62"/>
        <v>1</v>
      </c>
      <c r="N306" s="3">
        <f t="shared" si="63"/>
        <v>0</v>
      </c>
      <c r="AA306" t="s">
        <v>551</v>
      </c>
      <c r="AB306" t="s">
        <v>452</v>
      </c>
      <c r="AC306" t="s">
        <v>0</v>
      </c>
      <c r="AD306" t="s">
        <v>7</v>
      </c>
      <c r="AE306">
        <v>24</v>
      </c>
      <c r="AF306">
        <v>158.72999999999999</v>
      </c>
      <c r="AG306">
        <v>73.7</v>
      </c>
      <c r="AH306">
        <f t="shared" si="64"/>
        <v>2.1537313432835821</v>
      </c>
      <c r="AI306">
        <v>22</v>
      </c>
      <c r="AJ306">
        <v>56.59</v>
      </c>
      <c r="AK306">
        <v>68.72</v>
      </c>
      <c r="AL306" s="3">
        <f t="shared" si="65"/>
        <v>1</v>
      </c>
      <c r="AM306" s="3">
        <f t="shared" si="66"/>
        <v>0</v>
      </c>
      <c r="AN306" s="3">
        <f t="shared" si="67"/>
        <v>0</v>
      </c>
    </row>
    <row r="307" spans="1:40" x14ac:dyDescent="0.35">
      <c r="A307" t="s">
        <v>553</v>
      </c>
      <c r="B307" t="s">
        <v>452</v>
      </c>
      <c r="C307" t="s">
        <v>0</v>
      </c>
      <c r="D307" t="s">
        <v>6</v>
      </c>
      <c r="E307">
        <v>22.5</v>
      </c>
      <c r="F307">
        <v>76.98</v>
      </c>
      <c r="G307">
        <v>69.97</v>
      </c>
      <c r="H307">
        <f t="shared" si="60"/>
        <v>1.1001857939116766</v>
      </c>
      <c r="I307">
        <v>22</v>
      </c>
      <c r="J307">
        <v>46.26</v>
      </c>
      <c r="K307">
        <v>68.72</v>
      </c>
      <c r="L307" s="3">
        <f t="shared" si="61"/>
        <v>0</v>
      </c>
      <c r="M307" s="3">
        <f t="shared" si="62"/>
        <v>1</v>
      </c>
      <c r="N307" s="3">
        <f t="shared" si="63"/>
        <v>0</v>
      </c>
      <c r="AA307" t="s">
        <v>553</v>
      </c>
      <c r="AB307" t="s">
        <v>452</v>
      </c>
      <c r="AC307" t="s">
        <v>0</v>
      </c>
      <c r="AD307" t="s">
        <v>7</v>
      </c>
      <c r="AE307">
        <v>24</v>
      </c>
      <c r="AF307">
        <v>124.51</v>
      </c>
      <c r="AG307">
        <v>73.7</v>
      </c>
      <c r="AH307">
        <f t="shared" si="64"/>
        <v>1.689416553595658</v>
      </c>
      <c r="AI307">
        <v>22.5</v>
      </c>
      <c r="AJ307">
        <v>42.56</v>
      </c>
      <c r="AK307">
        <v>69.97</v>
      </c>
      <c r="AL307" s="3">
        <f t="shared" si="65"/>
        <v>1</v>
      </c>
      <c r="AM307" s="3">
        <f t="shared" si="66"/>
        <v>0</v>
      </c>
      <c r="AN307" s="3">
        <f t="shared" si="67"/>
        <v>0</v>
      </c>
    </row>
    <row r="308" spans="1:40" x14ac:dyDescent="0.35">
      <c r="A308" t="s">
        <v>554</v>
      </c>
      <c r="B308" t="s">
        <v>452</v>
      </c>
      <c r="C308" s="4" t="s">
        <v>0</v>
      </c>
      <c r="D308" s="4" t="s">
        <v>6</v>
      </c>
      <c r="E308" s="4">
        <v>23.5</v>
      </c>
      <c r="F308" s="4">
        <v>59.97</v>
      </c>
      <c r="G308" s="4">
        <v>72.459999999999994</v>
      </c>
      <c r="H308" s="4">
        <f t="shared" si="60"/>
        <v>0.82762903670990895</v>
      </c>
      <c r="I308" s="4">
        <v>23</v>
      </c>
      <c r="J308" s="4">
        <v>49.29</v>
      </c>
      <c r="K308" s="4">
        <v>71.22</v>
      </c>
      <c r="L308" s="4">
        <f t="shared" si="61"/>
        <v>0</v>
      </c>
      <c r="M308" s="4">
        <f t="shared" si="62"/>
        <v>0</v>
      </c>
      <c r="N308" s="4">
        <f t="shared" si="63"/>
        <v>1</v>
      </c>
      <c r="AA308" t="s">
        <v>554</v>
      </c>
      <c r="AB308" t="s">
        <v>452</v>
      </c>
      <c r="AC308" t="s">
        <v>0</v>
      </c>
      <c r="AD308" t="s">
        <v>7</v>
      </c>
      <c r="AE308">
        <v>24</v>
      </c>
      <c r="AF308">
        <v>147.03</v>
      </c>
      <c r="AG308">
        <v>73.7</v>
      </c>
      <c r="AH308">
        <f t="shared" si="64"/>
        <v>1.9949796472184531</v>
      </c>
      <c r="AI308">
        <v>22.5</v>
      </c>
      <c r="AJ308">
        <v>49.01</v>
      </c>
      <c r="AK308">
        <v>69.97</v>
      </c>
      <c r="AL308" s="3">
        <f t="shared" si="65"/>
        <v>1</v>
      </c>
      <c r="AM308" s="3">
        <f t="shared" si="66"/>
        <v>0</v>
      </c>
      <c r="AN308" s="3">
        <f t="shared" si="67"/>
        <v>0</v>
      </c>
    </row>
    <row r="309" spans="1:40" x14ac:dyDescent="0.35">
      <c r="A309" t="s">
        <v>555</v>
      </c>
      <c r="B309" t="s">
        <v>452</v>
      </c>
      <c r="C309" s="4" t="s">
        <v>0</v>
      </c>
      <c r="D309" s="4" t="s">
        <v>6</v>
      </c>
      <c r="E309" s="4">
        <v>16.5</v>
      </c>
      <c r="F309" s="4">
        <v>47.94</v>
      </c>
      <c r="G309" s="4">
        <v>54.79</v>
      </c>
      <c r="H309" s="4">
        <f t="shared" si="60"/>
        <v>0.87497718561781346</v>
      </c>
      <c r="I309" s="4">
        <v>16</v>
      </c>
      <c r="J309" s="4">
        <v>30.64</v>
      </c>
      <c r="K309" s="4">
        <v>53.5</v>
      </c>
      <c r="L309" s="4">
        <f t="shared" si="61"/>
        <v>0</v>
      </c>
      <c r="M309" s="4">
        <f t="shared" si="62"/>
        <v>0</v>
      </c>
      <c r="N309" s="4">
        <f t="shared" si="63"/>
        <v>1</v>
      </c>
      <c r="AA309" t="s">
        <v>555</v>
      </c>
      <c r="AB309" t="s">
        <v>452</v>
      </c>
      <c r="AC309" t="s">
        <v>0</v>
      </c>
      <c r="AD309" t="s">
        <v>7</v>
      </c>
      <c r="AE309">
        <v>24</v>
      </c>
      <c r="AF309">
        <v>156.31</v>
      </c>
      <c r="AG309">
        <v>73.7</v>
      </c>
      <c r="AH309">
        <f t="shared" si="64"/>
        <v>2.1208955223880595</v>
      </c>
      <c r="AI309">
        <v>22</v>
      </c>
      <c r="AJ309">
        <v>50.09</v>
      </c>
      <c r="AK309">
        <v>68.72</v>
      </c>
      <c r="AL309" s="3">
        <f t="shared" si="65"/>
        <v>1</v>
      </c>
      <c r="AM309" s="3">
        <f t="shared" si="66"/>
        <v>0</v>
      </c>
      <c r="AN309" s="3">
        <f t="shared" si="67"/>
        <v>0</v>
      </c>
    </row>
    <row r="310" spans="1:40" x14ac:dyDescent="0.35">
      <c r="A310" t="s">
        <v>556</v>
      </c>
      <c r="B310" t="s">
        <v>452</v>
      </c>
      <c r="C310" s="4" t="s">
        <v>0</v>
      </c>
      <c r="D310" s="4" t="s">
        <v>6</v>
      </c>
      <c r="E310" s="4">
        <v>21.5</v>
      </c>
      <c r="F310" s="4">
        <v>66.39</v>
      </c>
      <c r="G310" s="4">
        <v>67.47</v>
      </c>
      <c r="H310" s="4">
        <f t="shared" si="60"/>
        <v>0.98399288572698984</v>
      </c>
      <c r="I310" s="4">
        <v>21</v>
      </c>
      <c r="J310" s="4">
        <v>58.57</v>
      </c>
      <c r="K310" s="4">
        <v>66.22</v>
      </c>
      <c r="L310" s="4">
        <f t="shared" si="61"/>
        <v>0</v>
      </c>
      <c r="M310" s="4">
        <f t="shared" si="62"/>
        <v>0</v>
      </c>
      <c r="N310" s="4">
        <f t="shared" si="63"/>
        <v>1</v>
      </c>
      <c r="AA310" t="s">
        <v>556</v>
      </c>
      <c r="AB310" t="s">
        <v>452</v>
      </c>
      <c r="AC310" t="s">
        <v>0</v>
      </c>
      <c r="AD310" t="s">
        <v>7</v>
      </c>
      <c r="AE310">
        <v>24</v>
      </c>
      <c r="AF310">
        <v>169.08</v>
      </c>
      <c r="AG310">
        <v>73.7</v>
      </c>
      <c r="AH310">
        <f t="shared" si="64"/>
        <v>2.2941655359565809</v>
      </c>
      <c r="AI310">
        <v>22.5</v>
      </c>
      <c r="AJ310">
        <v>68.7</v>
      </c>
      <c r="AK310">
        <v>69.97</v>
      </c>
      <c r="AL310" s="3">
        <f t="shared" si="65"/>
        <v>1</v>
      </c>
      <c r="AM310" s="3">
        <f t="shared" si="66"/>
        <v>0</v>
      </c>
      <c r="AN310" s="3">
        <f t="shared" si="67"/>
        <v>0</v>
      </c>
    </row>
    <row r="311" spans="1:40" x14ac:dyDescent="0.35">
      <c r="A311" t="s">
        <v>557</v>
      </c>
      <c r="B311" t="s">
        <v>452</v>
      </c>
      <c r="C311" t="s">
        <v>0</v>
      </c>
      <c r="D311" t="s">
        <v>6</v>
      </c>
      <c r="E311">
        <v>23</v>
      </c>
      <c r="F311">
        <v>80.73</v>
      </c>
      <c r="G311">
        <v>71.22</v>
      </c>
      <c r="H311">
        <f t="shared" si="60"/>
        <v>1.1335299073294018</v>
      </c>
      <c r="I311">
        <v>22.5</v>
      </c>
      <c r="J311">
        <v>54.68</v>
      </c>
      <c r="K311">
        <v>69.97</v>
      </c>
      <c r="L311" s="3">
        <f t="shared" si="61"/>
        <v>0</v>
      </c>
      <c r="M311" s="3">
        <f t="shared" si="62"/>
        <v>1</v>
      </c>
      <c r="N311" s="3">
        <f t="shared" si="63"/>
        <v>0</v>
      </c>
      <c r="AA311" t="s">
        <v>557</v>
      </c>
      <c r="AB311" t="s">
        <v>452</v>
      </c>
      <c r="AC311" t="s">
        <v>0</v>
      </c>
      <c r="AD311" t="s">
        <v>7</v>
      </c>
      <c r="AE311">
        <v>24</v>
      </c>
      <c r="AF311">
        <v>175.77</v>
      </c>
      <c r="AG311">
        <v>73.7</v>
      </c>
      <c r="AH311">
        <f t="shared" si="64"/>
        <v>2.3849389416553595</v>
      </c>
      <c r="AI311">
        <v>22</v>
      </c>
      <c r="AJ311">
        <v>50.6</v>
      </c>
      <c r="AK311">
        <v>68.72</v>
      </c>
      <c r="AL311" s="3">
        <f t="shared" si="65"/>
        <v>1</v>
      </c>
      <c r="AM311" s="3">
        <f t="shared" si="66"/>
        <v>0</v>
      </c>
      <c r="AN311" s="3">
        <f t="shared" si="67"/>
        <v>0</v>
      </c>
    </row>
    <row r="312" spans="1:40" x14ac:dyDescent="0.35">
      <c r="A312" t="s">
        <v>558</v>
      </c>
      <c r="B312" t="s">
        <v>452</v>
      </c>
      <c r="C312" s="4" t="s">
        <v>0</v>
      </c>
      <c r="D312" s="4" t="s">
        <v>6</v>
      </c>
      <c r="E312" s="4">
        <v>21.5</v>
      </c>
      <c r="F312" s="4">
        <v>66.27</v>
      </c>
      <c r="G312" s="4">
        <v>67.47</v>
      </c>
      <c r="H312" s="4">
        <f t="shared" si="60"/>
        <v>0.982214317474433</v>
      </c>
      <c r="I312" s="4">
        <v>21</v>
      </c>
      <c r="J312" s="4">
        <v>47.15</v>
      </c>
      <c r="K312" s="4">
        <v>66.22</v>
      </c>
      <c r="L312" s="4">
        <f t="shared" si="61"/>
        <v>0</v>
      </c>
      <c r="M312" s="4">
        <f t="shared" si="62"/>
        <v>0</v>
      </c>
      <c r="N312" s="4">
        <f t="shared" si="63"/>
        <v>1</v>
      </c>
      <c r="AA312" t="s">
        <v>558</v>
      </c>
      <c r="AB312" t="s">
        <v>452</v>
      </c>
      <c r="AC312" t="s">
        <v>0</v>
      </c>
      <c r="AD312" t="s">
        <v>7</v>
      </c>
      <c r="AE312">
        <v>24</v>
      </c>
      <c r="AF312">
        <v>168.87</v>
      </c>
      <c r="AG312">
        <v>73.7</v>
      </c>
      <c r="AH312">
        <f t="shared" si="64"/>
        <v>2.2913161465400269</v>
      </c>
      <c r="AI312">
        <v>22.5</v>
      </c>
      <c r="AJ312">
        <v>59.42</v>
      </c>
      <c r="AK312">
        <v>69.97</v>
      </c>
      <c r="AL312" s="3">
        <f t="shared" si="65"/>
        <v>1</v>
      </c>
      <c r="AM312" s="3">
        <f t="shared" si="66"/>
        <v>0</v>
      </c>
      <c r="AN312" s="3">
        <f t="shared" si="67"/>
        <v>0</v>
      </c>
    </row>
    <row r="313" spans="1:40" x14ac:dyDescent="0.35">
      <c r="A313" t="s">
        <v>559</v>
      </c>
      <c r="B313" t="s">
        <v>452</v>
      </c>
      <c r="C313" t="s">
        <v>0</v>
      </c>
      <c r="D313" t="s">
        <v>6</v>
      </c>
      <c r="E313">
        <v>22</v>
      </c>
      <c r="F313">
        <v>83.65</v>
      </c>
      <c r="G313">
        <v>68.72</v>
      </c>
      <c r="H313">
        <f t="shared" si="60"/>
        <v>1.2172584400465658</v>
      </c>
      <c r="I313">
        <v>20.5</v>
      </c>
      <c r="J313">
        <v>52.74</v>
      </c>
      <c r="K313">
        <v>64.97</v>
      </c>
      <c r="L313" s="3">
        <f t="shared" si="61"/>
        <v>0</v>
      </c>
      <c r="M313" s="3">
        <f t="shared" si="62"/>
        <v>1</v>
      </c>
      <c r="N313" s="3">
        <f t="shared" si="63"/>
        <v>0</v>
      </c>
      <c r="AA313" t="s">
        <v>559</v>
      </c>
      <c r="AB313" t="s">
        <v>452</v>
      </c>
      <c r="AC313" t="s">
        <v>0</v>
      </c>
      <c r="AD313" t="s">
        <v>7</v>
      </c>
      <c r="AE313">
        <v>24</v>
      </c>
      <c r="AF313">
        <v>132.91</v>
      </c>
      <c r="AG313">
        <v>73.7</v>
      </c>
      <c r="AH313">
        <f t="shared" si="64"/>
        <v>1.8033921302578018</v>
      </c>
      <c r="AI313">
        <v>22</v>
      </c>
      <c r="AJ313">
        <v>55.12</v>
      </c>
      <c r="AK313">
        <v>68.72</v>
      </c>
      <c r="AL313" s="3">
        <f t="shared" si="65"/>
        <v>1</v>
      </c>
      <c r="AM313" s="3">
        <f t="shared" si="66"/>
        <v>0</v>
      </c>
      <c r="AN313" s="3">
        <f t="shared" si="67"/>
        <v>0</v>
      </c>
    </row>
    <row r="314" spans="1:40" x14ac:dyDescent="0.35">
      <c r="A314" t="s">
        <v>560</v>
      </c>
      <c r="B314" t="s">
        <v>452</v>
      </c>
      <c r="C314" s="4" t="s">
        <v>0</v>
      </c>
      <c r="D314" s="4" t="s">
        <v>6</v>
      </c>
      <c r="E314" s="4">
        <v>21.5</v>
      </c>
      <c r="F314" s="4">
        <v>59.45</v>
      </c>
      <c r="G314" s="4">
        <v>67.47</v>
      </c>
      <c r="H314" s="4">
        <f t="shared" si="60"/>
        <v>0.88113235512079446</v>
      </c>
      <c r="I314" s="4">
        <v>21</v>
      </c>
      <c r="J314" s="4">
        <v>28.56</v>
      </c>
      <c r="K314" s="4">
        <v>66.22</v>
      </c>
      <c r="L314" s="4">
        <f t="shared" si="61"/>
        <v>0</v>
      </c>
      <c r="M314" s="4">
        <f t="shared" si="62"/>
        <v>0</v>
      </c>
      <c r="N314" s="4">
        <f t="shared" si="63"/>
        <v>1</v>
      </c>
      <c r="AA314" t="s">
        <v>560</v>
      </c>
      <c r="AB314" t="s">
        <v>452</v>
      </c>
      <c r="AC314" t="s">
        <v>0</v>
      </c>
      <c r="AD314" t="s">
        <v>7</v>
      </c>
      <c r="AE314">
        <v>24</v>
      </c>
      <c r="AF314">
        <v>192.81</v>
      </c>
      <c r="AG314">
        <v>73.7</v>
      </c>
      <c r="AH314">
        <f t="shared" si="64"/>
        <v>2.6161465400271369</v>
      </c>
      <c r="AI314">
        <v>22</v>
      </c>
      <c r="AJ314">
        <v>57.99</v>
      </c>
      <c r="AK314">
        <v>68.72</v>
      </c>
      <c r="AL314" s="3">
        <f t="shared" si="65"/>
        <v>1</v>
      </c>
      <c r="AM314" s="3">
        <f t="shared" si="66"/>
        <v>0</v>
      </c>
      <c r="AN314" s="3">
        <f t="shared" si="67"/>
        <v>0</v>
      </c>
    </row>
    <row r="315" spans="1:40" x14ac:dyDescent="0.35">
      <c r="A315" t="s">
        <v>562</v>
      </c>
      <c r="B315" t="s">
        <v>452</v>
      </c>
      <c r="C315" s="4" t="s">
        <v>0</v>
      </c>
      <c r="D315" s="4" t="s">
        <v>6</v>
      </c>
      <c r="E315" s="4">
        <v>18.5</v>
      </c>
      <c r="F315" s="4">
        <v>56.62</v>
      </c>
      <c r="G315" s="4">
        <v>59.91</v>
      </c>
      <c r="H315" s="4">
        <f t="shared" si="60"/>
        <v>0.94508429310632613</v>
      </c>
      <c r="I315" s="4">
        <v>18</v>
      </c>
      <c r="J315" s="4">
        <v>28.56</v>
      </c>
      <c r="K315" s="4">
        <v>58.64</v>
      </c>
      <c r="L315" s="4">
        <f t="shared" si="61"/>
        <v>0</v>
      </c>
      <c r="M315" s="4">
        <f t="shared" si="62"/>
        <v>0</v>
      </c>
      <c r="N315" s="4">
        <f t="shared" si="63"/>
        <v>1</v>
      </c>
      <c r="AA315" t="s">
        <v>562</v>
      </c>
      <c r="AB315" t="s">
        <v>452</v>
      </c>
      <c r="AC315" t="s">
        <v>0</v>
      </c>
      <c r="AD315" t="s">
        <v>7</v>
      </c>
      <c r="AE315">
        <v>23.5</v>
      </c>
      <c r="AF315">
        <v>138.77000000000001</v>
      </c>
      <c r="AG315">
        <v>72.459999999999994</v>
      </c>
      <c r="AH315">
        <f t="shared" si="64"/>
        <v>1.9151255865304999</v>
      </c>
      <c r="AI315">
        <v>22</v>
      </c>
      <c r="AJ315">
        <v>53.66</v>
      </c>
      <c r="AK315">
        <v>68.72</v>
      </c>
      <c r="AL315" s="3">
        <f t="shared" si="65"/>
        <v>1</v>
      </c>
      <c r="AM315" s="3">
        <f t="shared" si="66"/>
        <v>0</v>
      </c>
      <c r="AN315" s="3">
        <f t="shared" si="67"/>
        <v>0</v>
      </c>
    </row>
    <row r="316" spans="1:40" x14ac:dyDescent="0.35">
      <c r="A316" t="s">
        <v>581</v>
      </c>
      <c r="B316" t="s">
        <v>452</v>
      </c>
      <c r="C316" t="s">
        <v>0</v>
      </c>
      <c r="D316" t="s">
        <v>6</v>
      </c>
      <c r="E316">
        <v>21.5</v>
      </c>
      <c r="F316">
        <v>95.85</v>
      </c>
      <c r="G316">
        <v>67.47</v>
      </c>
      <c r="H316">
        <f t="shared" si="60"/>
        <v>1.4206313917296576</v>
      </c>
      <c r="I316">
        <v>21</v>
      </c>
      <c r="J316">
        <v>59.51</v>
      </c>
      <c r="K316">
        <v>66.22</v>
      </c>
      <c r="L316" s="3">
        <f t="shared" si="61"/>
        <v>0</v>
      </c>
      <c r="M316" s="3">
        <f t="shared" si="62"/>
        <v>1</v>
      </c>
      <c r="N316" s="3">
        <f t="shared" si="63"/>
        <v>0</v>
      </c>
      <c r="AA316" t="s">
        <v>581</v>
      </c>
      <c r="AB316" t="s">
        <v>452</v>
      </c>
      <c r="AC316" t="s">
        <v>0</v>
      </c>
      <c r="AD316" t="s">
        <v>7</v>
      </c>
      <c r="AE316">
        <v>24</v>
      </c>
      <c r="AF316">
        <v>204.38</v>
      </c>
      <c r="AG316">
        <v>73.7</v>
      </c>
      <c r="AH316">
        <f t="shared" si="64"/>
        <v>2.7731343283582088</v>
      </c>
      <c r="AI316">
        <v>22.5</v>
      </c>
      <c r="AJ316">
        <v>63.66</v>
      </c>
      <c r="AK316">
        <v>69.97</v>
      </c>
      <c r="AL316" s="3">
        <f t="shared" si="65"/>
        <v>1</v>
      </c>
      <c r="AM316" s="3">
        <f t="shared" si="66"/>
        <v>0</v>
      </c>
      <c r="AN316" s="3">
        <f t="shared" si="67"/>
        <v>0</v>
      </c>
    </row>
    <row r="317" spans="1:40" x14ac:dyDescent="0.35">
      <c r="A317" t="s">
        <v>583</v>
      </c>
      <c r="B317" t="s">
        <v>452</v>
      </c>
      <c r="C317" s="4" t="s">
        <v>0</v>
      </c>
      <c r="D317" s="4" t="s">
        <v>6</v>
      </c>
      <c r="E317" s="4">
        <v>18</v>
      </c>
      <c r="F317" s="4">
        <v>57.89</v>
      </c>
      <c r="G317" s="4">
        <v>58.64</v>
      </c>
      <c r="H317" s="4">
        <f t="shared" si="60"/>
        <v>0.98721009549795358</v>
      </c>
      <c r="I317" s="4">
        <v>17.5</v>
      </c>
      <c r="J317" s="4">
        <v>25.62</v>
      </c>
      <c r="K317" s="4">
        <v>57.36</v>
      </c>
      <c r="L317" s="4">
        <f t="shared" si="61"/>
        <v>0</v>
      </c>
      <c r="M317" s="4">
        <f t="shared" si="62"/>
        <v>0</v>
      </c>
      <c r="N317" s="4">
        <f t="shared" si="63"/>
        <v>1</v>
      </c>
      <c r="AA317" t="s">
        <v>583</v>
      </c>
      <c r="AB317" t="s">
        <v>452</v>
      </c>
      <c r="AC317" t="s">
        <v>0</v>
      </c>
      <c r="AD317" t="s">
        <v>7</v>
      </c>
      <c r="AE317">
        <v>24</v>
      </c>
      <c r="AF317">
        <v>153.5</v>
      </c>
      <c r="AG317">
        <v>73.7</v>
      </c>
      <c r="AH317">
        <f t="shared" si="64"/>
        <v>2.0827679782903661</v>
      </c>
      <c r="AI317">
        <v>22</v>
      </c>
      <c r="AJ317">
        <v>64.849999999999994</v>
      </c>
      <c r="AK317">
        <v>68.72</v>
      </c>
      <c r="AL317" s="3">
        <f t="shared" si="65"/>
        <v>1</v>
      </c>
      <c r="AM317" s="3">
        <f t="shared" si="66"/>
        <v>0</v>
      </c>
      <c r="AN317" s="3">
        <f t="shared" si="67"/>
        <v>0</v>
      </c>
    </row>
    <row r="318" spans="1:40" x14ac:dyDescent="0.35">
      <c r="A318" t="s">
        <v>584</v>
      </c>
      <c r="B318" t="s">
        <v>452</v>
      </c>
      <c r="C318" t="s">
        <v>0</v>
      </c>
      <c r="D318" t="s">
        <v>6</v>
      </c>
      <c r="E318">
        <v>18.5</v>
      </c>
      <c r="F318">
        <v>60.76</v>
      </c>
      <c r="G318">
        <v>59.91</v>
      </c>
      <c r="H318">
        <f t="shared" si="60"/>
        <v>1.0141879485895511</v>
      </c>
      <c r="I318">
        <v>18</v>
      </c>
      <c r="J318">
        <v>43.69</v>
      </c>
      <c r="K318">
        <v>58.64</v>
      </c>
      <c r="L318" s="3">
        <f t="shared" si="61"/>
        <v>0</v>
      </c>
      <c r="M318" s="3">
        <f t="shared" si="62"/>
        <v>1</v>
      </c>
      <c r="N318" s="3">
        <f t="shared" si="63"/>
        <v>0</v>
      </c>
      <c r="AA318" t="s">
        <v>584</v>
      </c>
      <c r="AB318" t="s">
        <v>452</v>
      </c>
      <c r="AC318" t="s">
        <v>0</v>
      </c>
      <c r="AD318" t="s">
        <v>7</v>
      </c>
      <c r="AE318">
        <v>24</v>
      </c>
      <c r="AF318">
        <v>128.62</v>
      </c>
      <c r="AG318">
        <v>73.7</v>
      </c>
      <c r="AH318">
        <f t="shared" si="64"/>
        <v>1.7451831750339213</v>
      </c>
      <c r="AI318">
        <v>22.5</v>
      </c>
      <c r="AJ318">
        <v>64.75</v>
      </c>
      <c r="AK318">
        <v>69.97</v>
      </c>
      <c r="AL318" s="3">
        <f t="shared" si="65"/>
        <v>1</v>
      </c>
      <c r="AM318" s="3">
        <f t="shared" si="66"/>
        <v>0</v>
      </c>
      <c r="AN318" s="3">
        <f t="shared" si="67"/>
        <v>0</v>
      </c>
    </row>
    <row r="319" spans="1:40" x14ac:dyDescent="0.35">
      <c r="A319" t="s">
        <v>585</v>
      </c>
      <c r="B319" t="s">
        <v>452</v>
      </c>
      <c r="C319" s="4" t="s">
        <v>0</v>
      </c>
      <c r="D319" s="4" t="s">
        <v>6</v>
      </c>
      <c r="E319" s="4">
        <v>26</v>
      </c>
      <c r="F319" s="4">
        <v>66.13</v>
      </c>
      <c r="G319" s="4">
        <v>78.63</v>
      </c>
      <c r="H319" s="4">
        <f t="shared" si="60"/>
        <v>0.8410275976090551</v>
      </c>
      <c r="I319" s="4">
        <v>25.5</v>
      </c>
      <c r="J319" s="4">
        <v>46.79</v>
      </c>
      <c r="K319" s="4">
        <v>77.400000000000006</v>
      </c>
      <c r="L319" s="4">
        <f t="shared" si="61"/>
        <v>0</v>
      </c>
      <c r="M319" s="4">
        <f t="shared" si="62"/>
        <v>0</v>
      </c>
      <c r="N319" s="4">
        <f t="shared" si="63"/>
        <v>1</v>
      </c>
      <c r="AA319" t="s">
        <v>585</v>
      </c>
      <c r="AB319" t="s">
        <v>452</v>
      </c>
      <c r="AC319" t="s">
        <v>0</v>
      </c>
      <c r="AD319" t="s">
        <v>7</v>
      </c>
      <c r="AE319">
        <v>24</v>
      </c>
      <c r="AF319">
        <v>197.94</v>
      </c>
      <c r="AG319">
        <v>73.7</v>
      </c>
      <c r="AH319">
        <f t="shared" si="64"/>
        <v>2.685753052917232</v>
      </c>
      <c r="AI319">
        <v>22.5</v>
      </c>
      <c r="AJ319">
        <v>65.8</v>
      </c>
      <c r="AK319">
        <v>69.97</v>
      </c>
      <c r="AL319" s="3">
        <f t="shared" si="65"/>
        <v>1</v>
      </c>
      <c r="AM319" s="3">
        <f t="shared" si="66"/>
        <v>0</v>
      </c>
      <c r="AN319" s="3">
        <f t="shared" si="67"/>
        <v>0</v>
      </c>
    </row>
    <row r="320" spans="1:40" x14ac:dyDescent="0.35">
      <c r="A320" t="s">
        <v>586</v>
      </c>
      <c r="B320" t="s">
        <v>452</v>
      </c>
      <c r="C320" s="4" t="s">
        <v>0</v>
      </c>
      <c r="D320" s="4" t="s">
        <v>6</v>
      </c>
      <c r="E320" s="4">
        <v>24</v>
      </c>
      <c r="F320" s="4">
        <v>65.64</v>
      </c>
      <c r="G320" s="4">
        <v>73.7</v>
      </c>
      <c r="H320" s="4">
        <f t="shared" si="60"/>
        <v>0.89063772048846668</v>
      </c>
      <c r="I320" s="4">
        <v>23.5</v>
      </c>
      <c r="J320" s="4">
        <v>46.25</v>
      </c>
      <c r="K320" s="4">
        <v>72.459999999999994</v>
      </c>
      <c r="L320" s="4">
        <f t="shared" si="61"/>
        <v>0</v>
      </c>
      <c r="M320" s="4">
        <f t="shared" si="62"/>
        <v>0</v>
      </c>
      <c r="N320" s="4">
        <f t="shared" si="63"/>
        <v>1</v>
      </c>
      <c r="AA320" t="s">
        <v>586</v>
      </c>
      <c r="AB320" t="s">
        <v>452</v>
      </c>
      <c r="AC320" t="s">
        <v>0</v>
      </c>
      <c r="AD320" t="s">
        <v>7</v>
      </c>
      <c r="AE320">
        <v>24</v>
      </c>
      <c r="AF320">
        <v>142.58000000000001</v>
      </c>
      <c r="AG320">
        <v>73.7</v>
      </c>
      <c r="AH320">
        <f t="shared" si="64"/>
        <v>1.9345997286295795</v>
      </c>
      <c r="AI320">
        <v>22.5</v>
      </c>
      <c r="AJ320">
        <v>66.319999999999993</v>
      </c>
      <c r="AK320">
        <v>69.97</v>
      </c>
      <c r="AL320" s="3">
        <f t="shared" si="65"/>
        <v>1</v>
      </c>
      <c r="AM320" s="3">
        <f t="shared" si="66"/>
        <v>0</v>
      </c>
      <c r="AN320" s="3">
        <f t="shared" si="67"/>
        <v>0</v>
      </c>
    </row>
    <row r="321" spans="1:40" x14ac:dyDescent="0.35">
      <c r="A321" t="s">
        <v>587</v>
      </c>
      <c r="B321" t="s">
        <v>452</v>
      </c>
      <c r="C321" t="s">
        <v>0</v>
      </c>
      <c r="D321" t="s">
        <v>6</v>
      </c>
      <c r="E321">
        <v>22.5</v>
      </c>
      <c r="F321">
        <v>87.56</v>
      </c>
      <c r="G321">
        <v>69.97</v>
      </c>
      <c r="H321">
        <f t="shared" si="60"/>
        <v>1.2513934543375733</v>
      </c>
      <c r="I321">
        <v>24</v>
      </c>
      <c r="J321">
        <v>77.39</v>
      </c>
      <c r="K321">
        <v>73.7</v>
      </c>
      <c r="L321" s="3">
        <f t="shared" si="61"/>
        <v>0</v>
      </c>
      <c r="M321" s="3">
        <f t="shared" si="62"/>
        <v>1</v>
      </c>
      <c r="N321" s="3">
        <f t="shared" si="63"/>
        <v>0</v>
      </c>
      <c r="AA321" t="s">
        <v>587</v>
      </c>
      <c r="AB321" t="s">
        <v>452</v>
      </c>
      <c r="AC321" t="s">
        <v>0</v>
      </c>
      <c r="AD321" t="s">
        <v>7</v>
      </c>
      <c r="AE321">
        <v>24</v>
      </c>
      <c r="AF321">
        <v>199.86</v>
      </c>
      <c r="AG321">
        <v>73.7</v>
      </c>
      <c r="AH321">
        <f t="shared" si="64"/>
        <v>2.7118046132971507</v>
      </c>
      <c r="AI321">
        <v>22</v>
      </c>
      <c r="AJ321">
        <v>54.1</v>
      </c>
      <c r="AK321">
        <v>68.72</v>
      </c>
      <c r="AL321" s="3">
        <f t="shared" si="65"/>
        <v>1</v>
      </c>
      <c r="AM321" s="3">
        <f t="shared" si="66"/>
        <v>0</v>
      </c>
      <c r="AN321" s="3">
        <f t="shared" si="67"/>
        <v>0</v>
      </c>
    </row>
    <row r="322" spans="1:40" x14ac:dyDescent="0.35">
      <c r="A322" t="s">
        <v>590</v>
      </c>
      <c r="B322" t="s">
        <v>452</v>
      </c>
      <c r="C322" s="4" t="s">
        <v>0</v>
      </c>
      <c r="D322" s="4" t="s">
        <v>6</v>
      </c>
      <c r="E322" s="4">
        <v>21</v>
      </c>
      <c r="F322" s="4">
        <v>53.19</v>
      </c>
      <c r="G322" s="4">
        <v>66.22</v>
      </c>
      <c r="H322" s="4">
        <f t="shared" si="60"/>
        <v>0.80323165206886138</v>
      </c>
      <c r="I322" s="4">
        <v>20.5</v>
      </c>
      <c r="J322" s="4">
        <v>41.53</v>
      </c>
      <c r="K322" s="4">
        <v>64.97</v>
      </c>
      <c r="L322" s="4">
        <f t="shared" si="61"/>
        <v>0</v>
      </c>
      <c r="M322" s="4">
        <f t="shared" si="62"/>
        <v>0</v>
      </c>
      <c r="N322" s="4">
        <f t="shared" si="63"/>
        <v>1</v>
      </c>
      <c r="AA322" t="s">
        <v>590</v>
      </c>
      <c r="AB322" t="s">
        <v>452</v>
      </c>
      <c r="AC322" t="s">
        <v>0</v>
      </c>
      <c r="AD322" t="s">
        <v>7</v>
      </c>
      <c r="AE322">
        <v>24</v>
      </c>
      <c r="AF322">
        <v>104.37</v>
      </c>
      <c r="AG322">
        <v>73.7</v>
      </c>
      <c r="AH322">
        <f t="shared" si="64"/>
        <v>1.4161465400271371</v>
      </c>
      <c r="AI322">
        <v>23</v>
      </c>
      <c r="AJ322">
        <v>68.22</v>
      </c>
      <c r="AK322">
        <v>71.22</v>
      </c>
      <c r="AL322" s="3">
        <f t="shared" si="65"/>
        <v>0</v>
      </c>
      <c r="AM322" s="3">
        <f t="shared" si="66"/>
        <v>1</v>
      </c>
      <c r="AN322" s="3">
        <f t="shared" si="67"/>
        <v>0</v>
      </c>
    </row>
    <row r="323" spans="1:40" x14ac:dyDescent="0.35">
      <c r="A323" t="s">
        <v>591</v>
      </c>
      <c r="B323" t="s">
        <v>452</v>
      </c>
      <c r="C323" s="4" t="s">
        <v>0</v>
      </c>
      <c r="D323" s="4" t="s">
        <v>6</v>
      </c>
      <c r="E323" s="4">
        <v>32</v>
      </c>
      <c r="F323" s="4">
        <v>83.35</v>
      </c>
      <c r="G323" s="4">
        <v>93.23</v>
      </c>
      <c r="H323" s="4">
        <f t="shared" si="60"/>
        <v>0.8940255282634344</v>
      </c>
      <c r="I323" s="4">
        <v>31.5</v>
      </c>
      <c r="J323" s="4">
        <v>52.93</v>
      </c>
      <c r="K323" s="4">
        <v>92.02</v>
      </c>
      <c r="L323" s="4">
        <f t="shared" si="61"/>
        <v>0</v>
      </c>
      <c r="M323" s="4">
        <f t="shared" si="62"/>
        <v>0</v>
      </c>
      <c r="N323" s="4">
        <f t="shared" si="63"/>
        <v>1</v>
      </c>
      <c r="AA323" t="s">
        <v>591</v>
      </c>
      <c r="AB323" t="s">
        <v>452</v>
      </c>
      <c r="AC323" t="s">
        <v>0</v>
      </c>
      <c r="AD323" t="s">
        <v>7</v>
      </c>
      <c r="AE323">
        <v>24</v>
      </c>
      <c r="AF323">
        <v>171.07</v>
      </c>
      <c r="AG323">
        <v>73.7</v>
      </c>
      <c r="AH323">
        <f t="shared" si="64"/>
        <v>2.3211668928086837</v>
      </c>
      <c r="AI323">
        <v>22</v>
      </c>
      <c r="AJ323">
        <v>58.22</v>
      </c>
      <c r="AK323">
        <v>68.72</v>
      </c>
      <c r="AL323" s="3">
        <f t="shared" si="65"/>
        <v>1</v>
      </c>
      <c r="AM323" s="3">
        <f t="shared" si="66"/>
        <v>0</v>
      </c>
      <c r="AN323" s="3">
        <f t="shared" si="67"/>
        <v>0</v>
      </c>
    </row>
    <row r="324" spans="1:40" x14ac:dyDescent="0.35">
      <c r="A324" t="s">
        <v>594</v>
      </c>
      <c r="B324" t="s">
        <v>452</v>
      </c>
      <c r="C324" t="s">
        <v>0</v>
      </c>
      <c r="D324" t="s">
        <v>6</v>
      </c>
      <c r="E324">
        <v>22.5</v>
      </c>
      <c r="F324">
        <v>122.14</v>
      </c>
      <c r="G324">
        <v>69.97</v>
      </c>
      <c r="H324">
        <f t="shared" si="60"/>
        <v>1.7456052593968845</v>
      </c>
      <c r="I324">
        <v>21</v>
      </c>
      <c r="J324">
        <v>61.41</v>
      </c>
      <c r="K324">
        <v>66.22</v>
      </c>
      <c r="L324" s="3">
        <f t="shared" si="61"/>
        <v>1</v>
      </c>
      <c r="M324" s="3">
        <f t="shared" si="62"/>
        <v>0</v>
      </c>
      <c r="N324" s="3">
        <f t="shared" si="63"/>
        <v>0</v>
      </c>
      <c r="AA324" t="s">
        <v>594</v>
      </c>
      <c r="AB324" t="s">
        <v>452</v>
      </c>
      <c r="AC324" t="s">
        <v>0</v>
      </c>
      <c r="AD324" t="s">
        <v>7</v>
      </c>
      <c r="AE324">
        <v>24</v>
      </c>
      <c r="AF324">
        <v>187.89</v>
      </c>
      <c r="AG324">
        <v>73.7</v>
      </c>
      <c r="AH324">
        <f t="shared" si="64"/>
        <v>2.5493894165535953</v>
      </c>
      <c r="AI324">
        <v>22</v>
      </c>
      <c r="AJ324">
        <v>53.2</v>
      </c>
      <c r="AK324">
        <v>68.72</v>
      </c>
      <c r="AL324" s="3">
        <f t="shared" si="65"/>
        <v>1</v>
      </c>
      <c r="AM324" s="3">
        <f t="shared" si="66"/>
        <v>0</v>
      </c>
      <c r="AN324" s="3">
        <f t="shared" si="67"/>
        <v>0</v>
      </c>
    </row>
    <row r="325" spans="1:40" x14ac:dyDescent="0.35">
      <c r="A325" t="s">
        <v>595</v>
      </c>
      <c r="B325" t="s">
        <v>452</v>
      </c>
      <c r="C325" s="4" t="s">
        <v>0</v>
      </c>
      <c r="D325" s="4" t="s">
        <v>6</v>
      </c>
      <c r="E325" s="4">
        <v>19.5</v>
      </c>
      <c r="F325" s="4">
        <v>59.33</v>
      </c>
      <c r="G325" s="4">
        <v>62.44</v>
      </c>
      <c r="H325" s="4">
        <f t="shared" si="60"/>
        <v>0.95019218449711729</v>
      </c>
      <c r="I325" s="4">
        <v>19</v>
      </c>
      <c r="J325" s="4">
        <v>31.89</v>
      </c>
      <c r="K325" s="4">
        <v>61.18</v>
      </c>
      <c r="L325" s="4">
        <f t="shared" si="61"/>
        <v>0</v>
      </c>
      <c r="M325" s="4">
        <f t="shared" si="62"/>
        <v>0</v>
      </c>
      <c r="N325" s="4">
        <f t="shared" si="63"/>
        <v>1</v>
      </c>
      <c r="AA325" t="s">
        <v>595</v>
      </c>
      <c r="AB325" t="s">
        <v>452</v>
      </c>
      <c r="AC325" s="4" t="s">
        <v>0</v>
      </c>
      <c r="AD325" s="4" t="s">
        <v>7</v>
      </c>
      <c r="AE325" s="4">
        <v>23.5</v>
      </c>
      <c r="AF325" s="4">
        <v>63.83</v>
      </c>
      <c r="AG325" s="4">
        <v>72.459999999999994</v>
      </c>
      <c r="AH325" s="4">
        <f t="shared" si="64"/>
        <v>0.88089980678995317</v>
      </c>
      <c r="AI325" s="4">
        <v>23</v>
      </c>
      <c r="AJ325" s="4">
        <v>39.450000000000003</v>
      </c>
      <c r="AK325" s="4">
        <v>71.22</v>
      </c>
      <c r="AL325" s="4">
        <f t="shared" si="65"/>
        <v>0</v>
      </c>
      <c r="AM325" s="4">
        <f t="shared" si="66"/>
        <v>0</v>
      </c>
      <c r="AN325" s="4">
        <f t="shared" si="67"/>
        <v>1</v>
      </c>
    </row>
    <row r="326" spans="1:40" x14ac:dyDescent="0.35">
      <c r="A326" t="s">
        <v>596</v>
      </c>
      <c r="B326" t="s">
        <v>452</v>
      </c>
      <c r="C326" s="4" t="s">
        <v>0</v>
      </c>
      <c r="D326" s="4" t="s">
        <v>6</v>
      </c>
      <c r="E326" s="4">
        <v>19</v>
      </c>
      <c r="F326" s="4">
        <v>50.5</v>
      </c>
      <c r="G326" s="4">
        <v>61.18</v>
      </c>
      <c r="H326" s="4">
        <f t="shared" si="60"/>
        <v>0.82543314808761037</v>
      </c>
      <c r="I326" s="4">
        <v>18.5</v>
      </c>
      <c r="J326" s="4">
        <v>38.450000000000003</v>
      </c>
      <c r="K326" s="4">
        <v>59.91</v>
      </c>
      <c r="L326" s="4">
        <f t="shared" si="61"/>
        <v>0</v>
      </c>
      <c r="M326" s="4">
        <f t="shared" si="62"/>
        <v>0</v>
      </c>
      <c r="N326" s="4">
        <f t="shared" si="63"/>
        <v>1</v>
      </c>
      <c r="AA326" t="s">
        <v>596</v>
      </c>
      <c r="AB326" t="s">
        <v>452</v>
      </c>
      <c r="AC326" t="s">
        <v>0</v>
      </c>
      <c r="AD326" t="s">
        <v>7</v>
      </c>
      <c r="AE326">
        <v>24</v>
      </c>
      <c r="AF326">
        <v>137.72</v>
      </c>
      <c r="AG326">
        <v>73.7</v>
      </c>
      <c r="AH326">
        <f t="shared" si="64"/>
        <v>1.8686567164179104</v>
      </c>
      <c r="AI326">
        <v>22.5</v>
      </c>
      <c r="AJ326">
        <v>56.59</v>
      </c>
      <c r="AK326">
        <v>69.97</v>
      </c>
      <c r="AL326" s="3">
        <f t="shared" si="65"/>
        <v>1</v>
      </c>
      <c r="AM326" s="3">
        <f t="shared" si="66"/>
        <v>0</v>
      </c>
      <c r="AN326" s="3">
        <f t="shared" si="67"/>
        <v>0</v>
      </c>
    </row>
    <row r="327" spans="1:40" x14ac:dyDescent="0.35">
      <c r="A327" t="s">
        <v>709</v>
      </c>
      <c r="B327" t="s">
        <v>452</v>
      </c>
      <c r="C327" s="4" t="s">
        <v>0</v>
      </c>
      <c r="D327" s="4" t="s">
        <v>4</v>
      </c>
      <c r="E327" s="4">
        <v>21</v>
      </c>
      <c r="F327" s="4">
        <v>65.739999999999995</v>
      </c>
      <c r="G327" s="4">
        <v>66.22</v>
      </c>
      <c r="H327" s="4">
        <f t="shared" si="60"/>
        <v>0.99275143461189963</v>
      </c>
      <c r="I327" s="4">
        <v>20.5</v>
      </c>
      <c r="J327" s="4">
        <v>39.89</v>
      </c>
      <c r="K327" s="4">
        <v>64.97</v>
      </c>
      <c r="L327" s="4">
        <f t="shared" si="61"/>
        <v>0</v>
      </c>
      <c r="M327" s="4">
        <f t="shared" si="62"/>
        <v>0</v>
      </c>
      <c r="N327" s="4">
        <f t="shared" si="63"/>
        <v>1</v>
      </c>
      <c r="AA327" t="s">
        <v>709</v>
      </c>
      <c r="AB327" t="s">
        <v>452</v>
      </c>
      <c r="AC327" t="s">
        <v>0</v>
      </c>
      <c r="AD327" t="s">
        <v>5</v>
      </c>
      <c r="AE327">
        <v>27</v>
      </c>
      <c r="AF327">
        <v>83.73</v>
      </c>
      <c r="AG327">
        <v>81.08</v>
      </c>
      <c r="AH327">
        <f t="shared" si="64"/>
        <v>1.0326837691169217</v>
      </c>
      <c r="AI327">
        <v>26.5</v>
      </c>
      <c r="AJ327">
        <v>56.13</v>
      </c>
      <c r="AK327">
        <v>79.86</v>
      </c>
      <c r="AL327" s="3">
        <f t="shared" si="65"/>
        <v>0</v>
      </c>
      <c r="AM327" s="3">
        <f t="shared" si="66"/>
        <v>1</v>
      </c>
      <c r="AN327" s="3">
        <f t="shared" si="67"/>
        <v>0</v>
      </c>
    </row>
    <row r="328" spans="1:40" x14ac:dyDescent="0.35">
      <c r="A328" t="s">
        <v>710</v>
      </c>
      <c r="B328" t="s">
        <v>452</v>
      </c>
      <c r="C328" s="4" t="s">
        <v>0</v>
      </c>
      <c r="D328" s="4" t="s">
        <v>4</v>
      </c>
      <c r="E328" s="4">
        <v>22</v>
      </c>
      <c r="F328" s="4">
        <v>58.08</v>
      </c>
      <c r="G328" s="4">
        <v>68.72</v>
      </c>
      <c r="H328" s="4">
        <f t="shared" si="60"/>
        <v>0.84516880093131552</v>
      </c>
      <c r="I328" s="4">
        <v>21.5</v>
      </c>
      <c r="J328" s="4">
        <v>36.64</v>
      </c>
      <c r="K328" s="4">
        <v>67.47</v>
      </c>
      <c r="L328" s="4">
        <f t="shared" si="61"/>
        <v>0</v>
      </c>
      <c r="M328" s="4">
        <f t="shared" si="62"/>
        <v>0</v>
      </c>
      <c r="N328" s="4">
        <f t="shared" si="63"/>
        <v>1</v>
      </c>
      <c r="AA328" t="s">
        <v>710</v>
      </c>
      <c r="AB328" t="s">
        <v>452</v>
      </c>
      <c r="AC328" s="4" t="s">
        <v>0</v>
      </c>
      <c r="AD328" s="4" t="s">
        <v>5</v>
      </c>
      <c r="AE328" s="4">
        <v>20.5</v>
      </c>
      <c r="AF328" s="4">
        <v>58.35</v>
      </c>
      <c r="AG328" s="4">
        <v>64.97</v>
      </c>
      <c r="AH328" s="4">
        <f t="shared" si="64"/>
        <v>0.89810681853162999</v>
      </c>
      <c r="AI328" s="4">
        <v>20</v>
      </c>
      <c r="AJ328" s="4">
        <v>40.54</v>
      </c>
      <c r="AK328" s="4">
        <v>63.71</v>
      </c>
      <c r="AL328" s="4">
        <f t="shared" si="65"/>
        <v>0</v>
      </c>
      <c r="AM328" s="4">
        <f t="shared" si="66"/>
        <v>0</v>
      </c>
      <c r="AN328" s="4">
        <f t="shared" si="67"/>
        <v>1</v>
      </c>
    </row>
    <row r="329" spans="1:40" x14ac:dyDescent="0.35">
      <c r="A329" t="s">
        <v>711</v>
      </c>
      <c r="B329" t="s">
        <v>452</v>
      </c>
      <c r="C329" s="4" t="s">
        <v>0</v>
      </c>
      <c r="D329" s="4" t="s">
        <v>4</v>
      </c>
      <c r="E329" s="4">
        <v>32.5</v>
      </c>
      <c r="F329" s="4">
        <v>87.78</v>
      </c>
      <c r="G329" s="4">
        <v>94.43</v>
      </c>
      <c r="H329" s="4">
        <f t="shared" si="60"/>
        <v>0.92957746478873238</v>
      </c>
      <c r="I329" s="4">
        <v>32</v>
      </c>
      <c r="J329" s="4">
        <v>68</v>
      </c>
      <c r="K329" s="4">
        <v>93.23</v>
      </c>
      <c r="L329" s="4">
        <f t="shared" si="61"/>
        <v>0</v>
      </c>
      <c r="M329" s="4">
        <f t="shared" si="62"/>
        <v>0</v>
      </c>
      <c r="N329" s="4">
        <f t="shared" si="63"/>
        <v>1</v>
      </c>
      <c r="AA329" t="s">
        <v>711</v>
      </c>
      <c r="AB329" t="s">
        <v>452</v>
      </c>
      <c r="AC329" t="s">
        <v>0</v>
      </c>
      <c r="AD329" t="s">
        <v>5</v>
      </c>
      <c r="AE329">
        <v>24</v>
      </c>
      <c r="AF329">
        <v>119.46</v>
      </c>
      <c r="AG329">
        <v>73.7</v>
      </c>
      <c r="AH329">
        <f t="shared" si="64"/>
        <v>1.6208955223880595</v>
      </c>
      <c r="AI329">
        <v>27</v>
      </c>
      <c r="AJ329">
        <v>81.89</v>
      </c>
      <c r="AK329">
        <v>81.08</v>
      </c>
      <c r="AL329" s="3">
        <f t="shared" si="65"/>
        <v>1</v>
      </c>
      <c r="AM329" s="3">
        <f t="shared" si="66"/>
        <v>0</v>
      </c>
      <c r="AN329" s="3">
        <f t="shared" si="67"/>
        <v>0</v>
      </c>
    </row>
    <row r="330" spans="1:40" x14ac:dyDescent="0.35">
      <c r="A330" t="s">
        <v>712</v>
      </c>
      <c r="B330" t="s">
        <v>452</v>
      </c>
      <c r="C330" s="4" t="s">
        <v>0</v>
      </c>
      <c r="D330" s="4" t="s">
        <v>4</v>
      </c>
      <c r="E330" s="4">
        <v>25.5</v>
      </c>
      <c r="F330" s="4">
        <v>69</v>
      </c>
      <c r="G330" s="4">
        <v>77.400000000000006</v>
      </c>
      <c r="H330" s="4">
        <f t="shared" si="60"/>
        <v>0.89147286821705418</v>
      </c>
      <c r="I330" s="4">
        <v>25</v>
      </c>
      <c r="J330" s="4">
        <v>66.97</v>
      </c>
      <c r="K330" s="4">
        <v>76.17</v>
      </c>
      <c r="L330" s="4">
        <f t="shared" si="61"/>
        <v>0</v>
      </c>
      <c r="M330" s="4">
        <f t="shared" si="62"/>
        <v>0</v>
      </c>
      <c r="N330" s="4">
        <f t="shared" si="63"/>
        <v>1</v>
      </c>
      <c r="AA330" t="s">
        <v>712</v>
      </c>
      <c r="AB330" t="s">
        <v>452</v>
      </c>
      <c r="AC330" s="4" t="s">
        <v>0</v>
      </c>
      <c r="AD330" s="4" t="s">
        <v>5</v>
      </c>
      <c r="AE330" s="4">
        <v>29.5</v>
      </c>
      <c r="AF330" s="4">
        <v>77.239999999999995</v>
      </c>
      <c r="AG330" s="4">
        <v>87.18</v>
      </c>
      <c r="AH330" s="4">
        <f t="shared" si="64"/>
        <v>0.88598302362927261</v>
      </c>
      <c r="AI330" s="4">
        <v>29</v>
      </c>
      <c r="AJ330" s="4">
        <v>43.65</v>
      </c>
      <c r="AK330" s="4">
        <v>85.96</v>
      </c>
      <c r="AL330" s="4">
        <f t="shared" si="65"/>
        <v>0</v>
      </c>
      <c r="AM330" s="4">
        <f t="shared" si="66"/>
        <v>0</v>
      </c>
      <c r="AN330" s="4">
        <f t="shared" si="67"/>
        <v>1</v>
      </c>
    </row>
    <row r="331" spans="1:40" x14ac:dyDescent="0.35">
      <c r="A331" t="s">
        <v>713</v>
      </c>
      <c r="B331" t="s">
        <v>452</v>
      </c>
      <c r="C331" s="4" t="s">
        <v>0</v>
      </c>
      <c r="D331" s="4" t="s">
        <v>4</v>
      </c>
      <c r="E331" s="4">
        <v>17</v>
      </c>
      <c r="F331" s="4">
        <v>51.42</v>
      </c>
      <c r="G331" s="4">
        <v>56.08</v>
      </c>
      <c r="H331" s="4">
        <f t="shared" si="60"/>
        <v>0.91690442225392299</v>
      </c>
      <c r="I331" s="4">
        <v>16.5</v>
      </c>
      <c r="J331" s="4">
        <v>46.87</v>
      </c>
      <c r="K331" s="4">
        <v>54.79</v>
      </c>
      <c r="L331" s="4">
        <f t="shared" si="61"/>
        <v>0</v>
      </c>
      <c r="M331" s="4">
        <f t="shared" si="62"/>
        <v>0</v>
      </c>
      <c r="N331" s="4">
        <f t="shared" si="63"/>
        <v>1</v>
      </c>
      <c r="AA331" t="s">
        <v>713</v>
      </c>
      <c r="AB331" t="s">
        <v>452</v>
      </c>
      <c r="AC331" s="4" t="s">
        <v>0</v>
      </c>
      <c r="AD331" s="4" t="s">
        <v>5</v>
      </c>
      <c r="AE331" s="4">
        <v>22.5</v>
      </c>
      <c r="AF331" s="4">
        <v>63.17</v>
      </c>
      <c r="AG331" s="4">
        <v>69.97</v>
      </c>
      <c r="AH331" s="4">
        <f t="shared" si="64"/>
        <v>0.90281549235386593</v>
      </c>
      <c r="AI331" s="4">
        <v>22</v>
      </c>
      <c r="AJ331" s="4">
        <v>54.3</v>
      </c>
      <c r="AK331" s="4">
        <v>68.72</v>
      </c>
      <c r="AL331" s="4">
        <f t="shared" si="65"/>
        <v>0</v>
      </c>
      <c r="AM331" s="4">
        <f t="shared" si="66"/>
        <v>0</v>
      </c>
      <c r="AN331" s="4">
        <f t="shared" si="67"/>
        <v>1</v>
      </c>
    </row>
    <row r="332" spans="1:40" x14ac:dyDescent="0.35">
      <c r="A332" t="s">
        <v>714</v>
      </c>
      <c r="B332" t="s">
        <v>452</v>
      </c>
      <c r="C332" s="4" t="s">
        <v>0</v>
      </c>
      <c r="D332" s="4" t="s">
        <v>4</v>
      </c>
      <c r="E332" s="4">
        <v>26</v>
      </c>
      <c r="F332" s="4">
        <v>75.680000000000007</v>
      </c>
      <c r="G332" s="4">
        <v>78.63</v>
      </c>
      <c r="H332" s="4">
        <f t="shared" si="60"/>
        <v>0.96248251303573717</v>
      </c>
      <c r="I332" s="4">
        <v>25.5</v>
      </c>
      <c r="J332" s="4">
        <v>53.54</v>
      </c>
      <c r="K332" s="4">
        <v>77.400000000000006</v>
      </c>
      <c r="L332" s="4">
        <f t="shared" si="61"/>
        <v>0</v>
      </c>
      <c r="M332" s="4">
        <f t="shared" si="62"/>
        <v>0</v>
      </c>
      <c r="N332" s="4">
        <f t="shared" si="63"/>
        <v>1</v>
      </c>
      <c r="AA332" t="s">
        <v>714</v>
      </c>
      <c r="AB332" t="s">
        <v>452</v>
      </c>
      <c r="AC332" t="s">
        <v>0</v>
      </c>
      <c r="AD332" t="s">
        <v>5</v>
      </c>
      <c r="AE332">
        <v>24</v>
      </c>
      <c r="AF332">
        <v>99.14</v>
      </c>
      <c r="AG332">
        <v>73.7</v>
      </c>
      <c r="AH332">
        <f t="shared" si="64"/>
        <v>1.3451831750339212</v>
      </c>
      <c r="AI332">
        <v>22.5</v>
      </c>
      <c r="AJ332">
        <v>57.21</v>
      </c>
      <c r="AK332">
        <v>69.97</v>
      </c>
      <c r="AL332" s="3">
        <f t="shared" si="65"/>
        <v>0</v>
      </c>
      <c r="AM332" s="3">
        <f t="shared" si="66"/>
        <v>1</v>
      </c>
      <c r="AN332" s="3">
        <f t="shared" si="67"/>
        <v>0</v>
      </c>
    </row>
    <row r="333" spans="1:40" x14ac:dyDescent="0.35">
      <c r="A333" t="s">
        <v>715</v>
      </c>
      <c r="B333" t="s">
        <v>452</v>
      </c>
      <c r="C333" s="4" t="s">
        <v>0</v>
      </c>
      <c r="D333" s="4" t="s">
        <v>4</v>
      </c>
      <c r="E333" s="4">
        <v>15</v>
      </c>
      <c r="F333" s="4">
        <v>42.07</v>
      </c>
      <c r="G333" s="4">
        <v>50.91</v>
      </c>
      <c r="H333" s="4">
        <f t="shared" si="60"/>
        <v>0.82636024356707927</v>
      </c>
      <c r="I333" s="4">
        <v>15</v>
      </c>
      <c r="J333" s="4">
        <v>42.07</v>
      </c>
      <c r="K333" s="4">
        <v>50.91</v>
      </c>
      <c r="L333" s="4">
        <f t="shared" si="61"/>
        <v>0</v>
      </c>
      <c r="M333" s="4">
        <f t="shared" si="62"/>
        <v>0</v>
      </c>
      <c r="N333" s="4">
        <f t="shared" si="63"/>
        <v>1</v>
      </c>
      <c r="AA333" t="s">
        <v>715</v>
      </c>
      <c r="AB333" t="s">
        <v>452</v>
      </c>
      <c r="AC333" s="4" t="s">
        <v>0</v>
      </c>
      <c r="AD333" s="4" t="s">
        <v>5</v>
      </c>
      <c r="AE333" s="4">
        <v>20</v>
      </c>
      <c r="AF333" s="4">
        <v>45.47</v>
      </c>
      <c r="AG333" s="4">
        <v>63.71</v>
      </c>
      <c r="AH333" s="4">
        <f t="shared" si="64"/>
        <v>0.71370271542928898</v>
      </c>
      <c r="AI333" s="4">
        <v>19.5</v>
      </c>
      <c r="AJ333" s="4">
        <v>41.84</v>
      </c>
      <c r="AK333" s="4">
        <v>62.44</v>
      </c>
      <c r="AL333" s="4">
        <f t="shared" si="65"/>
        <v>0</v>
      </c>
      <c r="AM333" s="4">
        <f t="shared" si="66"/>
        <v>0</v>
      </c>
      <c r="AN333" s="4">
        <f t="shared" si="67"/>
        <v>1</v>
      </c>
    </row>
    <row r="334" spans="1:40" x14ac:dyDescent="0.35">
      <c r="A334" t="s">
        <v>716</v>
      </c>
      <c r="B334" t="s">
        <v>452</v>
      </c>
      <c r="C334" s="4" t="s">
        <v>0</v>
      </c>
      <c r="D334" s="4" t="s">
        <v>4</v>
      </c>
      <c r="E334" s="4">
        <v>15</v>
      </c>
      <c r="F334" s="4">
        <v>43.24</v>
      </c>
      <c r="G334" s="4">
        <v>50.91</v>
      </c>
      <c r="H334" s="4">
        <f t="shared" si="60"/>
        <v>0.84934197603614225</v>
      </c>
      <c r="I334" s="4">
        <v>15</v>
      </c>
      <c r="J334" s="4">
        <v>43.24</v>
      </c>
      <c r="K334" s="4">
        <v>50.91</v>
      </c>
      <c r="L334" s="4">
        <f t="shared" si="61"/>
        <v>0</v>
      </c>
      <c r="M334" s="4">
        <f t="shared" si="62"/>
        <v>0</v>
      </c>
      <c r="N334" s="4">
        <f t="shared" si="63"/>
        <v>1</v>
      </c>
      <c r="AA334" t="s">
        <v>716</v>
      </c>
      <c r="AB334" t="s">
        <v>452</v>
      </c>
      <c r="AC334" s="4" t="s">
        <v>0</v>
      </c>
      <c r="AD334" s="4" t="s">
        <v>5</v>
      </c>
      <c r="AE334" s="4">
        <v>21</v>
      </c>
      <c r="AF334" s="4">
        <v>60.01</v>
      </c>
      <c r="AG334" s="4">
        <v>66.22</v>
      </c>
      <c r="AH334" s="4">
        <f t="shared" si="64"/>
        <v>0.90622168529145275</v>
      </c>
      <c r="AI334" s="4">
        <v>20.5</v>
      </c>
      <c r="AJ334" s="4">
        <v>52.64</v>
      </c>
      <c r="AK334" s="4">
        <v>64.97</v>
      </c>
      <c r="AL334" s="4">
        <f t="shared" si="65"/>
        <v>0</v>
      </c>
      <c r="AM334" s="4">
        <f t="shared" si="66"/>
        <v>0</v>
      </c>
      <c r="AN334" s="4">
        <f t="shared" si="67"/>
        <v>1</v>
      </c>
    </row>
    <row r="335" spans="1:40" x14ac:dyDescent="0.35">
      <c r="A335" t="s">
        <v>717</v>
      </c>
      <c r="B335" t="s">
        <v>452</v>
      </c>
      <c r="C335" s="4" t="s">
        <v>0</v>
      </c>
      <c r="D335" s="4" t="s">
        <v>4</v>
      </c>
      <c r="E335" s="4">
        <v>16</v>
      </c>
      <c r="F335" s="4">
        <v>46.9</v>
      </c>
      <c r="G335" s="4">
        <v>53.5</v>
      </c>
      <c r="H335" s="4">
        <f t="shared" si="60"/>
        <v>0.87663551401869155</v>
      </c>
      <c r="I335" s="4">
        <v>15.5</v>
      </c>
      <c r="J335" s="4">
        <v>28.08</v>
      </c>
      <c r="K335" s="4">
        <v>52.21</v>
      </c>
      <c r="L335" s="4">
        <f t="shared" si="61"/>
        <v>0</v>
      </c>
      <c r="M335" s="4">
        <f t="shared" si="62"/>
        <v>0</v>
      </c>
      <c r="N335" s="4">
        <f t="shared" si="63"/>
        <v>1</v>
      </c>
      <c r="AA335" t="s">
        <v>717</v>
      </c>
      <c r="AB335" t="s">
        <v>452</v>
      </c>
      <c r="AC335" t="s">
        <v>0</v>
      </c>
      <c r="AD335" t="s">
        <v>5</v>
      </c>
      <c r="AE335">
        <v>23</v>
      </c>
      <c r="AF335">
        <v>80.180000000000007</v>
      </c>
      <c r="AG335">
        <v>71.22</v>
      </c>
      <c r="AH335">
        <f t="shared" si="64"/>
        <v>1.125807357483853</v>
      </c>
      <c r="AI335">
        <v>22.5</v>
      </c>
      <c r="AJ335">
        <v>69.099999999999994</v>
      </c>
      <c r="AK335">
        <v>69.97</v>
      </c>
      <c r="AL335" s="3">
        <f t="shared" si="65"/>
        <v>0</v>
      </c>
      <c r="AM335" s="3">
        <f t="shared" si="66"/>
        <v>1</v>
      </c>
      <c r="AN335" s="3">
        <f t="shared" si="67"/>
        <v>0</v>
      </c>
    </row>
    <row r="336" spans="1:40" x14ac:dyDescent="0.35">
      <c r="A336" t="s">
        <v>718</v>
      </c>
      <c r="B336" t="s">
        <v>452</v>
      </c>
      <c r="C336" s="4" t="s">
        <v>0</v>
      </c>
      <c r="D336" s="4" t="s">
        <v>4</v>
      </c>
      <c r="E336" s="4">
        <v>20.5</v>
      </c>
      <c r="F336" s="4">
        <v>42.48</v>
      </c>
      <c r="G336" s="4">
        <v>64.97</v>
      </c>
      <c r="H336" s="4">
        <f t="shared" si="60"/>
        <v>0.6538402339541326</v>
      </c>
      <c r="I336" s="4">
        <v>20</v>
      </c>
      <c r="J336" s="4">
        <v>34.840000000000003</v>
      </c>
      <c r="K336" s="4">
        <v>63.71</v>
      </c>
      <c r="L336" s="4">
        <f t="shared" si="61"/>
        <v>0</v>
      </c>
      <c r="M336" s="4">
        <f t="shared" si="62"/>
        <v>0</v>
      </c>
      <c r="N336" s="4">
        <f t="shared" si="63"/>
        <v>1</v>
      </c>
      <c r="AA336" t="s">
        <v>718</v>
      </c>
      <c r="AB336" t="s">
        <v>452</v>
      </c>
      <c r="AC336" t="s">
        <v>0</v>
      </c>
      <c r="AD336" t="s">
        <v>5</v>
      </c>
      <c r="AE336">
        <v>24</v>
      </c>
      <c r="AF336">
        <v>78.45</v>
      </c>
      <c r="AG336">
        <v>73.7</v>
      </c>
      <c r="AH336">
        <f t="shared" si="64"/>
        <v>1.0644504748982362</v>
      </c>
      <c r="AI336">
        <v>23.5</v>
      </c>
      <c r="AJ336">
        <v>68.02</v>
      </c>
      <c r="AK336">
        <v>72.459999999999994</v>
      </c>
      <c r="AL336" s="3">
        <f t="shared" si="65"/>
        <v>0</v>
      </c>
      <c r="AM336" s="3">
        <f t="shared" si="66"/>
        <v>1</v>
      </c>
      <c r="AN336" s="3">
        <f t="shared" si="67"/>
        <v>0</v>
      </c>
    </row>
    <row r="337" spans="1:40" x14ac:dyDescent="0.35">
      <c r="A337" t="s">
        <v>719</v>
      </c>
      <c r="B337" t="s">
        <v>452</v>
      </c>
      <c r="C337" t="s">
        <v>0</v>
      </c>
      <c r="D337" t="s">
        <v>4</v>
      </c>
      <c r="E337">
        <v>28</v>
      </c>
      <c r="F337">
        <v>86.4</v>
      </c>
      <c r="G337">
        <v>83.53</v>
      </c>
      <c r="H337">
        <f t="shared" si="60"/>
        <v>1.0343589129654016</v>
      </c>
      <c r="I337">
        <v>27.5</v>
      </c>
      <c r="J337">
        <v>46.53</v>
      </c>
      <c r="K337">
        <v>82.3</v>
      </c>
      <c r="L337" s="3">
        <f t="shared" si="61"/>
        <v>0</v>
      </c>
      <c r="M337" s="3">
        <f t="shared" si="62"/>
        <v>1</v>
      </c>
      <c r="N337" s="3">
        <f t="shared" si="63"/>
        <v>0</v>
      </c>
      <c r="AA337" t="s">
        <v>719</v>
      </c>
      <c r="AB337" t="s">
        <v>452</v>
      </c>
      <c r="AC337" s="4" t="s">
        <v>0</v>
      </c>
      <c r="AD337" s="4" t="s">
        <v>5</v>
      </c>
      <c r="AE337" s="4">
        <v>29</v>
      </c>
      <c r="AF337" s="4">
        <v>77.930000000000007</v>
      </c>
      <c r="AG337" s="4">
        <v>85.96</v>
      </c>
      <c r="AH337" s="4">
        <f t="shared" si="64"/>
        <v>0.90658445788738962</v>
      </c>
      <c r="AI337" s="4">
        <v>28.5</v>
      </c>
      <c r="AJ337" s="4">
        <v>61.53</v>
      </c>
      <c r="AK337" s="4">
        <v>84.74</v>
      </c>
      <c r="AL337" s="4">
        <f t="shared" si="65"/>
        <v>0</v>
      </c>
      <c r="AM337" s="4">
        <f t="shared" si="66"/>
        <v>0</v>
      </c>
      <c r="AN337" s="4">
        <f t="shared" si="67"/>
        <v>1</v>
      </c>
    </row>
    <row r="338" spans="1:40" x14ac:dyDescent="0.35">
      <c r="A338" t="s">
        <v>720</v>
      </c>
      <c r="B338" t="s">
        <v>452</v>
      </c>
      <c r="C338" s="4" t="s">
        <v>0</v>
      </c>
      <c r="D338" s="4" t="s">
        <v>4</v>
      </c>
      <c r="E338" s="4">
        <v>27.5</v>
      </c>
      <c r="F338" s="4">
        <v>78.13</v>
      </c>
      <c r="G338" s="4">
        <v>82.3</v>
      </c>
      <c r="H338" s="4">
        <f t="shared" si="60"/>
        <v>0.94933171324422838</v>
      </c>
      <c r="I338" s="4">
        <v>27</v>
      </c>
      <c r="J338" s="4">
        <v>70.430000000000007</v>
      </c>
      <c r="K338" s="4">
        <v>81.08</v>
      </c>
      <c r="L338" s="4">
        <f t="shared" si="61"/>
        <v>0</v>
      </c>
      <c r="M338" s="4">
        <f t="shared" si="62"/>
        <v>0</v>
      </c>
      <c r="N338" s="4">
        <f t="shared" si="63"/>
        <v>1</v>
      </c>
      <c r="AA338" t="s">
        <v>720</v>
      </c>
      <c r="AB338" t="s">
        <v>452</v>
      </c>
      <c r="AC338" t="s">
        <v>0</v>
      </c>
      <c r="AD338" t="s">
        <v>5</v>
      </c>
      <c r="AE338">
        <v>24</v>
      </c>
      <c r="AF338">
        <v>89.64</v>
      </c>
      <c r="AG338">
        <v>73.7</v>
      </c>
      <c r="AH338">
        <f t="shared" si="64"/>
        <v>1.216282225237449</v>
      </c>
      <c r="AI338">
        <v>22.5</v>
      </c>
      <c r="AJ338">
        <v>81.83</v>
      </c>
      <c r="AK338">
        <v>69.97</v>
      </c>
      <c r="AL338" s="3">
        <f t="shared" si="65"/>
        <v>0</v>
      </c>
      <c r="AM338" s="3">
        <f t="shared" si="66"/>
        <v>1</v>
      </c>
      <c r="AN338" s="3">
        <f t="shared" si="67"/>
        <v>0</v>
      </c>
    </row>
    <row r="339" spans="1:40" x14ac:dyDescent="0.35">
      <c r="A339" t="s">
        <v>721</v>
      </c>
      <c r="B339" t="s">
        <v>452</v>
      </c>
      <c r="C339" s="4" t="s">
        <v>0</v>
      </c>
      <c r="D339" s="4" t="s">
        <v>4</v>
      </c>
      <c r="E339" s="4">
        <v>31.5</v>
      </c>
      <c r="F339" s="4">
        <v>79.81</v>
      </c>
      <c r="G339" s="4">
        <v>92.02</v>
      </c>
      <c r="H339" s="4">
        <f t="shared" si="60"/>
        <v>0.86731145403173227</v>
      </c>
      <c r="I339" s="4">
        <v>31</v>
      </c>
      <c r="J339" s="4">
        <v>49.14</v>
      </c>
      <c r="K339" s="4">
        <v>90.81</v>
      </c>
      <c r="L339" s="4">
        <f t="shared" si="61"/>
        <v>0</v>
      </c>
      <c r="M339" s="4">
        <f t="shared" si="62"/>
        <v>0</v>
      </c>
      <c r="N339" s="4">
        <f t="shared" si="63"/>
        <v>1</v>
      </c>
      <c r="AA339" t="s">
        <v>721</v>
      </c>
      <c r="AB339" t="s">
        <v>452</v>
      </c>
      <c r="AC339" t="s">
        <v>0</v>
      </c>
      <c r="AD339" t="s">
        <v>5</v>
      </c>
      <c r="AE339">
        <v>24</v>
      </c>
      <c r="AF339">
        <v>114.46</v>
      </c>
      <c r="AG339">
        <v>73.7</v>
      </c>
      <c r="AH339">
        <f t="shared" si="64"/>
        <v>1.5530529172320215</v>
      </c>
      <c r="AI339">
        <v>21.5</v>
      </c>
      <c r="AJ339">
        <v>55.2</v>
      </c>
      <c r="AK339">
        <v>67.47</v>
      </c>
      <c r="AL339" s="3">
        <f t="shared" si="65"/>
        <v>1</v>
      </c>
      <c r="AM339" s="3">
        <f t="shared" si="66"/>
        <v>0</v>
      </c>
      <c r="AN339" s="3">
        <f t="shared" si="67"/>
        <v>0</v>
      </c>
    </row>
    <row r="340" spans="1:40" x14ac:dyDescent="0.35">
      <c r="A340" t="s">
        <v>722</v>
      </c>
      <c r="B340" t="s">
        <v>452</v>
      </c>
      <c r="C340" s="4" t="s">
        <v>0</v>
      </c>
      <c r="D340" s="4" t="s">
        <v>4</v>
      </c>
      <c r="E340" s="4">
        <v>34.5</v>
      </c>
      <c r="F340" s="4">
        <v>86.5</v>
      </c>
      <c r="G340" s="4">
        <v>99.24</v>
      </c>
      <c r="H340" s="4">
        <f t="shared" si="60"/>
        <v>0.87162434502216857</v>
      </c>
      <c r="I340" s="4">
        <v>34</v>
      </c>
      <c r="J340" s="4">
        <v>63.38</v>
      </c>
      <c r="K340" s="4">
        <v>98.04</v>
      </c>
      <c r="L340" s="4">
        <f t="shared" si="61"/>
        <v>0</v>
      </c>
      <c r="M340" s="4">
        <f t="shared" si="62"/>
        <v>0</v>
      </c>
      <c r="N340" s="4">
        <f t="shared" si="63"/>
        <v>1</v>
      </c>
      <c r="AA340" t="s">
        <v>722</v>
      </c>
      <c r="AB340" t="s">
        <v>452</v>
      </c>
      <c r="AC340" t="s">
        <v>0</v>
      </c>
      <c r="AD340" t="s">
        <v>5</v>
      </c>
      <c r="AE340">
        <v>23</v>
      </c>
      <c r="AF340">
        <v>76.53</v>
      </c>
      <c r="AG340">
        <v>71.22</v>
      </c>
      <c r="AH340">
        <f t="shared" si="64"/>
        <v>1.0745577085088458</v>
      </c>
      <c r="AI340">
        <v>22.5</v>
      </c>
      <c r="AJ340">
        <v>56.13</v>
      </c>
      <c r="AK340">
        <v>69.97</v>
      </c>
      <c r="AL340" s="3">
        <f t="shared" si="65"/>
        <v>0</v>
      </c>
      <c r="AM340" s="3">
        <f t="shared" si="66"/>
        <v>1</v>
      </c>
      <c r="AN340" s="3">
        <f t="shared" si="67"/>
        <v>0</v>
      </c>
    </row>
    <row r="341" spans="1:40" x14ac:dyDescent="0.35">
      <c r="A341" t="s">
        <v>723</v>
      </c>
      <c r="B341" t="s">
        <v>452</v>
      </c>
      <c r="C341" s="4" t="s">
        <v>0</v>
      </c>
      <c r="D341" s="4" t="s">
        <v>4</v>
      </c>
      <c r="E341" s="4">
        <v>22.5</v>
      </c>
      <c r="F341" s="4">
        <v>61.17</v>
      </c>
      <c r="G341" s="4">
        <v>69.97</v>
      </c>
      <c r="H341" s="4">
        <f t="shared" si="60"/>
        <v>0.87423181363441482</v>
      </c>
      <c r="I341" s="4">
        <v>22</v>
      </c>
      <c r="J341" s="4">
        <v>47.8</v>
      </c>
      <c r="K341" s="4">
        <v>68.72</v>
      </c>
      <c r="L341" s="4">
        <f t="shared" si="61"/>
        <v>0</v>
      </c>
      <c r="M341" s="4">
        <f t="shared" si="62"/>
        <v>0</v>
      </c>
      <c r="N341" s="4">
        <f t="shared" si="63"/>
        <v>1</v>
      </c>
      <c r="AA341" t="s">
        <v>723</v>
      </c>
      <c r="AB341" t="s">
        <v>452</v>
      </c>
      <c r="AC341" t="s">
        <v>0</v>
      </c>
      <c r="AD341" t="s">
        <v>5</v>
      </c>
      <c r="AE341">
        <v>24</v>
      </c>
      <c r="AF341">
        <v>88.2</v>
      </c>
      <c r="AG341">
        <v>73.7</v>
      </c>
      <c r="AH341">
        <f t="shared" si="64"/>
        <v>1.1967435549525101</v>
      </c>
      <c r="AI341">
        <v>23.5</v>
      </c>
      <c r="AJ341">
        <v>62.89</v>
      </c>
      <c r="AK341">
        <v>72.459999999999994</v>
      </c>
      <c r="AL341" s="3">
        <f t="shared" si="65"/>
        <v>0</v>
      </c>
      <c r="AM341" s="3">
        <f t="shared" si="66"/>
        <v>1</v>
      </c>
      <c r="AN341" s="3">
        <f t="shared" si="67"/>
        <v>0</v>
      </c>
    </row>
    <row r="342" spans="1:40" x14ac:dyDescent="0.35">
      <c r="A342" t="s">
        <v>724</v>
      </c>
      <c r="B342" t="s">
        <v>452</v>
      </c>
      <c r="C342" s="4" t="s">
        <v>0</v>
      </c>
      <c r="D342" s="4" t="s">
        <v>4</v>
      </c>
      <c r="E342" s="4">
        <v>15.5</v>
      </c>
      <c r="F342" s="4">
        <v>44.1</v>
      </c>
      <c r="G342" s="4">
        <v>52.21</v>
      </c>
      <c r="H342" s="4">
        <f t="shared" si="60"/>
        <v>0.84466577284045208</v>
      </c>
      <c r="I342" s="4">
        <v>15</v>
      </c>
      <c r="J342" s="4">
        <v>32.75</v>
      </c>
      <c r="K342" s="4">
        <v>50.91</v>
      </c>
      <c r="L342" s="4">
        <f t="shared" si="61"/>
        <v>0</v>
      </c>
      <c r="M342" s="4">
        <f t="shared" si="62"/>
        <v>0</v>
      </c>
      <c r="N342" s="4">
        <f t="shared" si="63"/>
        <v>1</v>
      </c>
      <c r="AA342" t="s">
        <v>724</v>
      </c>
      <c r="AB342" t="s">
        <v>452</v>
      </c>
      <c r="AC342" t="s">
        <v>0</v>
      </c>
      <c r="AD342" t="s">
        <v>5</v>
      </c>
      <c r="AE342">
        <v>22.5</v>
      </c>
      <c r="AF342">
        <v>70.989999999999995</v>
      </c>
      <c r="AG342">
        <v>69.97</v>
      </c>
      <c r="AH342">
        <f t="shared" si="64"/>
        <v>1.0145776761469201</v>
      </c>
      <c r="AI342">
        <v>22</v>
      </c>
      <c r="AJ342">
        <v>61.03</v>
      </c>
      <c r="AK342">
        <v>68.72</v>
      </c>
      <c r="AL342" s="3">
        <f t="shared" si="65"/>
        <v>0</v>
      </c>
      <c r="AM342" s="3">
        <f t="shared" si="66"/>
        <v>1</v>
      </c>
      <c r="AN342" s="3">
        <f t="shared" si="67"/>
        <v>0</v>
      </c>
    </row>
    <row r="343" spans="1:40" x14ac:dyDescent="0.35">
      <c r="A343" t="s">
        <v>744</v>
      </c>
      <c r="B343" t="s">
        <v>452</v>
      </c>
      <c r="C343" s="4" t="s">
        <v>0</v>
      </c>
      <c r="D343" s="4" t="s">
        <v>4</v>
      </c>
      <c r="E343" s="4">
        <v>34.5</v>
      </c>
      <c r="F343" s="4">
        <v>90.64</v>
      </c>
      <c r="G343" s="4">
        <v>99.24</v>
      </c>
      <c r="H343" s="4">
        <f t="shared" si="60"/>
        <v>0.91334139459895214</v>
      </c>
      <c r="I343" s="4">
        <v>34</v>
      </c>
      <c r="J343" s="4">
        <v>61.16</v>
      </c>
      <c r="K343" s="4">
        <v>98.04</v>
      </c>
      <c r="L343" s="4">
        <f t="shared" si="61"/>
        <v>0</v>
      </c>
      <c r="M343" s="4">
        <f t="shared" si="62"/>
        <v>0</v>
      </c>
      <c r="N343" s="4">
        <f t="shared" si="63"/>
        <v>1</v>
      </c>
      <c r="AA343" t="s">
        <v>744</v>
      </c>
      <c r="AB343" t="s">
        <v>452</v>
      </c>
      <c r="AC343" t="s">
        <v>0</v>
      </c>
      <c r="AD343" t="s">
        <v>5</v>
      </c>
      <c r="AE343">
        <v>23.5</v>
      </c>
      <c r="AF343">
        <v>77.709999999999994</v>
      </c>
      <c r="AG343">
        <v>72.459999999999994</v>
      </c>
      <c r="AH343">
        <f t="shared" si="64"/>
        <v>1.0724537675959149</v>
      </c>
      <c r="AI343">
        <v>22</v>
      </c>
      <c r="AJ343">
        <v>72.400000000000006</v>
      </c>
      <c r="AK343">
        <v>68.72</v>
      </c>
      <c r="AL343" s="3">
        <f t="shared" si="65"/>
        <v>0</v>
      </c>
      <c r="AM343" s="3">
        <f t="shared" si="66"/>
        <v>1</v>
      </c>
      <c r="AN343" s="3">
        <f t="shared" si="67"/>
        <v>0</v>
      </c>
    </row>
    <row r="344" spans="1:40" x14ac:dyDescent="0.35">
      <c r="A344" t="s">
        <v>747</v>
      </c>
      <c r="B344" t="s">
        <v>452</v>
      </c>
      <c r="C344" s="4" t="s">
        <v>0</v>
      </c>
      <c r="D344" s="4" t="s">
        <v>4</v>
      </c>
      <c r="E344" s="4">
        <v>21</v>
      </c>
      <c r="F344" s="4">
        <v>59.33</v>
      </c>
      <c r="G344" s="4">
        <v>66.22</v>
      </c>
      <c r="H344" s="4">
        <f t="shared" si="60"/>
        <v>0.89595288432497733</v>
      </c>
      <c r="I344" s="4">
        <v>20.5</v>
      </c>
      <c r="J344" s="4">
        <v>30.17</v>
      </c>
      <c r="K344" s="4">
        <v>64.97</v>
      </c>
      <c r="L344" s="4">
        <f t="shared" si="61"/>
        <v>0</v>
      </c>
      <c r="M344" s="4">
        <f t="shared" si="62"/>
        <v>0</v>
      </c>
      <c r="N344" s="4">
        <f t="shared" si="63"/>
        <v>1</v>
      </c>
      <c r="AA344" t="s">
        <v>747</v>
      </c>
      <c r="AB344" t="s">
        <v>452</v>
      </c>
      <c r="AC344" s="4" t="s">
        <v>0</v>
      </c>
      <c r="AD344" s="4" t="s">
        <v>5</v>
      </c>
      <c r="AE344" s="4">
        <v>23</v>
      </c>
      <c r="AF344" s="4">
        <v>58.95</v>
      </c>
      <c r="AG344" s="4">
        <v>71.22</v>
      </c>
      <c r="AH344" s="4">
        <f t="shared" si="64"/>
        <v>0.82771693344566133</v>
      </c>
      <c r="AI344" s="4">
        <v>22.5</v>
      </c>
      <c r="AJ344" s="4">
        <v>47.23</v>
      </c>
      <c r="AK344" s="4">
        <v>69.97</v>
      </c>
      <c r="AL344" s="4">
        <f t="shared" si="65"/>
        <v>0</v>
      </c>
      <c r="AM344" s="4">
        <f t="shared" si="66"/>
        <v>0</v>
      </c>
      <c r="AN344" s="4">
        <f t="shared" si="67"/>
        <v>1</v>
      </c>
    </row>
    <row r="345" spans="1:40" x14ac:dyDescent="0.35">
      <c r="A345" t="s">
        <v>748</v>
      </c>
      <c r="B345" t="s">
        <v>452</v>
      </c>
      <c r="C345" s="4" t="s">
        <v>0</v>
      </c>
      <c r="D345" s="4" t="s">
        <v>4</v>
      </c>
      <c r="E345" s="4">
        <v>29</v>
      </c>
      <c r="F345" s="4">
        <v>80.97</v>
      </c>
      <c r="G345" s="4">
        <v>85.96</v>
      </c>
      <c r="H345" s="4">
        <f t="shared" si="60"/>
        <v>0.94194974406700793</v>
      </c>
      <c r="I345" s="4">
        <v>28.5</v>
      </c>
      <c r="J345" s="4">
        <v>43.78</v>
      </c>
      <c r="K345" s="4">
        <v>84.74</v>
      </c>
      <c r="L345" s="4">
        <f t="shared" si="61"/>
        <v>0</v>
      </c>
      <c r="M345" s="4">
        <f t="shared" si="62"/>
        <v>0</v>
      </c>
      <c r="N345" s="4">
        <f t="shared" si="63"/>
        <v>1</v>
      </c>
      <c r="AA345" t="s">
        <v>748</v>
      </c>
      <c r="AB345" t="s">
        <v>452</v>
      </c>
      <c r="AC345" t="s">
        <v>0</v>
      </c>
      <c r="AD345" t="s">
        <v>5</v>
      </c>
      <c r="AE345">
        <v>22</v>
      </c>
      <c r="AF345">
        <v>69.84</v>
      </c>
      <c r="AG345">
        <v>68.72</v>
      </c>
      <c r="AH345">
        <f t="shared" si="64"/>
        <v>1.0162980209545984</v>
      </c>
      <c r="AI345">
        <v>21.5</v>
      </c>
      <c r="AJ345">
        <v>59.21</v>
      </c>
      <c r="AK345">
        <v>67.47</v>
      </c>
      <c r="AL345" s="3">
        <f t="shared" si="65"/>
        <v>0</v>
      </c>
      <c r="AM345" s="3">
        <f t="shared" si="66"/>
        <v>1</v>
      </c>
      <c r="AN345" s="3">
        <f t="shared" si="67"/>
        <v>0</v>
      </c>
    </row>
    <row r="346" spans="1:40" x14ac:dyDescent="0.35">
      <c r="A346" t="s">
        <v>750</v>
      </c>
      <c r="B346" t="s">
        <v>452</v>
      </c>
      <c r="C346" s="4" t="s">
        <v>0</v>
      </c>
      <c r="D346" s="4" t="s">
        <v>4</v>
      </c>
      <c r="E346" s="4">
        <v>22</v>
      </c>
      <c r="F346" s="4">
        <v>62.21</v>
      </c>
      <c r="G346" s="4">
        <v>68.72</v>
      </c>
      <c r="H346" s="4">
        <f t="shared" si="60"/>
        <v>0.90526775320139696</v>
      </c>
      <c r="I346" s="4">
        <v>21.5</v>
      </c>
      <c r="J346" s="4">
        <v>49.83</v>
      </c>
      <c r="K346" s="4">
        <v>67.47</v>
      </c>
      <c r="L346" s="4">
        <f t="shared" si="61"/>
        <v>0</v>
      </c>
      <c r="M346" s="4">
        <f t="shared" si="62"/>
        <v>0</v>
      </c>
      <c r="N346" s="4">
        <f t="shared" si="63"/>
        <v>1</v>
      </c>
      <c r="AA346" t="s">
        <v>750</v>
      </c>
      <c r="AB346" t="s">
        <v>452</v>
      </c>
      <c r="AC346" t="s">
        <v>0</v>
      </c>
      <c r="AD346" t="s">
        <v>5</v>
      </c>
      <c r="AE346">
        <v>21</v>
      </c>
      <c r="AF346">
        <v>79.89</v>
      </c>
      <c r="AG346">
        <v>66.22</v>
      </c>
      <c r="AH346">
        <f t="shared" si="64"/>
        <v>1.206433101781939</v>
      </c>
      <c r="AI346">
        <v>22.5</v>
      </c>
      <c r="AJ346">
        <v>74.510000000000005</v>
      </c>
      <c r="AK346">
        <v>69.97</v>
      </c>
      <c r="AL346" s="3">
        <f t="shared" si="65"/>
        <v>0</v>
      </c>
      <c r="AM346" s="3">
        <f t="shared" si="66"/>
        <v>1</v>
      </c>
      <c r="AN346" s="3">
        <f t="shared" si="67"/>
        <v>0</v>
      </c>
    </row>
    <row r="347" spans="1:40" x14ac:dyDescent="0.35">
      <c r="A347" t="s">
        <v>751</v>
      </c>
      <c r="B347" t="s">
        <v>452</v>
      </c>
      <c r="C347" s="4" t="s">
        <v>0</v>
      </c>
      <c r="D347" s="4" t="s">
        <v>4</v>
      </c>
      <c r="E347" s="4">
        <v>31</v>
      </c>
      <c r="F347" s="4">
        <v>82.59</v>
      </c>
      <c r="G347" s="4">
        <v>90.81</v>
      </c>
      <c r="H347" s="4">
        <f t="shared" si="60"/>
        <v>0.90948133465477377</v>
      </c>
      <c r="I347" s="4">
        <v>30.5</v>
      </c>
      <c r="J347" s="4">
        <v>56.08</v>
      </c>
      <c r="K347" s="4">
        <v>89.6</v>
      </c>
      <c r="L347" s="4">
        <f t="shared" si="61"/>
        <v>0</v>
      </c>
      <c r="M347" s="4">
        <f t="shared" si="62"/>
        <v>0</v>
      </c>
      <c r="N347" s="4">
        <f t="shared" si="63"/>
        <v>1</v>
      </c>
      <c r="AA347" t="s">
        <v>751</v>
      </c>
      <c r="AB347" t="s">
        <v>452</v>
      </c>
      <c r="AC347" t="s">
        <v>0</v>
      </c>
      <c r="AD347" t="s">
        <v>5</v>
      </c>
      <c r="AE347">
        <v>19</v>
      </c>
      <c r="AF347">
        <v>61.65</v>
      </c>
      <c r="AG347">
        <v>61.18</v>
      </c>
      <c r="AH347">
        <f t="shared" si="64"/>
        <v>1.0076822491010133</v>
      </c>
      <c r="AI347">
        <v>18.5</v>
      </c>
      <c r="AJ347">
        <v>41.8</v>
      </c>
      <c r="AK347">
        <v>59.91</v>
      </c>
      <c r="AL347" s="3">
        <f t="shared" si="65"/>
        <v>0</v>
      </c>
      <c r="AM347" s="3">
        <f t="shared" si="66"/>
        <v>1</v>
      </c>
      <c r="AN347" s="3">
        <f t="shared" si="67"/>
        <v>0</v>
      </c>
    </row>
    <row r="348" spans="1:40" x14ac:dyDescent="0.35">
      <c r="A348" t="s">
        <v>752</v>
      </c>
      <c r="B348" t="s">
        <v>452</v>
      </c>
      <c r="C348" s="4" t="s">
        <v>0</v>
      </c>
      <c r="D348" s="4" t="s">
        <v>4</v>
      </c>
      <c r="E348" s="4">
        <v>18</v>
      </c>
      <c r="F348" s="4">
        <v>42.37</v>
      </c>
      <c r="G348" s="4">
        <v>58.64</v>
      </c>
      <c r="H348" s="4">
        <f t="shared" si="60"/>
        <v>0.72254433833560705</v>
      </c>
      <c r="I348" s="4">
        <v>17.5</v>
      </c>
      <c r="J348" s="4">
        <v>25.21</v>
      </c>
      <c r="K348" s="4">
        <v>57.36</v>
      </c>
      <c r="L348" s="4">
        <f t="shared" si="61"/>
        <v>0</v>
      </c>
      <c r="M348" s="4">
        <f t="shared" si="62"/>
        <v>0</v>
      </c>
      <c r="N348" s="4">
        <f t="shared" si="63"/>
        <v>1</v>
      </c>
      <c r="AA348" t="s">
        <v>752</v>
      </c>
      <c r="AB348" t="s">
        <v>452</v>
      </c>
      <c r="AC348" s="4" t="s">
        <v>0</v>
      </c>
      <c r="AD348" s="4" t="s">
        <v>5</v>
      </c>
      <c r="AE348" s="4">
        <v>23</v>
      </c>
      <c r="AF348" s="4">
        <v>63.68</v>
      </c>
      <c r="AG348" s="4">
        <v>71.22</v>
      </c>
      <c r="AH348" s="4">
        <f t="shared" si="64"/>
        <v>0.8941308621173828</v>
      </c>
      <c r="AI348" s="4">
        <v>22.5</v>
      </c>
      <c r="AJ348" s="4">
        <v>52.84</v>
      </c>
      <c r="AK348" s="4">
        <v>69.97</v>
      </c>
      <c r="AL348" s="4">
        <f t="shared" si="65"/>
        <v>0</v>
      </c>
      <c r="AM348" s="4">
        <f t="shared" si="66"/>
        <v>0</v>
      </c>
      <c r="AN348" s="4">
        <f t="shared" si="67"/>
        <v>1</v>
      </c>
    </row>
    <row r="349" spans="1:40" x14ac:dyDescent="0.35">
      <c r="A349" t="s">
        <v>753</v>
      </c>
      <c r="B349" t="s">
        <v>452</v>
      </c>
      <c r="C349" s="4" t="s">
        <v>0</v>
      </c>
      <c r="D349" s="4" t="s">
        <v>4</v>
      </c>
      <c r="E349" s="4">
        <v>18.5</v>
      </c>
      <c r="F349" s="4">
        <v>48.99</v>
      </c>
      <c r="G349" s="4">
        <v>59.91</v>
      </c>
      <c r="H349" s="4">
        <f t="shared" si="60"/>
        <v>0.81772658988482727</v>
      </c>
      <c r="I349" s="4">
        <v>18</v>
      </c>
      <c r="J349" s="4">
        <v>27.76</v>
      </c>
      <c r="K349" s="4">
        <v>58.64</v>
      </c>
      <c r="L349" s="4">
        <f t="shared" si="61"/>
        <v>0</v>
      </c>
      <c r="M349" s="4">
        <f t="shared" si="62"/>
        <v>0</v>
      </c>
      <c r="N349" s="4">
        <f t="shared" si="63"/>
        <v>1</v>
      </c>
      <c r="AA349" t="s">
        <v>753</v>
      </c>
      <c r="AB349" t="s">
        <v>452</v>
      </c>
      <c r="AC349" s="4" t="s">
        <v>0</v>
      </c>
      <c r="AD349" s="4" t="s">
        <v>5</v>
      </c>
      <c r="AE349" s="4">
        <v>18</v>
      </c>
      <c r="AF349" s="4">
        <v>52.67</v>
      </c>
      <c r="AG349" s="4">
        <v>58.64</v>
      </c>
      <c r="AH349" s="4">
        <f t="shared" si="64"/>
        <v>0.89819236016371085</v>
      </c>
      <c r="AI349" s="4">
        <v>17.5</v>
      </c>
      <c r="AJ349" s="4">
        <v>21.02</v>
      </c>
      <c r="AK349" s="4">
        <v>57.36</v>
      </c>
      <c r="AL349" s="4">
        <f t="shared" si="65"/>
        <v>0</v>
      </c>
      <c r="AM349" s="4">
        <f t="shared" si="66"/>
        <v>0</v>
      </c>
      <c r="AN349" s="4">
        <f t="shared" si="67"/>
        <v>1</v>
      </c>
    </row>
    <row r="350" spans="1:40" x14ac:dyDescent="0.35">
      <c r="A350" t="s">
        <v>754</v>
      </c>
      <c r="B350" t="s">
        <v>452</v>
      </c>
      <c r="C350" t="s">
        <v>0</v>
      </c>
      <c r="D350" t="s">
        <v>4</v>
      </c>
      <c r="E350">
        <v>18</v>
      </c>
      <c r="F350">
        <v>58.89</v>
      </c>
      <c r="G350">
        <v>58.64</v>
      </c>
      <c r="H350">
        <f t="shared" si="60"/>
        <v>1.0042633015006821</v>
      </c>
      <c r="I350">
        <v>17.5</v>
      </c>
      <c r="J350">
        <v>36.880000000000003</v>
      </c>
      <c r="K350">
        <v>57.36</v>
      </c>
      <c r="L350" s="3">
        <f t="shared" si="61"/>
        <v>0</v>
      </c>
      <c r="M350" s="3">
        <f t="shared" si="62"/>
        <v>1</v>
      </c>
      <c r="N350" s="3">
        <f t="shared" si="63"/>
        <v>0</v>
      </c>
      <c r="AA350" t="s">
        <v>754</v>
      </c>
      <c r="AB350" t="s">
        <v>452</v>
      </c>
      <c r="AC350" t="s">
        <v>0</v>
      </c>
      <c r="AD350" t="s">
        <v>5</v>
      </c>
      <c r="AE350">
        <v>24</v>
      </c>
      <c r="AF350">
        <v>87.48</v>
      </c>
      <c r="AG350">
        <v>73.7</v>
      </c>
      <c r="AH350">
        <f t="shared" si="64"/>
        <v>1.1869742198100408</v>
      </c>
      <c r="AI350">
        <v>22.5</v>
      </c>
      <c r="AJ350">
        <v>65.05</v>
      </c>
      <c r="AK350">
        <v>69.97</v>
      </c>
      <c r="AL350" s="3">
        <f t="shared" si="65"/>
        <v>0</v>
      </c>
      <c r="AM350" s="3">
        <f t="shared" si="66"/>
        <v>1</v>
      </c>
      <c r="AN350" s="3">
        <f t="shared" si="67"/>
        <v>0</v>
      </c>
    </row>
    <row r="351" spans="1:40" x14ac:dyDescent="0.35">
      <c r="A351" t="s">
        <v>755</v>
      </c>
      <c r="B351" t="s">
        <v>452</v>
      </c>
      <c r="C351" s="4" t="s">
        <v>0</v>
      </c>
      <c r="D351" s="4" t="s">
        <v>4</v>
      </c>
      <c r="E351" s="4">
        <v>22.5</v>
      </c>
      <c r="F351" s="4">
        <v>67.03</v>
      </c>
      <c r="G351" s="4">
        <v>69.97</v>
      </c>
      <c r="H351" s="4">
        <f t="shared" si="60"/>
        <v>0.95798199228240677</v>
      </c>
      <c r="I351" s="4">
        <v>22</v>
      </c>
      <c r="J351" s="4">
        <v>41.87</v>
      </c>
      <c r="K351" s="4">
        <v>68.72</v>
      </c>
      <c r="L351" s="4">
        <f t="shared" si="61"/>
        <v>0</v>
      </c>
      <c r="M351" s="4">
        <f t="shared" si="62"/>
        <v>0</v>
      </c>
      <c r="N351" s="4">
        <f t="shared" si="63"/>
        <v>1</v>
      </c>
      <c r="AA351" t="s">
        <v>755</v>
      </c>
      <c r="AB351" t="s">
        <v>452</v>
      </c>
      <c r="AC351" s="4" t="s">
        <v>0</v>
      </c>
      <c r="AD351" s="4" t="s">
        <v>5</v>
      </c>
      <c r="AE351" s="4">
        <v>23.5</v>
      </c>
      <c r="AF351" s="4">
        <v>70.510000000000005</v>
      </c>
      <c r="AG351" s="4">
        <v>72.459999999999994</v>
      </c>
      <c r="AH351" s="4">
        <f t="shared" si="64"/>
        <v>0.97308860060723168</v>
      </c>
      <c r="AI351" s="4">
        <v>23</v>
      </c>
      <c r="AJ351" s="4">
        <v>60.49</v>
      </c>
      <c r="AK351" s="4">
        <v>71.22</v>
      </c>
      <c r="AL351" s="4">
        <f t="shared" si="65"/>
        <v>0</v>
      </c>
      <c r="AM351" s="4">
        <f t="shared" si="66"/>
        <v>0</v>
      </c>
      <c r="AN351" s="4">
        <f t="shared" si="67"/>
        <v>1</v>
      </c>
    </row>
    <row r="352" spans="1:40" x14ac:dyDescent="0.35">
      <c r="A352" t="s">
        <v>756</v>
      </c>
      <c r="B352" t="s">
        <v>452</v>
      </c>
      <c r="C352" s="4" t="s">
        <v>0</v>
      </c>
      <c r="D352" s="4" t="s">
        <v>4</v>
      </c>
      <c r="E352" s="4">
        <v>29.5</v>
      </c>
      <c r="F352" s="4">
        <v>84.62</v>
      </c>
      <c r="G352" s="4">
        <v>87.18</v>
      </c>
      <c r="H352" s="4">
        <f t="shared" si="60"/>
        <v>0.97063546685019497</v>
      </c>
      <c r="I352" s="4">
        <v>29</v>
      </c>
      <c r="J352" s="4">
        <v>77.39</v>
      </c>
      <c r="K352" s="4">
        <v>85.96</v>
      </c>
      <c r="L352" s="4">
        <f t="shared" si="61"/>
        <v>0</v>
      </c>
      <c r="M352" s="4">
        <f t="shared" si="62"/>
        <v>0</v>
      </c>
      <c r="N352" s="4">
        <f t="shared" si="63"/>
        <v>1</v>
      </c>
      <c r="AA352" t="s">
        <v>756</v>
      </c>
      <c r="AB352" t="s">
        <v>452</v>
      </c>
      <c r="AC352" s="4" t="s">
        <v>0</v>
      </c>
      <c r="AD352" s="4" t="s">
        <v>5</v>
      </c>
      <c r="AE352" s="4">
        <v>30.5</v>
      </c>
      <c r="AF352" s="4">
        <v>74.88</v>
      </c>
      <c r="AG352" s="4">
        <v>89.6</v>
      </c>
      <c r="AH352" s="4">
        <f t="shared" si="64"/>
        <v>0.83571428571428574</v>
      </c>
      <c r="AI352" s="4">
        <v>30</v>
      </c>
      <c r="AJ352" s="4">
        <v>64.5</v>
      </c>
      <c r="AK352" s="4">
        <v>88.39</v>
      </c>
      <c r="AL352" s="4">
        <f t="shared" si="65"/>
        <v>0</v>
      </c>
      <c r="AM352" s="4">
        <f t="shared" si="66"/>
        <v>0</v>
      </c>
      <c r="AN352" s="4">
        <f t="shared" si="67"/>
        <v>1</v>
      </c>
    </row>
    <row r="353" spans="1:40" x14ac:dyDescent="0.35">
      <c r="A353" t="s">
        <v>774</v>
      </c>
      <c r="B353" t="s">
        <v>775</v>
      </c>
      <c r="C353" t="s">
        <v>0</v>
      </c>
      <c r="D353" t="s">
        <v>6</v>
      </c>
      <c r="E353">
        <v>32</v>
      </c>
      <c r="F353">
        <v>99.65</v>
      </c>
      <c r="G353">
        <v>93.23</v>
      </c>
      <c r="H353">
        <f t="shared" si="60"/>
        <v>1.0688619543065536</v>
      </c>
      <c r="I353">
        <v>24</v>
      </c>
      <c r="J353">
        <v>78.959999999999994</v>
      </c>
      <c r="K353">
        <v>73.7</v>
      </c>
      <c r="L353" s="3">
        <f t="shared" si="61"/>
        <v>0</v>
      </c>
      <c r="M353" s="3">
        <f t="shared" si="62"/>
        <v>1</v>
      </c>
      <c r="N353" s="3">
        <f t="shared" si="63"/>
        <v>0</v>
      </c>
      <c r="AA353" t="s">
        <v>774</v>
      </c>
      <c r="AB353" t="s">
        <v>775</v>
      </c>
      <c r="AC353" t="s">
        <v>0</v>
      </c>
      <c r="AD353" t="s">
        <v>7</v>
      </c>
      <c r="AE353">
        <v>24</v>
      </c>
      <c r="AF353">
        <v>147.59</v>
      </c>
      <c r="AG353">
        <v>73.7</v>
      </c>
      <c r="AH353">
        <f t="shared" si="64"/>
        <v>2.0025780189959295</v>
      </c>
      <c r="AI353">
        <v>23</v>
      </c>
      <c r="AJ353">
        <v>67.97</v>
      </c>
      <c r="AK353">
        <v>71.22</v>
      </c>
      <c r="AL353" s="3">
        <f t="shared" si="65"/>
        <v>1</v>
      </c>
      <c r="AM353" s="3">
        <f t="shared" si="66"/>
        <v>0</v>
      </c>
      <c r="AN353" s="3">
        <f t="shared" si="67"/>
        <v>0</v>
      </c>
    </row>
    <row r="354" spans="1:40" x14ac:dyDescent="0.35">
      <c r="A354" t="s">
        <v>776</v>
      </c>
      <c r="B354" t="s">
        <v>775</v>
      </c>
      <c r="C354" t="s">
        <v>0</v>
      </c>
      <c r="D354" t="s">
        <v>6</v>
      </c>
      <c r="E354">
        <v>24</v>
      </c>
      <c r="F354">
        <v>95.53</v>
      </c>
      <c r="G354">
        <v>73.7</v>
      </c>
      <c r="H354">
        <f t="shared" si="60"/>
        <v>1.2962008141112618</v>
      </c>
      <c r="I354">
        <v>23</v>
      </c>
      <c r="J354">
        <v>70.3</v>
      </c>
      <c r="K354">
        <v>71.22</v>
      </c>
      <c r="L354" s="3">
        <f t="shared" si="61"/>
        <v>0</v>
      </c>
      <c r="M354" s="3">
        <f t="shared" si="62"/>
        <v>1</v>
      </c>
      <c r="N354" s="3">
        <f t="shared" si="63"/>
        <v>0</v>
      </c>
      <c r="AA354" t="s">
        <v>776</v>
      </c>
      <c r="AB354" t="s">
        <v>775</v>
      </c>
      <c r="AC354" t="s">
        <v>0</v>
      </c>
      <c r="AD354" t="s">
        <v>7</v>
      </c>
      <c r="AE354">
        <v>24</v>
      </c>
      <c r="AF354">
        <v>211.53</v>
      </c>
      <c r="AG354">
        <v>73.7</v>
      </c>
      <c r="AH354">
        <f t="shared" si="64"/>
        <v>2.8701492537313431</v>
      </c>
      <c r="AI354">
        <v>16</v>
      </c>
      <c r="AJ354">
        <v>54.31</v>
      </c>
      <c r="AK354">
        <v>53.5</v>
      </c>
      <c r="AL354" s="3">
        <f t="shared" si="65"/>
        <v>1</v>
      </c>
      <c r="AM354" s="3">
        <f t="shared" si="66"/>
        <v>0</v>
      </c>
      <c r="AN354" s="3">
        <f t="shared" si="67"/>
        <v>0</v>
      </c>
    </row>
    <row r="355" spans="1:40" x14ac:dyDescent="0.35">
      <c r="A355" t="s">
        <v>777</v>
      </c>
      <c r="B355" t="s">
        <v>775</v>
      </c>
      <c r="C355" t="s">
        <v>0</v>
      </c>
      <c r="D355" t="s">
        <v>6</v>
      </c>
      <c r="E355">
        <v>23.5</v>
      </c>
      <c r="F355">
        <v>140.13999999999999</v>
      </c>
      <c r="G355">
        <v>72.459999999999994</v>
      </c>
      <c r="H355">
        <f t="shared" si="60"/>
        <v>1.934032569693624</v>
      </c>
      <c r="I355">
        <v>22</v>
      </c>
      <c r="J355">
        <v>50.13</v>
      </c>
      <c r="K355">
        <v>68.72</v>
      </c>
      <c r="L355" s="3">
        <f t="shared" si="61"/>
        <v>1</v>
      </c>
      <c r="M355" s="3">
        <f t="shared" si="62"/>
        <v>0</v>
      </c>
      <c r="N355" s="3">
        <f t="shared" si="63"/>
        <v>0</v>
      </c>
      <c r="AA355" t="s">
        <v>777</v>
      </c>
      <c r="AB355" t="s">
        <v>775</v>
      </c>
      <c r="AC355" t="s">
        <v>0</v>
      </c>
      <c r="AD355" t="s">
        <v>7</v>
      </c>
      <c r="AE355">
        <v>24</v>
      </c>
      <c r="AF355">
        <v>183.14</v>
      </c>
      <c r="AG355">
        <v>73.7</v>
      </c>
      <c r="AH355">
        <f t="shared" si="64"/>
        <v>2.4849389416553591</v>
      </c>
      <c r="AI355">
        <v>22.5</v>
      </c>
      <c r="AJ355">
        <v>68.33</v>
      </c>
      <c r="AK355">
        <v>69.97</v>
      </c>
      <c r="AL355" s="3">
        <f t="shared" si="65"/>
        <v>1</v>
      </c>
      <c r="AM355" s="3">
        <f t="shared" si="66"/>
        <v>0</v>
      </c>
      <c r="AN355" s="3">
        <f t="shared" si="67"/>
        <v>0</v>
      </c>
    </row>
    <row r="356" spans="1:40" x14ac:dyDescent="0.35">
      <c r="A356" t="s">
        <v>778</v>
      </c>
      <c r="B356" t="s">
        <v>775</v>
      </c>
      <c r="C356" s="4" t="s">
        <v>0</v>
      </c>
      <c r="D356" s="4" t="s">
        <v>6</v>
      </c>
      <c r="E356" s="4">
        <v>24</v>
      </c>
      <c r="F356" s="4">
        <v>64.16</v>
      </c>
      <c r="G356" s="4">
        <v>73.7</v>
      </c>
      <c r="H356" s="4">
        <f t="shared" si="60"/>
        <v>0.87055630936227946</v>
      </c>
      <c r="I356" s="4">
        <v>23.5</v>
      </c>
      <c r="J356" s="4">
        <v>60.77</v>
      </c>
      <c r="K356" s="4">
        <v>72.459999999999994</v>
      </c>
      <c r="L356" s="4">
        <f t="shared" si="61"/>
        <v>0</v>
      </c>
      <c r="M356" s="4">
        <f t="shared" si="62"/>
        <v>0</v>
      </c>
      <c r="N356" s="4">
        <f t="shared" si="63"/>
        <v>1</v>
      </c>
      <c r="AA356" t="s">
        <v>778</v>
      </c>
      <c r="AB356" t="s">
        <v>775</v>
      </c>
      <c r="AC356" t="s">
        <v>0</v>
      </c>
      <c r="AD356" t="s">
        <v>7</v>
      </c>
      <c r="AE356">
        <v>23.5</v>
      </c>
      <c r="AF356">
        <v>142.84</v>
      </c>
      <c r="AG356">
        <v>72.459999999999994</v>
      </c>
      <c r="AH356">
        <f t="shared" si="64"/>
        <v>1.9712945073143806</v>
      </c>
      <c r="AI356">
        <v>35</v>
      </c>
      <c r="AJ356">
        <v>122.2</v>
      </c>
      <c r="AK356">
        <v>100.44</v>
      </c>
      <c r="AL356" s="3">
        <f t="shared" si="65"/>
        <v>1</v>
      </c>
      <c r="AM356" s="3">
        <f t="shared" si="66"/>
        <v>0</v>
      </c>
      <c r="AN356" s="3">
        <f t="shared" si="67"/>
        <v>0</v>
      </c>
    </row>
    <row r="357" spans="1:40" x14ac:dyDescent="0.35">
      <c r="A357" t="s">
        <v>779</v>
      </c>
      <c r="B357" t="s">
        <v>775</v>
      </c>
      <c r="C357" s="4" t="s">
        <v>0</v>
      </c>
      <c r="D357" s="4" t="s">
        <v>6</v>
      </c>
      <c r="E357" s="4">
        <v>15</v>
      </c>
      <c r="F357" s="4">
        <v>37.21</v>
      </c>
      <c r="G357" s="4">
        <v>50.91</v>
      </c>
      <c r="H357" s="4">
        <f t="shared" si="60"/>
        <v>0.73089766254174038</v>
      </c>
      <c r="I357" s="4">
        <v>15</v>
      </c>
      <c r="J357" s="4">
        <v>37.21</v>
      </c>
      <c r="K357" s="4">
        <v>50.91</v>
      </c>
      <c r="L357" s="4">
        <f t="shared" si="61"/>
        <v>0</v>
      </c>
      <c r="M357" s="4">
        <f t="shared" si="62"/>
        <v>0</v>
      </c>
      <c r="N357" s="4">
        <f t="shared" si="63"/>
        <v>1</v>
      </c>
      <c r="AA357" t="s">
        <v>779</v>
      </c>
      <c r="AB357" t="s">
        <v>775</v>
      </c>
      <c r="AC357" t="s">
        <v>0</v>
      </c>
      <c r="AD357" t="s">
        <v>7</v>
      </c>
      <c r="AE357">
        <v>24</v>
      </c>
      <c r="AF357">
        <v>136.02000000000001</v>
      </c>
      <c r="AG357">
        <v>73.7</v>
      </c>
      <c r="AH357">
        <f t="shared" si="64"/>
        <v>1.8455902306648575</v>
      </c>
      <c r="AI357">
        <v>35</v>
      </c>
      <c r="AJ357">
        <v>114.5</v>
      </c>
      <c r="AK357">
        <v>100.44</v>
      </c>
      <c r="AL357" s="3">
        <f t="shared" si="65"/>
        <v>1</v>
      </c>
      <c r="AM357" s="3">
        <f t="shared" si="66"/>
        <v>0</v>
      </c>
      <c r="AN357" s="3">
        <f t="shared" si="67"/>
        <v>0</v>
      </c>
    </row>
    <row r="358" spans="1:40" x14ac:dyDescent="0.35">
      <c r="A358" t="s">
        <v>780</v>
      </c>
      <c r="B358" t="s">
        <v>775</v>
      </c>
      <c r="C358" t="s">
        <v>0</v>
      </c>
      <c r="D358" t="s">
        <v>6</v>
      </c>
      <c r="E358">
        <v>23</v>
      </c>
      <c r="F358">
        <v>81.25</v>
      </c>
      <c r="G358">
        <v>71.22</v>
      </c>
      <c r="H358">
        <f t="shared" si="60"/>
        <v>1.1408312271833754</v>
      </c>
      <c r="I358">
        <v>22</v>
      </c>
      <c r="J358">
        <v>57.1</v>
      </c>
      <c r="K358">
        <v>68.72</v>
      </c>
      <c r="L358" s="3">
        <f t="shared" si="61"/>
        <v>0</v>
      </c>
      <c r="M358" s="3">
        <f t="shared" si="62"/>
        <v>1</v>
      </c>
      <c r="N358" s="3">
        <f t="shared" si="63"/>
        <v>0</v>
      </c>
      <c r="AA358" t="s">
        <v>780</v>
      </c>
      <c r="AB358" t="s">
        <v>775</v>
      </c>
      <c r="AC358" t="s">
        <v>0</v>
      </c>
      <c r="AD358" t="s">
        <v>7</v>
      </c>
      <c r="AE358">
        <v>24</v>
      </c>
      <c r="AF358">
        <v>203.93</v>
      </c>
      <c r="AG358">
        <v>73.7</v>
      </c>
      <c r="AH358">
        <f t="shared" si="64"/>
        <v>2.7670284938941654</v>
      </c>
      <c r="AI358">
        <v>22.5</v>
      </c>
      <c r="AJ358">
        <v>68.069999999999993</v>
      </c>
      <c r="AK358">
        <v>69.97</v>
      </c>
      <c r="AL358" s="3">
        <f t="shared" si="65"/>
        <v>1</v>
      </c>
      <c r="AM358" s="3">
        <f t="shared" si="66"/>
        <v>0</v>
      </c>
      <c r="AN358" s="3">
        <f t="shared" si="67"/>
        <v>0</v>
      </c>
    </row>
    <row r="359" spans="1:40" x14ac:dyDescent="0.35">
      <c r="A359" t="s">
        <v>781</v>
      </c>
      <c r="B359" t="s">
        <v>775</v>
      </c>
      <c r="C359" t="s">
        <v>0</v>
      </c>
      <c r="D359" t="s">
        <v>6</v>
      </c>
      <c r="E359">
        <v>23.5</v>
      </c>
      <c r="F359">
        <v>91.72</v>
      </c>
      <c r="G359">
        <v>72.459999999999994</v>
      </c>
      <c r="H359">
        <f t="shared" si="60"/>
        <v>1.2658018216947282</v>
      </c>
      <c r="I359">
        <v>22.5</v>
      </c>
      <c r="J359">
        <v>54.81</v>
      </c>
      <c r="K359">
        <v>69.97</v>
      </c>
      <c r="L359" s="3">
        <f t="shared" si="61"/>
        <v>0</v>
      </c>
      <c r="M359" s="3">
        <f t="shared" si="62"/>
        <v>1</v>
      </c>
      <c r="N359" s="3">
        <f t="shared" si="63"/>
        <v>0</v>
      </c>
      <c r="AA359" t="s">
        <v>781</v>
      </c>
      <c r="AB359" t="s">
        <v>775</v>
      </c>
      <c r="AC359" t="s">
        <v>0</v>
      </c>
      <c r="AD359" t="s">
        <v>7</v>
      </c>
      <c r="AE359">
        <v>24</v>
      </c>
      <c r="AF359">
        <v>184.08</v>
      </c>
      <c r="AG359">
        <v>73.7</v>
      </c>
      <c r="AH359">
        <f t="shared" si="64"/>
        <v>2.4976933514246946</v>
      </c>
      <c r="AI359">
        <v>35</v>
      </c>
      <c r="AJ359">
        <v>108.17</v>
      </c>
      <c r="AK359">
        <v>100.44</v>
      </c>
      <c r="AL359" s="3">
        <f t="shared" si="65"/>
        <v>1</v>
      </c>
      <c r="AM359" s="3">
        <f t="shared" si="66"/>
        <v>0</v>
      </c>
      <c r="AN359" s="3">
        <f t="shared" si="67"/>
        <v>0</v>
      </c>
    </row>
    <row r="360" spans="1:40" x14ac:dyDescent="0.35">
      <c r="A360" t="s">
        <v>782</v>
      </c>
      <c r="B360" t="s">
        <v>775</v>
      </c>
      <c r="C360" s="4" t="s">
        <v>0</v>
      </c>
      <c r="D360" s="4" t="s">
        <v>6</v>
      </c>
      <c r="E360" s="4">
        <v>23.5</v>
      </c>
      <c r="F360" s="4">
        <v>60.58</v>
      </c>
      <c r="G360" s="4">
        <v>72.459999999999994</v>
      </c>
      <c r="H360" s="4">
        <f t="shared" si="60"/>
        <v>0.83604747446867245</v>
      </c>
      <c r="I360" s="4">
        <v>23</v>
      </c>
      <c r="J360" s="4">
        <v>44.01</v>
      </c>
      <c r="K360" s="4">
        <v>71.22</v>
      </c>
      <c r="L360" s="4">
        <f t="shared" si="61"/>
        <v>0</v>
      </c>
      <c r="M360" s="4">
        <f t="shared" si="62"/>
        <v>0</v>
      </c>
      <c r="N360" s="4">
        <f t="shared" si="63"/>
        <v>1</v>
      </c>
      <c r="AA360" t="s">
        <v>782</v>
      </c>
      <c r="AB360" t="s">
        <v>775</v>
      </c>
      <c r="AC360" t="s">
        <v>0</v>
      </c>
      <c r="AD360" t="s">
        <v>7</v>
      </c>
      <c r="AE360">
        <v>24</v>
      </c>
      <c r="AF360">
        <v>159.19</v>
      </c>
      <c r="AG360">
        <v>73.7</v>
      </c>
      <c r="AH360">
        <f t="shared" si="64"/>
        <v>2.1599728629579373</v>
      </c>
      <c r="AI360">
        <v>22.5</v>
      </c>
      <c r="AJ360">
        <v>64.52</v>
      </c>
      <c r="AK360">
        <v>69.97</v>
      </c>
      <c r="AL360" s="3">
        <f t="shared" si="65"/>
        <v>1</v>
      </c>
      <c r="AM360" s="3">
        <f t="shared" si="66"/>
        <v>0</v>
      </c>
      <c r="AN360" s="3">
        <f t="shared" si="67"/>
        <v>0</v>
      </c>
    </row>
    <row r="361" spans="1:40" x14ac:dyDescent="0.35">
      <c r="A361" t="s">
        <v>783</v>
      </c>
      <c r="B361" t="s">
        <v>775</v>
      </c>
      <c r="C361" s="4" t="s">
        <v>0</v>
      </c>
      <c r="D361" s="4" t="s">
        <v>6</v>
      </c>
      <c r="E361" s="4">
        <v>22</v>
      </c>
      <c r="F361" s="4">
        <v>63.52</v>
      </c>
      <c r="G361" s="4">
        <v>68.72</v>
      </c>
      <c r="H361" s="4">
        <f t="shared" si="60"/>
        <v>0.92433061699650765</v>
      </c>
      <c r="I361" s="4">
        <v>21.5</v>
      </c>
      <c r="J361" s="4">
        <v>46.02</v>
      </c>
      <c r="K361" s="4">
        <v>67.47</v>
      </c>
      <c r="L361" s="4">
        <f t="shared" si="61"/>
        <v>0</v>
      </c>
      <c r="M361" s="4">
        <f t="shared" si="62"/>
        <v>0</v>
      </c>
      <c r="N361" s="4">
        <f t="shared" si="63"/>
        <v>1</v>
      </c>
      <c r="AA361" t="s">
        <v>783</v>
      </c>
      <c r="AB361" t="s">
        <v>775</v>
      </c>
      <c r="AC361" t="s">
        <v>0</v>
      </c>
      <c r="AD361" t="s">
        <v>7</v>
      </c>
      <c r="AE361">
        <v>24</v>
      </c>
      <c r="AF361">
        <v>168.48</v>
      </c>
      <c r="AG361">
        <v>73.7</v>
      </c>
      <c r="AH361">
        <f t="shared" si="64"/>
        <v>2.2860244233378562</v>
      </c>
      <c r="AI361">
        <v>16</v>
      </c>
      <c r="AJ361">
        <v>54.76</v>
      </c>
      <c r="AK361">
        <v>53.5</v>
      </c>
      <c r="AL361" s="3">
        <f t="shared" si="65"/>
        <v>1</v>
      </c>
      <c r="AM361" s="3">
        <f t="shared" si="66"/>
        <v>0</v>
      </c>
      <c r="AN361" s="3">
        <f t="shared" si="67"/>
        <v>0</v>
      </c>
    </row>
    <row r="362" spans="1:40" x14ac:dyDescent="0.35">
      <c r="A362" t="s">
        <v>784</v>
      </c>
      <c r="B362" t="s">
        <v>775</v>
      </c>
      <c r="C362" t="s">
        <v>0</v>
      </c>
      <c r="D362" t="s">
        <v>6</v>
      </c>
      <c r="E362">
        <v>22</v>
      </c>
      <c r="F362">
        <v>77.37</v>
      </c>
      <c r="G362">
        <v>68.72</v>
      </c>
      <c r="H362">
        <f t="shared" si="60"/>
        <v>1.125873108265425</v>
      </c>
      <c r="I362">
        <v>24</v>
      </c>
      <c r="J362">
        <v>75.37</v>
      </c>
      <c r="K362">
        <v>73.7</v>
      </c>
      <c r="L362" s="3">
        <f t="shared" si="61"/>
        <v>0</v>
      </c>
      <c r="M362" s="3">
        <f t="shared" si="62"/>
        <v>1</v>
      </c>
      <c r="N362" s="3">
        <f t="shared" si="63"/>
        <v>0</v>
      </c>
      <c r="AA362" t="s">
        <v>784</v>
      </c>
      <c r="AB362" t="s">
        <v>775</v>
      </c>
      <c r="AC362" t="s">
        <v>0</v>
      </c>
      <c r="AD362" t="s">
        <v>7</v>
      </c>
      <c r="AE362">
        <v>24</v>
      </c>
      <c r="AF362">
        <v>181.43</v>
      </c>
      <c r="AG362">
        <v>73.7</v>
      </c>
      <c r="AH362">
        <f t="shared" si="64"/>
        <v>2.4617367706919944</v>
      </c>
      <c r="AI362">
        <v>22.5</v>
      </c>
      <c r="AJ362">
        <v>68.47</v>
      </c>
      <c r="AK362">
        <v>69.97</v>
      </c>
      <c r="AL362" s="3">
        <f t="shared" si="65"/>
        <v>1</v>
      </c>
      <c r="AM362" s="3">
        <f t="shared" si="66"/>
        <v>0</v>
      </c>
      <c r="AN362" s="3">
        <f t="shared" si="67"/>
        <v>0</v>
      </c>
    </row>
    <row r="363" spans="1:40" x14ac:dyDescent="0.35">
      <c r="A363" t="s">
        <v>785</v>
      </c>
      <c r="B363" t="s">
        <v>775</v>
      </c>
      <c r="C363" t="s">
        <v>0</v>
      </c>
      <c r="D363" t="s">
        <v>6</v>
      </c>
      <c r="E363">
        <v>24</v>
      </c>
      <c r="F363">
        <v>154.02000000000001</v>
      </c>
      <c r="G363">
        <v>73.7</v>
      </c>
      <c r="H363">
        <f t="shared" si="60"/>
        <v>2.0898236092265945</v>
      </c>
      <c r="I363">
        <v>22.5</v>
      </c>
      <c r="J363">
        <v>67.81</v>
      </c>
      <c r="K363">
        <v>69.97</v>
      </c>
      <c r="L363" s="3">
        <f t="shared" si="61"/>
        <v>1</v>
      </c>
      <c r="M363" s="3">
        <f t="shared" si="62"/>
        <v>0</v>
      </c>
      <c r="N363" s="3">
        <f t="shared" si="63"/>
        <v>0</v>
      </c>
      <c r="AA363" t="s">
        <v>785</v>
      </c>
      <c r="AB363" t="s">
        <v>775</v>
      </c>
      <c r="AC363" t="s">
        <v>0</v>
      </c>
      <c r="AD363" t="s">
        <v>7</v>
      </c>
      <c r="AE363">
        <v>23.5</v>
      </c>
      <c r="AF363">
        <v>139.57</v>
      </c>
      <c r="AG363">
        <v>72.459999999999994</v>
      </c>
      <c r="AH363">
        <f t="shared" si="64"/>
        <v>1.9261661606403533</v>
      </c>
      <c r="AI363">
        <v>35</v>
      </c>
      <c r="AJ363">
        <v>121.54</v>
      </c>
      <c r="AK363">
        <v>100.44</v>
      </c>
      <c r="AL363" s="3">
        <f t="shared" si="65"/>
        <v>1</v>
      </c>
      <c r="AM363" s="3">
        <f t="shared" si="66"/>
        <v>0</v>
      </c>
      <c r="AN363" s="3">
        <f t="shared" si="67"/>
        <v>0</v>
      </c>
    </row>
    <row r="364" spans="1:40" x14ac:dyDescent="0.35">
      <c r="A364" t="s">
        <v>786</v>
      </c>
      <c r="B364" t="s">
        <v>775</v>
      </c>
      <c r="C364" t="s">
        <v>0</v>
      </c>
      <c r="D364" t="s">
        <v>6</v>
      </c>
      <c r="E364">
        <v>23.5</v>
      </c>
      <c r="F364">
        <v>74.69</v>
      </c>
      <c r="G364">
        <v>72.459999999999994</v>
      </c>
      <c r="H364">
        <f t="shared" si="60"/>
        <v>1.0307756003312172</v>
      </c>
      <c r="I364">
        <v>23</v>
      </c>
      <c r="J364">
        <v>69.290000000000006</v>
      </c>
      <c r="K364">
        <v>71.22</v>
      </c>
      <c r="L364" s="3">
        <f t="shared" si="61"/>
        <v>0</v>
      </c>
      <c r="M364" s="3">
        <f t="shared" si="62"/>
        <v>1</v>
      </c>
      <c r="N364" s="3">
        <f t="shared" si="63"/>
        <v>0</v>
      </c>
      <c r="AA364" t="s">
        <v>786</v>
      </c>
      <c r="AB364" t="s">
        <v>775</v>
      </c>
      <c r="AC364" t="s">
        <v>0</v>
      </c>
      <c r="AD364" t="s">
        <v>7</v>
      </c>
      <c r="AE364">
        <v>24</v>
      </c>
      <c r="AF364">
        <v>165.86</v>
      </c>
      <c r="AG364">
        <v>73.7</v>
      </c>
      <c r="AH364">
        <f t="shared" si="64"/>
        <v>2.2504748982360923</v>
      </c>
      <c r="AI364">
        <v>22.5</v>
      </c>
      <c r="AJ364">
        <v>58.86</v>
      </c>
      <c r="AK364">
        <v>69.97</v>
      </c>
      <c r="AL364" s="3">
        <f t="shared" si="65"/>
        <v>1</v>
      </c>
      <c r="AM364" s="3">
        <f t="shared" si="66"/>
        <v>0</v>
      </c>
      <c r="AN364" s="3">
        <f t="shared" si="67"/>
        <v>0</v>
      </c>
    </row>
    <row r="365" spans="1:40" x14ac:dyDescent="0.35">
      <c r="A365" t="s">
        <v>787</v>
      </c>
      <c r="B365" t="s">
        <v>775</v>
      </c>
      <c r="C365" t="s">
        <v>0</v>
      </c>
      <c r="D365" t="s">
        <v>6</v>
      </c>
      <c r="E365">
        <v>24.5</v>
      </c>
      <c r="F365">
        <v>84.32</v>
      </c>
      <c r="G365">
        <v>74.930000000000007</v>
      </c>
      <c r="H365">
        <f t="shared" si="60"/>
        <v>1.1253169624983317</v>
      </c>
      <c r="I365">
        <v>23.5</v>
      </c>
      <c r="J365">
        <v>66.16</v>
      </c>
      <c r="K365">
        <v>72.459999999999994</v>
      </c>
      <c r="L365" s="3">
        <f t="shared" si="61"/>
        <v>0</v>
      </c>
      <c r="M365" s="3">
        <f t="shared" si="62"/>
        <v>1</v>
      </c>
      <c r="N365" s="3">
        <f t="shared" si="63"/>
        <v>0</v>
      </c>
      <c r="AA365" t="s">
        <v>787</v>
      </c>
      <c r="AB365" t="s">
        <v>775</v>
      </c>
      <c r="AC365" t="s">
        <v>0</v>
      </c>
      <c r="AD365" t="s">
        <v>7</v>
      </c>
      <c r="AE365">
        <v>24</v>
      </c>
      <c r="AF365">
        <v>140.09</v>
      </c>
      <c r="AG365">
        <v>73.7</v>
      </c>
      <c r="AH365">
        <f t="shared" si="64"/>
        <v>1.9008141112618724</v>
      </c>
      <c r="AI365">
        <v>23</v>
      </c>
      <c r="AJ365">
        <v>65.28</v>
      </c>
      <c r="AK365">
        <v>71.22</v>
      </c>
      <c r="AL365" s="3">
        <f t="shared" si="65"/>
        <v>1</v>
      </c>
      <c r="AM365" s="3">
        <f t="shared" si="66"/>
        <v>0</v>
      </c>
      <c r="AN365" s="3">
        <f t="shared" si="67"/>
        <v>0</v>
      </c>
    </row>
    <row r="366" spans="1:40" x14ac:dyDescent="0.35">
      <c r="A366" t="s">
        <v>788</v>
      </c>
      <c r="B366" t="s">
        <v>775</v>
      </c>
      <c r="C366" t="s">
        <v>0</v>
      </c>
      <c r="D366" t="s">
        <v>6</v>
      </c>
      <c r="E366">
        <v>28</v>
      </c>
      <c r="F366">
        <v>84.06</v>
      </c>
      <c r="G366">
        <v>83.53</v>
      </c>
      <c r="H366">
        <f t="shared" si="60"/>
        <v>1.0063450257392554</v>
      </c>
      <c r="I366">
        <v>27.5</v>
      </c>
      <c r="J366">
        <v>60.76</v>
      </c>
      <c r="K366">
        <v>82.3</v>
      </c>
      <c r="L366" s="3">
        <f t="shared" si="61"/>
        <v>0</v>
      </c>
      <c r="M366" s="3">
        <f t="shared" si="62"/>
        <v>1</v>
      </c>
      <c r="N366" s="3">
        <f t="shared" si="63"/>
        <v>0</v>
      </c>
      <c r="AA366" t="s">
        <v>788</v>
      </c>
      <c r="AB366" t="s">
        <v>775</v>
      </c>
      <c r="AC366" t="s">
        <v>0</v>
      </c>
      <c r="AD366" t="s">
        <v>7</v>
      </c>
      <c r="AE366">
        <v>24</v>
      </c>
      <c r="AF366">
        <v>199.1</v>
      </c>
      <c r="AG366">
        <v>73.7</v>
      </c>
      <c r="AH366">
        <f t="shared" si="64"/>
        <v>2.7014925373134329</v>
      </c>
      <c r="AI366">
        <v>22.5</v>
      </c>
      <c r="AJ366">
        <v>68.95</v>
      </c>
      <c r="AK366">
        <v>69.97</v>
      </c>
      <c r="AL366" s="3">
        <f t="shared" si="65"/>
        <v>1</v>
      </c>
      <c r="AM366" s="3">
        <f t="shared" si="66"/>
        <v>0</v>
      </c>
      <c r="AN366" s="3">
        <f t="shared" si="67"/>
        <v>0</v>
      </c>
    </row>
    <row r="367" spans="1:40" x14ac:dyDescent="0.35">
      <c r="A367" t="s">
        <v>808</v>
      </c>
      <c r="B367" t="s">
        <v>775</v>
      </c>
      <c r="C367" t="s">
        <v>0</v>
      </c>
      <c r="D367" t="s">
        <v>4</v>
      </c>
      <c r="E367">
        <v>23</v>
      </c>
      <c r="F367">
        <v>96.1</v>
      </c>
      <c r="G367">
        <v>71.22</v>
      </c>
      <c r="H367">
        <f t="shared" si="60"/>
        <v>1.3493400730131986</v>
      </c>
      <c r="I367">
        <v>22</v>
      </c>
      <c r="J367">
        <v>64.75</v>
      </c>
      <c r="K367">
        <v>68.72</v>
      </c>
      <c r="L367" s="3">
        <f t="shared" si="61"/>
        <v>0</v>
      </c>
      <c r="M367" s="3">
        <f t="shared" si="62"/>
        <v>1</v>
      </c>
      <c r="N367" s="3">
        <f t="shared" si="63"/>
        <v>0</v>
      </c>
      <c r="AA367" t="s">
        <v>808</v>
      </c>
      <c r="AB367" t="s">
        <v>775</v>
      </c>
      <c r="AC367" s="4" t="s">
        <v>0</v>
      </c>
      <c r="AD367" s="4" t="s">
        <v>5</v>
      </c>
      <c r="AE367" s="4">
        <v>23</v>
      </c>
      <c r="AF367" s="4">
        <v>69.7</v>
      </c>
      <c r="AG367" s="4">
        <v>71.22</v>
      </c>
      <c r="AH367" s="4">
        <f t="shared" si="64"/>
        <v>0.97865768042684642</v>
      </c>
      <c r="AI367" s="4">
        <v>22.5</v>
      </c>
      <c r="AJ367" s="4">
        <v>67.11</v>
      </c>
      <c r="AK367" s="4">
        <v>69.97</v>
      </c>
      <c r="AL367" s="4">
        <f t="shared" si="65"/>
        <v>0</v>
      </c>
      <c r="AM367" s="4">
        <f t="shared" si="66"/>
        <v>0</v>
      </c>
      <c r="AN367" s="4">
        <f t="shared" si="67"/>
        <v>1</v>
      </c>
    </row>
    <row r="368" spans="1:40" x14ac:dyDescent="0.35">
      <c r="A368" t="s">
        <v>809</v>
      </c>
      <c r="B368" t="s">
        <v>775</v>
      </c>
      <c r="C368" t="s">
        <v>0</v>
      </c>
      <c r="D368" t="s">
        <v>4</v>
      </c>
      <c r="E368">
        <v>23</v>
      </c>
      <c r="F368">
        <v>90.08</v>
      </c>
      <c r="G368">
        <v>71.22</v>
      </c>
      <c r="H368">
        <f t="shared" si="60"/>
        <v>1.264813254703735</v>
      </c>
      <c r="I368">
        <v>21</v>
      </c>
      <c r="J368">
        <v>64.86</v>
      </c>
      <c r="K368">
        <v>66.22</v>
      </c>
      <c r="L368" s="3">
        <f t="shared" si="61"/>
        <v>0</v>
      </c>
      <c r="M368" s="3">
        <f t="shared" si="62"/>
        <v>1</v>
      </c>
      <c r="N368" s="3">
        <f t="shared" si="63"/>
        <v>0</v>
      </c>
      <c r="AA368" t="s">
        <v>809</v>
      </c>
      <c r="AB368" t="s">
        <v>775</v>
      </c>
      <c r="AC368" t="s">
        <v>0</v>
      </c>
      <c r="AD368" t="s">
        <v>5</v>
      </c>
      <c r="AE368">
        <v>24</v>
      </c>
      <c r="AF368">
        <v>116.16</v>
      </c>
      <c r="AG368">
        <v>73.7</v>
      </c>
      <c r="AH368">
        <f t="shared" si="64"/>
        <v>1.5761194029850745</v>
      </c>
      <c r="AI368">
        <v>22</v>
      </c>
      <c r="AJ368">
        <v>62.27</v>
      </c>
      <c r="AK368">
        <v>68.72</v>
      </c>
      <c r="AL368" s="3">
        <f t="shared" si="65"/>
        <v>1</v>
      </c>
      <c r="AM368" s="3">
        <f t="shared" si="66"/>
        <v>0</v>
      </c>
      <c r="AN368" s="3">
        <f t="shared" si="67"/>
        <v>0</v>
      </c>
    </row>
    <row r="369" spans="1:40" x14ac:dyDescent="0.35">
      <c r="A369" t="s">
        <v>811</v>
      </c>
      <c r="B369" t="s">
        <v>775</v>
      </c>
      <c r="C369" t="s">
        <v>0</v>
      </c>
      <c r="D369" t="s">
        <v>4</v>
      </c>
      <c r="E369">
        <v>29</v>
      </c>
      <c r="F369">
        <v>105.07</v>
      </c>
      <c r="G369">
        <v>85.96</v>
      </c>
      <c r="H369">
        <f t="shared" ref="H369:H432" si="68">F369/G369</f>
        <v>1.2223127035830619</v>
      </c>
      <c r="I369">
        <v>23</v>
      </c>
      <c r="J369">
        <v>73.31</v>
      </c>
      <c r="K369">
        <v>71.22</v>
      </c>
      <c r="L369" s="3">
        <f t="shared" ref="L369:L432" si="69">IF(H369&gt;1.5,1,0)</f>
        <v>0</v>
      </c>
      <c r="M369" s="3">
        <f t="shared" ref="M369:M432" si="70">IF((AND(H369&gt;1,H369&lt;1.5)),1,0)</f>
        <v>1</v>
      </c>
      <c r="N369" s="3">
        <f t="shared" ref="N369:N432" si="71">IF(H369&lt;1,1,0)</f>
        <v>0</v>
      </c>
      <c r="AA369" t="s">
        <v>811</v>
      </c>
      <c r="AB369" t="s">
        <v>775</v>
      </c>
      <c r="AC369" t="s">
        <v>0</v>
      </c>
      <c r="AD369" t="s">
        <v>5</v>
      </c>
      <c r="AE369">
        <v>24</v>
      </c>
      <c r="AF369">
        <v>97.59</v>
      </c>
      <c r="AG369">
        <v>73.7</v>
      </c>
      <c r="AH369">
        <f t="shared" ref="AH369:AH432" si="72">AF369/AG369</f>
        <v>1.3241519674355495</v>
      </c>
      <c r="AI369">
        <v>22</v>
      </c>
      <c r="AJ369">
        <v>80.92</v>
      </c>
      <c r="AK369">
        <v>68.72</v>
      </c>
      <c r="AL369" s="3">
        <f t="shared" ref="AL369:AL432" si="73">IF(AH369&gt;1.5,1,0)</f>
        <v>0</v>
      </c>
      <c r="AM369" s="3">
        <f t="shared" ref="AM369:AM432" si="74">IF((AND(AH369&gt;1,AH369&lt;1.5)),1,0)</f>
        <v>1</v>
      </c>
      <c r="AN369" s="3">
        <f t="shared" ref="AN369:AN432" si="75">IF(AH369&lt;1,1,0)</f>
        <v>0</v>
      </c>
    </row>
    <row r="370" spans="1:40" x14ac:dyDescent="0.35">
      <c r="A370" t="s">
        <v>812</v>
      </c>
      <c r="B370" t="s">
        <v>775</v>
      </c>
      <c r="C370" s="4" t="s">
        <v>0</v>
      </c>
      <c r="D370" s="4" t="s">
        <v>4</v>
      </c>
      <c r="E370" s="4">
        <v>21</v>
      </c>
      <c r="F370" s="4">
        <v>61.64</v>
      </c>
      <c r="G370" s="4">
        <v>66.22</v>
      </c>
      <c r="H370" s="4">
        <f t="shared" si="68"/>
        <v>0.93083660525520995</v>
      </c>
      <c r="I370" s="4">
        <v>20.5</v>
      </c>
      <c r="J370" s="4">
        <v>41.13</v>
      </c>
      <c r="K370" s="4">
        <v>64.97</v>
      </c>
      <c r="L370" s="4">
        <f t="shared" si="69"/>
        <v>0</v>
      </c>
      <c r="M370" s="4">
        <f t="shared" si="70"/>
        <v>0</v>
      </c>
      <c r="N370" s="4">
        <f t="shared" si="71"/>
        <v>1</v>
      </c>
      <c r="AA370" t="s">
        <v>812</v>
      </c>
      <c r="AB370" t="s">
        <v>775</v>
      </c>
      <c r="AC370" t="s">
        <v>0</v>
      </c>
      <c r="AD370" t="s">
        <v>5</v>
      </c>
      <c r="AE370">
        <v>24</v>
      </c>
      <c r="AF370">
        <v>114.59</v>
      </c>
      <c r="AG370">
        <v>73.7</v>
      </c>
      <c r="AH370">
        <f t="shared" si="72"/>
        <v>1.5548168249660788</v>
      </c>
      <c r="AI370">
        <v>23</v>
      </c>
      <c r="AJ370">
        <v>71.150000000000006</v>
      </c>
      <c r="AK370">
        <v>71.22</v>
      </c>
      <c r="AL370" s="3">
        <f t="shared" si="73"/>
        <v>1</v>
      </c>
      <c r="AM370" s="3">
        <f t="shared" si="74"/>
        <v>0</v>
      </c>
      <c r="AN370" s="3">
        <f t="shared" si="75"/>
        <v>0</v>
      </c>
    </row>
    <row r="371" spans="1:40" x14ac:dyDescent="0.35">
      <c r="A371" t="s">
        <v>813</v>
      </c>
      <c r="B371" t="s">
        <v>775</v>
      </c>
      <c r="C371" t="s">
        <v>0</v>
      </c>
      <c r="D371" t="s">
        <v>4</v>
      </c>
      <c r="E371">
        <v>22.5</v>
      </c>
      <c r="F371">
        <v>111.83</v>
      </c>
      <c r="G371">
        <v>69.97</v>
      </c>
      <c r="H371">
        <f t="shared" si="68"/>
        <v>1.5982563955981135</v>
      </c>
      <c r="I371">
        <v>21</v>
      </c>
      <c r="J371">
        <v>48.64</v>
      </c>
      <c r="K371">
        <v>66.22</v>
      </c>
      <c r="L371" s="3">
        <f t="shared" si="69"/>
        <v>1</v>
      </c>
      <c r="M371" s="3">
        <f t="shared" si="70"/>
        <v>0</v>
      </c>
      <c r="N371" s="3">
        <f t="shared" si="71"/>
        <v>0</v>
      </c>
      <c r="AA371" t="s">
        <v>813</v>
      </c>
      <c r="AB371" t="s">
        <v>775</v>
      </c>
      <c r="AC371" t="s">
        <v>0</v>
      </c>
      <c r="AD371" t="s">
        <v>5</v>
      </c>
      <c r="AE371">
        <v>23.5</v>
      </c>
      <c r="AF371">
        <v>77.34</v>
      </c>
      <c r="AG371">
        <v>72.459999999999994</v>
      </c>
      <c r="AH371">
        <f t="shared" si="72"/>
        <v>1.0673475020701078</v>
      </c>
      <c r="AI371">
        <v>23</v>
      </c>
      <c r="AJ371">
        <v>65.040000000000006</v>
      </c>
      <c r="AK371">
        <v>71.22</v>
      </c>
      <c r="AL371" s="3">
        <f t="shared" si="73"/>
        <v>0</v>
      </c>
      <c r="AM371" s="3">
        <f t="shared" si="74"/>
        <v>1</v>
      </c>
      <c r="AN371" s="3">
        <f t="shared" si="75"/>
        <v>0</v>
      </c>
    </row>
    <row r="372" spans="1:40" x14ac:dyDescent="0.35">
      <c r="A372" t="s">
        <v>814</v>
      </c>
      <c r="B372" t="s">
        <v>775</v>
      </c>
      <c r="C372" t="s">
        <v>0</v>
      </c>
      <c r="D372" t="s">
        <v>4</v>
      </c>
      <c r="E372">
        <v>23.5</v>
      </c>
      <c r="F372">
        <v>92.49</v>
      </c>
      <c r="G372">
        <v>72.459999999999994</v>
      </c>
      <c r="H372">
        <f t="shared" si="68"/>
        <v>1.2764283742754623</v>
      </c>
      <c r="I372">
        <v>22.5</v>
      </c>
      <c r="J372">
        <v>69.7</v>
      </c>
      <c r="K372">
        <v>69.97</v>
      </c>
      <c r="L372" s="3">
        <f t="shared" si="69"/>
        <v>0</v>
      </c>
      <c r="M372" s="3">
        <f t="shared" si="70"/>
        <v>1</v>
      </c>
      <c r="N372" s="3">
        <f t="shared" si="71"/>
        <v>0</v>
      </c>
      <c r="AA372" t="s">
        <v>814</v>
      </c>
      <c r="AB372" t="s">
        <v>775</v>
      </c>
      <c r="AC372" t="s">
        <v>0</v>
      </c>
      <c r="AD372" t="s">
        <v>5</v>
      </c>
      <c r="AE372">
        <v>24</v>
      </c>
      <c r="AF372">
        <v>111.63</v>
      </c>
      <c r="AG372">
        <v>73.7</v>
      </c>
      <c r="AH372">
        <f t="shared" si="72"/>
        <v>1.5146540027137041</v>
      </c>
      <c r="AI372">
        <v>23.5</v>
      </c>
      <c r="AJ372">
        <v>68.12</v>
      </c>
      <c r="AK372">
        <v>72.459999999999994</v>
      </c>
      <c r="AL372" s="3">
        <f t="shared" si="73"/>
        <v>1</v>
      </c>
      <c r="AM372" s="3">
        <f t="shared" si="74"/>
        <v>0</v>
      </c>
      <c r="AN372" s="3">
        <f t="shared" si="75"/>
        <v>0</v>
      </c>
    </row>
    <row r="373" spans="1:40" x14ac:dyDescent="0.35">
      <c r="A373" t="s">
        <v>815</v>
      </c>
      <c r="B373" t="s">
        <v>775</v>
      </c>
      <c r="C373" t="s">
        <v>0</v>
      </c>
      <c r="D373" t="s">
        <v>4</v>
      </c>
      <c r="E373">
        <v>22</v>
      </c>
      <c r="F373">
        <v>96.48</v>
      </c>
      <c r="G373">
        <v>68.72</v>
      </c>
      <c r="H373">
        <f t="shared" si="68"/>
        <v>1.4039580908032596</v>
      </c>
      <c r="I373">
        <v>21</v>
      </c>
      <c r="J373">
        <v>61.71</v>
      </c>
      <c r="K373">
        <v>66.22</v>
      </c>
      <c r="L373" s="3">
        <f t="shared" si="69"/>
        <v>0</v>
      </c>
      <c r="M373" s="3">
        <f t="shared" si="70"/>
        <v>1</v>
      </c>
      <c r="N373" s="3">
        <f t="shared" si="71"/>
        <v>0</v>
      </c>
      <c r="AA373" t="s">
        <v>815</v>
      </c>
      <c r="AB373" t="s">
        <v>775</v>
      </c>
      <c r="AC373" t="s">
        <v>0</v>
      </c>
      <c r="AD373" t="s">
        <v>5</v>
      </c>
      <c r="AE373">
        <v>24</v>
      </c>
      <c r="AF373">
        <v>91.88</v>
      </c>
      <c r="AG373">
        <v>73.7</v>
      </c>
      <c r="AH373">
        <f t="shared" si="72"/>
        <v>1.246675712347354</v>
      </c>
      <c r="AI373">
        <v>21.5</v>
      </c>
      <c r="AJ373">
        <v>57.02</v>
      </c>
      <c r="AK373">
        <v>67.47</v>
      </c>
      <c r="AL373" s="3">
        <f t="shared" si="73"/>
        <v>0</v>
      </c>
      <c r="AM373" s="3">
        <f t="shared" si="74"/>
        <v>1</v>
      </c>
      <c r="AN373" s="3">
        <f t="shared" si="75"/>
        <v>0</v>
      </c>
    </row>
    <row r="374" spans="1:40" x14ac:dyDescent="0.35">
      <c r="A374" t="s">
        <v>816</v>
      </c>
      <c r="B374" t="s">
        <v>775</v>
      </c>
      <c r="C374" s="4" t="s">
        <v>0</v>
      </c>
      <c r="D374" s="4" t="s">
        <v>4</v>
      </c>
      <c r="E374" s="4">
        <v>22.5</v>
      </c>
      <c r="F374" s="4">
        <v>62.59</v>
      </c>
      <c r="G374" s="4">
        <v>69.97</v>
      </c>
      <c r="H374" s="4">
        <f t="shared" si="68"/>
        <v>0.8945262255252252</v>
      </c>
      <c r="I374" s="4">
        <v>22</v>
      </c>
      <c r="J374" s="4">
        <v>48.3</v>
      </c>
      <c r="K374" s="4">
        <v>68.72</v>
      </c>
      <c r="L374" s="4">
        <f t="shared" si="69"/>
        <v>0</v>
      </c>
      <c r="M374" s="4">
        <f t="shared" si="70"/>
        <v>0</v>
      </c>
      <c r="N374" s="4">
        <f t="shared" si="71"/>
        <v>1</v>
      </c>
      <c r="AA374" t="s">
        <v>816</v>
      </c>
      <c r="AB374" t="s">
        <v>775</v>
      </c>
      <c r="AC374" t="s">
        <v>0</v>
      </c>
      <c r="AD374" t="s">
        <v>5</v>
      </c>
      <c r="AE374">
        <v>25</v>
      </c>
      <c r="AF374">
        <v>86.2</v>
      </c>
      <c r="AG374">
        <v>76.17</v>
      </c>
      <c r="AH374">
        <f t="shared" si="72"/>
        <v>1.1316791387685441</v>
      </c>
      <c r="AI374">
        <v>24</v>
      </c>
      <c r="AJ374">
        <v>83.58</v>
      </c>
      <c r="AK374">
        <v>73.7</v>
      </c>
      <c r="AL374" s="3">
        <f t="shared" si="73"/>
        <v>0</v>
      </c>
      <c r="AM374" s="3">
        <f t="shared" si="74"/>
        <v>1</v>
      </c>
      <c r="AN374" s="3">
        <f t="shared" si="75"/>
        <v>0</v>
      </c>
    </row>
    <row r="375" spans="1:40" x14ac:dyDescent="0.35">
      <c r="A375" t="s">
        <v>817</v>
      </c>
      <c r="B375" t="s">
        <v>775</v>
      </c>
      <c r="C375" t="s">
        <v>0</v>
      </c>
      <c r="D375" t="s">
        <v>4</v>
      </c>
      <c r="E375">
        <v>22.5</v>
      </c>
      <c r="F375">
        <v>89.08</v>
      </c>
      <c r="G375">
        <v>69.97</v>
      </c>
      <c r="H375">
        <f t="shared" si="68"/>
        <v>1.2731170501643561</v>
      </c>
      <c r="I375">
        <v>21</v>
      </c>
      <c r="J375">
        <v>53.98</v>
      </c>
      <c r="K375">
        <v>66.22</v>
      </c>
      <c r="L375" s="3">
        <f t="shared" si="69"/>
        <v>0</v>
      </c>
      <c r="M375" s="3">
        <f t="shared" si="70"/>
        <v>1</v>
      </c>
      <c r="N375" s="3">
        <f t="shared" si="71"/>
        <v>0</v>
      </c>
      <c r="AA375" t="s">
        <v>817</v>
      </c>
      <c r="AB375" t="s">
        <v>775</v>
      </c>
      <c r="AC375" t="s">
        <v>0</v>
      </c>
      <c r="AD375" t="s">
        <v>5</v>
      </c>
      <c r="AE375">
        <v>24</v>
      </c>
      <c r="AF375">
        <v>75.569999999999993</v>
      </c>
      <c r="AG375">
        <v>73.7</v>
      </c>
      <c r="AH375">
        <f t="shared" si="72"/>
        <v>1.0253731343283581</v>
      </c>
      <c r="AI375">
        <v>23.5</v>
      </c>
      <c r="AJ375">
        <v>57.17</v>
      </c>
      <c r="AK375">
        <v>72.459999999999994</v>
      </c>
      <c r="AL375" s="3">
        <f t="shared" si="73"/>
        <v>0</v>
      </c>
      <c r="AM375" s="3">
        <f t="shared" si="74"/>
        <v>1</v>
      </c>
      <c r="AN375" s="3">
        <f t="shared" si="75"/>
        <v>0</v>
      </c>
    </row>
    <row r="376" spans="1:40" x14ac:dyDescent="0.35">
      <c r="A376" t="s">
        <v>818</v>
      </c>
      <c r="B376" t="s">
        <v>775</v>
      </c>
      <c r="C376" t="s">
        <v>0</v>
      </c>
      <c r="D376" t="s">
        <v>4</v>
      </c>
      <c r="E376">
        <v>23</v>
      </c>
      <c r="F376">
        <v>109.17</v>
      </c>
      <c r="G376">
        <v>71.22</v>
      </c>
      <c r="H376">
        <f t="shared" si="68"/>
        <v>1.5328559393428813</v>
      </c>
      <c r="I376">
        <v>22.5</v>
      </c>
      <c r="J376">
        <v>66.010000000000005</v>
      </c>
      <c r="K376">
        <v>69.97</v>
      </c>
      <c r="L376" s="3">
        <f t="shared" si="69"/>
        <v>1</v>
      </c>
      <c r="M376" s="3">
        <f t="shared" si="70"/>
        <v>0</v>
      </c>
      <c r="N376" s="3">
        <f t="shared" si="71"/>
        <v>0</v>
      </c>
      <c r="AA376" t="s">
        <v>818</v>
      </c>
      <c r="AB376" t="s">
        <v>775</v>
      </c>
      <c r="AC376" t="s">
        <v>0</v>
      </c>
      <c r="AD376" t="s">
        <v>5</v>
      </c>
      <c r="AE376">
        <v>24</v>
      </c>
      <c r="AF376">
        <v>118.9</v>
      </c>
      <c r="AG376">
        <v>73.7</v>
      </c>
      <c r="AH376">
        <f t="shared" si="72"/>
        <v>1.6132971506105835</v>
      </c>
      <c r="AI376">
        <v>22.5</v>
      </c>
      <c r="AJ376">
        <v>64.150000000000006</v>
      </c>
      <c r="AK376">
        <v>69.97</v>
      </c>
      <c r="AL376" s="3">
        <f t="shared" si="73"/>
        <v>1</v>
      </c>
      <c r="AM376" s="3">
        <f t="shared" si="74"/>
        <v>0</v>
      </c>
      <c r="AN376" s="3">
        <f t="shared" si="75"/>
        <v>0</v>
      </c>
    </row>
    <row r="377" spans="1:40" x14ac:dyDescent="0.35">
      <c r="A377" t="s">
        <v>820</v>
      </c>
      <c r="B377" t="s">
        <v>775</v>
      </c>
      <c r="C377" t="s">
        <v>0</v>
      </c>
      <c r="D377" t="s">
        <v>4</v>
      </c>
      <c r="E377">
        <v>23</v>
      </c>
      <c r="F377">
        <v>92.57</v>
      </c>
      <c r="G377">
        <v>71.22</v>
      </c>
      <c r="H377">
        <f t="shared" si="68"/>
        <v>1.299775344004493</v>
      </c>
      <c r="I377">
        <v>21.5</v>
      </c>
      <c r="J377">
        <v>50.15</v>
      </c>
      <c r="K377">
        <v>67.47</v>
      </c>
      <c r="L377" s="3">
        <f t="shared" si="69"/>
        <v>0</v>
      </c>
      <c r="M377" s="3">
        <f t="shared" si="70"/>
        <v>1</v>
      </c>
      <c r="N377" s="3">
        <f t="shared" si="71"/>
        <v>0</v>
      </c>
      <c r="AA377" t="s">
        <v>820</v>
      </c>
      <c r="AB377" t="s">
        <v>775</v>
      </c>
      <c r="AC377" s="4" t="s">
        <v>0</v>
      </c>
      <c r="AD377" s="4" t="s">
        <v>5</v>
      </c>
      <c r="AE377" s="4">
        <v>29</v>
      </c>
      <c r="AF377" s="4">
        <v>72.66</v>
      </c>
      <c r="AG377" s="4">
        <v>85.96</v>
      </c>
      <c r="AH377" s="4">
        <f t="shared" si="72"/>
        <v>0.84527687296416942</v>
      </c>
      <c r="AI377" s="4">
        <v>28.5</v>
      </c>
      <c r="AJ377" s="4">
        <v>55.06</v>
      </c>
      <c r="AK377" s="4">
        <v>84.74</v>
      </c>
      <c r="AL377" s="4">
        <f t="shared" si="73"/>
        <v>0</v>
      </c>
      <c r="AM377" s="4">
        <f t="shared" si="74"/>
        <v>0</v>
      </c>
      <c r="AN377" s="4">
        <f t="shared" si="75"/>
        <v>1</v>
      </c>
    </row>
    <row r="378" spans="1:40" x14ac:dyDescent="0.35">
      <c r="A378" t="s">
        <v>460</v>
      </c>
      <c r="B378" t="s">
        <v>450</v>
      </c>
      <c r="C378" t="s">
        <v>0</v>
      </c>
      <c r="D378" t="s">
        <v>6</v>
      </c>
      <c r="E378">
        <v>25</v>
      </c>
      <c r="F378">
        <v>87.95</v>
      </c>
      <c r="G378">
        <v>76.17</v>
      </c>
      <c r="H378">
        <f t="shared" si="68"/>
        <v>1.1546540632795064</v>
      </c>
      <c r="I378">
        <v>24</v>
      </c>
      <c r="J378">
        <v>77.38</v>
      </c>
      <c r="K378">
        <v>73.7</v>
      </c>
      <c r="L378" s="3">
        <f t="shared" si="69"/>
        <v>0</v>
      </c>
      <c r="M378" s="3">
        <f t="shared" si="70"/>
        <v>1</v>
      </c>
      <c r="N378" s="3">
        <f t="shared" si="71"/>
        <v>0</v>
      </c>
      <c r="AA378" t="s">
        <v>460</v>
      </c>
      <c r="AB378" t="s">
        <v>450</v>
      </c>
      <c r="AC378" t="s">
        <v>0</v>
      </c>
      <c r="AD378" t="s">
        <v>7</v>
      </c>
      <c r="AE378">
        <v>24</v>
      </c>
      <c r="AF378">
        <v>166.78</v>
      </c>
      <c r="AG378">
        <v>73.7</v>
      </c>
      <c r="AH378">
        <f t="shared" si="72"/>
        <v>2.2629579375848032</v>
      </c>
      <c r="AI378">
        <v>22.5</v>
      </c>
      <c r="AJ378">
        <v>57.26</v>
      </c>
      <c r="AK378">
        <v>69.97</v>
      </c>
      <c r="AL378" s="3">
        <f t="shared" si="73"/>
        <v>1</v>
      </c>
      <c r="AM378" s="3">
        <f t="shared" si="74"/>
        <v>0</v>
      </c>
      <c r="AN378" s="3">
        <f t="shared" si="75"/>
        <v>0</v>
      </c>
    </row>
    <row r="379" spans="1:40" x14ac:dyDescent="0.35">
      <c r="A379" t="s">
        <v>461</v>
      </c>
      <c r="B379" t="s">
        <v>450</v>
      </c>
      <c r="C379" s="4" t="s">
        <v>0</v>
      </c>
      <c r="D379" s="4" t="s">
        <v>6</v>
      </c>
      <c r="E379" s="4">
        <v>29</v>
      </c>
      <c r="F379" s="4">
        <v>82.87</v>
      </c>
      <c r="G379" s="4">
        <v>85.96</v>
      </c>
      <c r="H379" s="4">
        <f t="shared" si="68"/>
        <v>0.9640530479292696</v>
      </c>
      <c r="I379" s="4">
        <v>28.5</v>
      </c>
      <c r="J379" s="4">
        <v>66.31</v>
      </c>
      <c r="K379" s="4">
        <v>84.74</v>
      </c>
      <c r="L379" s="4">
        <f t="shared" si="69"/>
        <v>0</v>
      </c>
      <c r="M379" s="4">
        <f t="shared" si="70"/>
        <v>0</v>
      </c>
      <c r="N379" s="4">
        <f t="shared" si="71"/>
        <v>1</v>
      </c>
      <c r="AA379" t="s">
        <v>461</v>
      </c>
      <c r="AB379" t="s">
        <v>450</v>
      </c>
      <c r="AC379" t="s">
        <v>0</v>
      </c>
      <c r="AD379" t="s">
        <v>7</v>
      </c>
      <c r="AE379">
        <v>24</v>
      </c>
      <c r="AF379">
        <v>172.11</v>
      </c>
      <c r="AG379">
        <v>73.7</v>
      </c>
      <c r="AH379">
        <f t="shared" si="72"/>
        <v>2.3352781546811396</v>
      </c>
      <c r="AI379">
        <v>22</v>
      </c>
      <c r="AJ379">
        <v>49.07</v>
      </c>
      <c r="AK379">
        <v>68.72</v>
      </c>
      <c r="AL379" s="3">
        <f t="shared" si="73"/>
        <v>1</v>
      </c>
      <c r="AM379" s="3">
        <f t="shared" si="74"/>
        <v>0</v>
      </c>
      <c r="AN379" s="3">
        <f t="shared" si="75"/>
        <v>0</v>
      </c>
    </row>
    <row r="380" spans="1:40" x14ac:dyDescent="0.35">
      <c r="A380" t="s">
        <v>468</v>
      </c>
      <c r="B380" t="s">
        <v>450</v>
      </c>
      <c r="C380" s="4" t="s">
        <v>0</v>
      </c>
      <c r="D380" s="4" t="s">
        <v>6</v>
      </c>
      <c r="E380" s="4">
        <v>29</v>
      </c>
      <c r="F380" s="4">
        <v>85.53</v>
      </c>
      <c r="G380" s="4">
        <v>85.96</v>
      </c>
      <c r="H380" s="4">
        <f t="shared" si="68"/>
        <v>0.99499767333643563</v>
      </c>
      <c r="I380" s="4">
        <v>28.5</v>
      </c>
      <c r="J380" s="4">
        <v>61.58</v>
      </c>
      <c r="K380" s="4">
        <v>84.74</v>
      </c>
      <c r="L380" s="4">
        <f t="shared" si="69"/>
        <v>0</v>
      </c>
      <c r="M380" s="4">
        <f t="shared" si="70"/>
        <v>0</v>
      </c>
      <c r="N380" s="4">
        <f t="shared" si="71"/>
        <v>1</v>
      </c>
      <c r="AA380" t="s">
        <v>468</v>
      </c>
      <c r="AB380" t="s">
        <v>450</v>
      </c>
      <c r="AC380" t="s">
        <v>0</v>
      </c>
      <c r="AD380" t="s">
        <v>7</v>
      </c>
      <c r="AE380">
        <v>24</v>
      </c>
      <c r="AF380">
        <v>169.97</v>
      </c>
      <c r="AG380">
        <v>73.7</v>
      </c>
      <c r="AH380">
        <f t="shared" si="72"/>
        <v>2.3062415196743555</v>
      </c>
      <c r="AI380">
        <v>23</v>
      </c>
      <c r="AJ380">
        <v>64.97</v>
      </c>
      <c r="AK380">
        <v>71.22</v>
      </c>
      <c r="AL380" s="3">
        <f t="shared" si="73"/>
        <v>1</v>
      </c>
      <c r="AM380" s="3">
        <f t="shared" si="74"/>
        <v>0</v>
      </c>
      <c r="AN380" s="3">
        <f t="shared" si="75"/>
        <v>0</v>
      </c>
    </row>
    <row r="381" spans="1:40" x14ac:dyDescent="0.35">
      <c r="A381" t="s">
        <v>487</v>
      </c>
      <c r="B381" t="s">
        <v>450</v>
      </c>
      <c r="C381" s="4" t="s">
        <v>0</v>
      </c>
      <c r="D381" s="4" t="s">
        <v>6</v>
      </c>
      <c r="E381" s="4">
        <v>30</v>
      </c>
      <c r="F381" s="4">
        <v>84.63</v>
      </c>
      <c r="G381" s="4">
        <v>88.39</v>
      </c>
      <c r="H381" s="4">
        <f t="shared" si="68"/>
        <v>0.95746125127276838</v>
      </c>
      <c r="I381" s="4">
        <v>29.5</v>
      </c>
      <c r="J381" s="4">
        <v>72.180000000000007</v>
      </c>
      <c r="K381" s="4">
        <v>87.18</v>
      </c>
      <c r="L381" s="4">
        <f t="shared" si="69"/>
        <v>0</v>
      </c>
      <c r="M381" s="4">
        <f t="shared" si="70"/>
        <v>0</v>
      </c>
      <c r="N381" s="4">
        <f t="shared" si="71"/>
        <v>1</v>
      </c>
      <c r="AA381" t="s">
        <v>487</v>
      </c>
      <c r="AB381" t="s">
        <v>450</v>
      </c>
      <c r="AC381" t="s">
        <v>0</v>
      </c>
      <c r="AD381" t="s">
        <v>7</v>
      </c>
      <c r="AE381">
        <v>24</v>
      </c>
      <c r="AF381">
        <v>176.87</v>
      </c>
      <c r="AG381">
        <v>73.7</v>
      </c>
      <c r="AH381">
        <f t="shared" si="72"/>
        <v>2.3998643147896881</v>
      </c>
      <c r="AI381">
        <v>22.5</v>
      </c>
      <c r="AJ381">
        <v>62.12</v>
      </c>
      <c r="AK381">
        <v>69.97</v>
      </c>
      <c r="AL381" s="3">
        <f t="shared" si="73"/>
        <v>1</v>
      </c>
      <c r="AM381" s="3">
        <f t="shared" si="74"/>
        <v>0</v>
      </c>
      <c r="AN381" s="3">
        <f t="shared" si="75"/>
        <v>0</v>
      </c>
    </row>
    <row r="382" spans="1:40" x14ac:dyDescent="0.35">
      <c r="A382" t="s">
        <v>489</v>
      </c>
      <c r="B382" t="s">
        <v>450</v>
      </c>
      <c r="C382" s="4" t="s">
        <v>0</v>
      </c>
      <c r="D382" s="4" t="s">
        <v>6</v>
      </c>
      <c r="E382" s="4">
        <v>22.5</v>
      </c>
      <c r="F382" s="4">
        <v>62</v>
      </c>
      <c r="G382" s="4">
        <v>69.97</v>
      </c>
      <c r="H382" s="4">
        <f t="shared" si="68"/>
        <v>0.886094040302987</v>
      </c>
      <c r="I382" s="4">
        <v>22</v>
      </c>
      <c r="J382" s="4">
        <v>45.3</v>
      </c>
      <c r="K382" s="4">
        <v>68.72</v>
      </c>
      <c r="L382" s="4">
        <f t="shared" si="69"/>
        <v>0</v>
      </c>
      <c r="M382" s="4">
        <f t="shared" si="70"/>
        <v>0</v>
      </c>
      <c r="N382" s="4">
        <f t="shared" si="71"/>
        <v>1</v>
      </c>
      <c r="AA382" t="s">
        <v>489</v>
      </c>
      <c r="AB382" t="s">
        <v>450</v>
      </c>
      <c r="AC382" t="s">
        <v>0</v>
      </c>
      <c r="AD382" t="s">
        <v>7</v>
      </c>
      <c r="AE382">
        <v>23.5</v>
      </c>
      <c r="AF382">
        <v>101.63</v>
      </c>
      <c r="AG382">
        <v>72.459999999999994</v>
      </c>
      <c r="AH382">
        <f t="shared" si="72"/>
        <v>1.4025669334805411</v>
      </c>
      <c r="AI382">
        <v>22.5</v>
      </c>
      <c r="AJ382">
        <v>64.239999999999995</v>
      </c>
      <c r="AK382">
        <v>69.97</v>
      </c>
      <c r="AL382" s="3">
        <f t="shared" si="73"/>
        <v>0</v>
      </c>
      <c r="AM382" s="3">
        <f t="shared" si="74"/>
        <v>1</v>
      </c>
      <c r="AN382" s="3">
        <f t="shared" si="75"/>
        <v>0</v>
      </c>
    </row>
    <row r="383" spans="1:40" x14ac:dyDescent="0.35">
      <c r="A383" t="s">
        <v>494</v>
      </c>
      <c r="B383" t="s">
        <v>450</v>
      </c>
      <c r="C383" s="4" t="s">
        <v>0</v>
      </c>
      <c r="D383" s="4" t="s">
        <v>6</v>
      </c>
      <c r="E383" s="4">
        <v>18.5</v>
      </c>
      <c r="F383" s="4">
        <v>47.22</v>
      </c>
      <c r="G383" s="4">
        <v>59.91</v>
      </c>
      <c r="H383" s="4">
        <f t="shared" si="68"/>
        <v>0.78818227341011515</v>
      </c>
      <c r="I383" s="4">
        <v>18</v>
      </c>
      <c r="J383" s="4">
        <v>16.309999999999999</v>
      </c>
      <c r="K383" s="4">
        <v>58.64</v>
      </c>
      <c r="L383" s="4">
        <f t="shared" si="69"/>
        <v>0</v>
      </c>
      <c r="M383" s="4">
        <f t="shared" si="70"/>
        <v>0</v>
      </c>
      <c r="N383" s="4">
        <f t="shared" si="71"/>
        <v>1</v>
      </c>
      <c r="AA383" t="s">
        <v>494</v>
      </c>
      <c r="AB383" t="s">
        <v>450</v>
      </c>
      <c r="AC383" s="4" t="s">
        <v>0</v>
      </c>
      <c r="AD383" s="4" t="s">
        <v>7</v>
      </c>
      <c r="AE383" s="4">
        <v>24</v>
      </c>
      <c r="AF383" s="4">
        <v>65.900000000000006</v>
      </c>
      <c r="AG383" s="4">
        <v>73.7</v>
      </c>
      <c r="AH383" s="4">
        <f t="shared" si="72"/>
        <v>0.89416553595658077</v>
      </c>
      <c r="AI383" s="4">
        <v>23.5</v>
      </c>
      <c r="AJ383" s="4">
        <v>57.74</v>
      </c>
      <c r="AK383" s="4">
        <v>72.459999999999994</v>
      </c>
      <c r="AL383" s="4">
        <f t="shared" si="73"/>
        <v>0</v>
      </c>
      <c r="AM383" s="4">
        <f t="shared" si="74"/>
        <v>0</v>
      </c>
      <c r="AN383" s="4">
        <f t="shared" si="75"/>
        <v>1</v>
      </c>
    </row>
    <row r="384" spans="1:40" x14ac:dyDescent="0.35">
      <c r="A384" t="s">
        <v>496</v>
      </c>
      <c r="B384" t="s">
        <v>450</v>
      </c>
      <c r="C384" s="4" t="s">
        <v>0</v>
      </c>
      <c r="D384" s="4" t="s">
        <v>6</v>
      </c>
      <c r="E384" s="4">
        <v>26.5</v>
      </c>
      <c r="F384" s="4">
        <v>62.97</v>
      </c>
      <c r="G384" s="4">
        <v>79.86</v>
      </c>
      <c r="H384" s="4">
        <f t="shared" si="68"/>
        <v>0.78850488354620585</v>
      </c>
      <c r="I384" s="4">
        <v>26</v>
      </c>
      <c r="J384" s="4">
        <v>54.54</v>
      </c>
      <c r="K384" s="4">
        <v>78.63</v>
      </c>
      <c r="L384" s="4">
        <f t="shared" si="69"/>
        <v>0</v>
      </c>
      <c r="M384" s="4">
        <f t="shared" si="70"/>
        <v>0</v>
      </c>
      <c r="N384" s="4">
        <f t="shared" si="71"/>
        <v>1</v>
      </c>
      <c r="AA384" t="s">
        <v>496</v>
      </c>
      <c r="AB384" t="s">
        <v>450</v>
      </c>
      <c r="AC384" t="s">
        <v>0</v>
      </c>
      <c r="AD384" t="s">
        <v>7</v>
      </c>
      <c r="AE384">
        <v>24</v>
      </c>
      <c r="AF384">
        <v>180.14</v>
      </c>
      <c r="AG384">
        <v>73.7</v>
      </c>
      <c r="AH384">
        <f t="shared" si="72"/>
        <v>2.4442333785617363</v>
      </c>
      <c r="AI384">
        <v>22.5</v>
      </c>
      <c r="AJ384">
        <v>63.09</v>
      </c>
      <c r="AK384">
        <v>69.97</v>
      </c>
      <c r="AL384" s="3">
        <f t="shared" si="73"/>
        <v>1</v>
      </c>
      <c r="AM384" s="3">
        <f t="shared" si="74"/>
        <v>0</v>
      </c>
      <c r="AN384" s="3">
        <f t="shared" si="75"/>
        <v>0</v>
      </c>
    </row>
    <row r="385" spans="1:40" x14ac:dyDescent="0.35">
      <c r="A385" t="s">
        <v>498</v>
      </c>
      <c r="B385" t="s">
        <v>450</v>
      </c>
      <c r="C385" t="s">
        <v>0</v>
      </c>
      <c r="D385" t="s">
        <v>6</v>
      </c>
      <c r="E385">
        <v>23.5</v>
      </c>
      <c r="F385">
        <v>80.64</v>
      </c>
      <c r="G385">
        <v>72.459999999999994</v>
      </c>
      <c r="H385">
        <f t="shared" si="68"/>
        <v>1.1128898702732544</v>
      </c>
      <c r="I385">
        <v>23</v>
      </c>
      <c r="J385">
        <v>47.29</v>
      </c>
      <c r="K385">
        <v>71.22</v>
      </c>
      <c r="L385" s="3">
        <f t="shared" si="69"/>
        <v>0</v>
      </c>
      <c r="M385" s="3">
        <f t="shared" si="70"/>
        <v>1</v>
      </c>
      <c r="N385" s="3">
        <f t="shared" si="71"/>
        <v>0</v>
      </c>
      <c r="AA385" t="s">
        <v>498</v>
      </c>
      <c r="AB385" t="s">
        <v>450</v>
      </c>
      <c r="AC385" t="s">
        <v>0</v>
      </c>
      <c r="AD385" t="s">
        <v>7</v>
      </c>
      <c r="AE385">
        <v>24</v>
      </c>
      <c r="AF385">
        <v>171.05</v>
      </c>
      <c r="AG385">
        <v>73.7</v>
      </c>
      <c r="AH385">
        <f t="shared" si="72"/>
        <v>2.3208955223880596</v>
      </c>
      <c r="AI385">
        <v>22</v>
      </c>
      <c r="AJ385">
        <v>43.02</v>
      </c>
      <c r="AK385">
        <v>68.72</v>
      </c>
      <c r="AL385" s="3">
        <f t="shared" si="73"/>
        <v>1</v>
      </c>
      <c r="AM385" s="3">
        <f t="shared" si="74"/>
        <v>0</v>
      </c>
      <c r="AN385" s="3">
        <f t="shared" si="75"/>
        <v>0</v>
      </c>
    </row>
    <row r="386" spans="1:40" x14ac:dyDescent="0.35">
      <c r="A386" t="s">
        <v>614</v>
      </c>
      <c r="B386" t="s">
        <v>450</v>
      </c>
      <c r="C386" t="s">
        <v>0</v>
      </c>
      <c r="D386" t="s">
        <v>4</v>
      </c>
      <c r="E386">
        <v>25</v>
      </c>
      <c r="F386">
        <v>153.01</v>
      </c>
      <c r="G386">
        <v>76.17</v>
      </c>
      <c r="H386">
        <f t="shared" si="68"/>
        <v>2.0087961139556256</v>
      </c>
      <c r="I386">
        <v>23</v>
      </c>
      <c r="J386">
        <v>66.64</v>
      </c>
      <c r="K386">
        <v>71.22</v>
      </c>
      <c r="L386" s="3">
        <f t="shared" si="69"/>
        <v>1</v>
      </c>
      <c r="M386" s="3">
        <f t="shared" si="70"/>
        <v>0</v>
      </c>
      <c r="N386" s="3">
        <f t="shared" si="71"/>
        <v>0</v>
      </c>
      <c r="AA386" t="s">
        <v>614</v>
      </c>
      <c r="AB386" t="s">
        <v>450</v>
      </c>
      <c r="AC386" t="s">
        <v>0</v>
      </c>
      <c r="AD386" t="s">
        <v>5</v>
      </c>
      <c r="AE386">
        <v>24</v>
      </c>
      <c r="AF386">
        <v>176.4</v>
      </c>
      <c r="AG386">
        <v>73.7</v>
      </c>
      <c r="AH386">
        <f t="shared" si="72"/>
        <v>2.3934871099050201</v>
      </c>
      <c r="AI386">
        <v>22</v>
      </c>
      <c r="AJ386">
        <v>67.58</v>
      </c>
      <c r="AK386">
        <v>68.72</v>
      </c>
      <c r="AL386" s="3">
        <f t="shared" si="73"/>
        <v>1</v>
      </c>
      <c r="AM386" s="3">
        <f t="shared" si="74"/>
        <v>0</v>
      </c>
      <c r="AN386" s="3">
        <f t="shared" si="75"/>
        <v>0</v>
      </c>
    </row>
    <row r="387" spans="1:40" x14ac:dyDescent="0.35">
      <c r="A387" t="s">
        <v>615</v>
      </c>
      <c r="B387" t="s">
        <v>450</v>
      </c>
      <c r="C387" t="s">
        <v>0</v>
      </c>
      <c r="D387" t="s">
        <v>4</v>
      </c>
      <c r="E387">
        <v>24.5</v>
      </c>
      <c r="F387">
        <v>130.35</v>
      </c>
      <c r="G387">
        <v>74.930000000000007</v>
      </c>
      <c r="H387">
        <f t="shared" si="68"/>
        <v>1.7396236487388226</v>
      </c>
      <c r="I387">
        <v>22.5</v>
      </c>
      <c r="J387">
        <v>47.54</v>
      </c>
      <c r="K387">
        <v>69.97</v>
      </c>
      <c r="L387" s="3">
        <f t="shared" si="69"/>
        <v>1</v>
      </c>
      <c r="M387" s="3">
        <f t="shared" si="70"/>
        <v>0</v>
      </c>
      <c r="N387" s="3">
        <f t="shared" si="71"/>
        <v>0</v>
      </c>
      <c r="AA387" t="s">
        <v>615</v>
      </c>
      <c r="AB387" t="s">
        <v>450</v>
      </c>
      <c r="AC387" t="s">
        <v>0</v>
      </c>
      <c r="AD387" t="s">
        <v>5</v>
      </c>
      <c r="AE387">
        <v>24</v>
      </c>
      <c r="AF387">
        <v>180.72</v>
      </c>
      <c r="AG387">
        <v>73.7</v>
      </c>
      <c r="AH387">
        <f t="shared" si="72"/>
        <v>2.4521031207598369</v>
      </c>
      <c r="AI387">
        <v>21.5</v>
      </c>
      <c r="AJ387">
        <v>46.93</v>
      </c>
      <c r="AK387">
        <v>67.47</v>
      </c>
      <c r="AL387" s="3">
        <f t="shared" si="73"/>
        <v>1</v>
      </c>
      <c r="AM387" s="3">
        <f t="shared" si="74"/>
        <v>0</v>
      </c>
      <c r="AN387" s="3">
        <f t="shared" si="75"/>
        <v>0</v>
      </c>
    </row>
    <row r="388" spans="1:40" x14ac:dyDescent="0.35">
      <c r="A388" t="s">
        <v>617</v>
      </c>
      <c r="B388" t="s">
        <v>450</v>
      </c>
      <c r="C388" t="s">
        <v>0</v>
      </c>
      <c r="D388" t="s">
        <v>4</v>
      </c>
      <c r="E388">
        <v>26</v>
      </c>
      <c r="F388">
        <v>104.41</v>
      </c>
      <c r="G388">
        <v>78.63</v>
      </c>
      <c r="H388">
        <f t="shared" si="68"/>
        <v>1.3278646826910849</v>
      </c>
      <c r="I388">
        <v>23.5</v>
      </c>
      <c r="J388">
        <v>66.89</v>
      </c>
      <c r="K388">
        <v>72.459999999999994</v>
      </c>
      <c r="L388" s="3">
        <f t="shared" si="69"/>
        <v>0</v>
      </c>
      <c r="M388" s="3">
        <f t="shared" si="70"/>
        <v>1</v>
      </c>
      <c r="N388" s="3">
        <f t="shared" si="71"/>
        <v>0</v>
      </c>
      <c r="AA388" t="s">
        <v>617</v>
      </c>
      <c r="AB388" t="s">
        <v>450</v>
      </c>
      <c r="AC388" t="s">
        <v>0</v>
      </c>
      <c r="AD388" t="s">
        <v>5</v>
      </c>
      <c r="AE388">
        <v>24</v>
      </c>
      <c r="AF388">
        <v>181.97</v>
      </c>
      <c r="AG388">
        <v>73.7</v>
      </c>
      <c r="AH388">
        <f t="shared" si="72"/>
        <v>2.4690637720488464</v>
      </c>
      <c r="AI388">
        <v>21.5</v>
      </c>
      <c r="AJ388">
        <v>60.44</v>
      </c>
      <c r="AK388">
        <v>67.47</v>
      </c>
      <c r="AL388" s="3">
        <f t="shared" si="73"/>
        <v>1</v>
      </c>
      <c r="AM388" s="3">
        <f t="shared" si="74"/>
        <v>0</v>
      </c>
      <c r="AN388" s="3">
        <f t="shared" si="75"/>
        <v>0</v>
      </c>
    </row>
    <row r="389" spans="1:40" x14ac:dyDescent="0.35">
      <c r="A389" t="s">
        <v>618</v>
      </c>
      <c r="B389" t="s">
        <v>450</v>
      </c>
      <c r="C389" s="4" t="s">
        <v>0</v>
      </c>
      <c r="D389" s="4" t="s">
        <v>4</v>
      </c>
      <c r="E389" s="4">
        <v>24.5</v>
      </c>
      <c r="F389" s="4">
        <v>64.56</v>
      </c>
      <c r="G389" s="4">
        <v>74.930000000000007</v>
      </c>
      <c r="H389" s="4">
        <f t="shared" si="68"/>
        <v>0.86160416388629379</v>
      </c>
      <c r="I389" s="4">
        <v>24</v>
      </c>
      <c r="J389" s="4">
        <v>43.71</v>
      </c>
      <c r="K389" s="4">
        <v>73.7</v>
      </c>
      <c r="L389" s="4">
        <f t="shared" si="69"/>
        <v>0</v>
      </c>
      <c r="M389" s="4">
        <f t="shared" si="70"/>
        <v>0</v>
      </c>
      <c r="N389" s="4">
        <f t="shared" si="71"/>
        <v>1</v>
      </c>
      <c r="AA389" t="s">
        <v>618</v>
      </c>
      <c r="AB389" t="s">
        <v>450</v>
      </c>
      <c r="AC389" t="s">
        <v>0</v>
      </c>
      <c r="AD389" t="s">
        <v>5</v>
      </c>
      <c r="AE389">
        <v>24</v>
      </c>
      <c r="AF389">
        <v>159.71</v>
      </c>
      <c r="AG389">
        <v>73.7</v>
      </c>
      <c r="AH389">
        <f t="shared" si="72"/>
        <v>2.1670284938941657</v>
      </c>
      <c r="AI389">
        <v>21.5</v>
      </c>
      <c r="AJ389">
        <v>60.43</v>
      </c>
      <c r="AK389">
        <v>67.47</v>
      </c>
      <c r="AL389" s="3">
        <f t="shared" si="73"/>
        <v>1</v>
      </c>
      <c r="AM389" s="3">
        <f t="shared" si="74"/>
        <v>0</v>
      </c>
      <c r="AN389" s="3">
        <f t="shared" si="75"/>
        <v>0</v>
      </c>
    </row>
    <row r="390" spans="1:40" x14ac:dyDescent="0.35">
      <c r="A390" t="s">
        <v>619</v>
      </c>
      <c r="B390" t="s">
        <v>450</v>
      </c>
      <c r="C390" t="s">
        <v>0</v>
      </c>
      <c r="D390" t="s">
        <v>4</v>
      </c>
      <c r="E390">
        <v>24.5</v>
      </c>
      <c r="F390">
        <v>147.77000000000001</v>
      </c>
      <c r="G390">
        <v>74.930000000000007</v>
      </c>
      <c r="H390">
        <f t="shared" si="68"/>
        <v>1.9721073001468037</v>
      </c>
      <c r="I390">
        <v>22.5</v>
      </c>
      <c r="J390">
        <v>41.82</v>
      </c>
      <c r="K390">
        <v>69.97</v>
      </c>
      <c r="L390" s="3">
        <f t="shared" si="69"/>
        <v>1</v>
      </c>
      <c r="M390" s="3">
        <f t="shared" si="70"/>
        <v>0</v>
      </c>
      <c r="N390" s="3">
        <f t="shared" si="71"/>
        <v>0</v>
      </c>
      <c r="AA390" t="s">
        <v>619</v>
      </c>
      <c r="AB390" t="s">
        <v>450</v>
      </c>
      <c r="AC390" t="s">
        <v>0</v>
      </c>
      <c r="AD390" t="s">
        <v>5</v>
      </c>
      <c r="AE390">
        <v>24</v>
      </c>
      <c r="AF390">
        <v>182.33</v>
      </c>
      <c r="AG390">
        <v>73.7</v>
      </c>
      <c r="AH390">
        <f t="shared" si="72"/>
        <v>2.4739484396200817</v>
      </c>
      <c r="AI390">
        <v>22</v>
      </c>
      <c r="AJ390">
        <v>56.98</v>
      </c>
      <c r="AK390">
        <v>68.72</v>
      </c>
      <c r="AL390" s="3">
        <f t="shared" si="73"/>
        <v>1</v>
      </c>
      <c r="AM390" s="3">
        <f t="shared" si="74"/>
        <v>0</v>
      </c>
      <c r="AN390" s="3">
        <f t="shared" si="75"/>
        <v>0</v>
      </c>
    </row>
    <row r="391" spans="1:40" x14ac:dyDescent="0.35">
      <c r="A391" t="s">
        <v>621</v>
      </c>
      <c r="B391" t="s">
        <v>450</v>
      </c>
      <c r="C391" t="s">
        <v>0</v>
      </c>
      <c r="D391" t="s">
        <v>4</v>
      </c>
      <c r="E391">
        <v>23</v>
      </c>
      <c r="F391">
        <v>116.29</v>
      </c>
      <c r="G391">
        <v>71.22</v>
      </c>
      <c r="H391">
        <f t="shared" si="68"/>
        <v>1.6328278573434429</v>
      </c>
      <c r="I391">
        <v>21.5</v>
      </c>
      <c r="J391">
        <v>55.9</v>
      </c>
      <c r="K391">
        <v>67.47</v>
      </c>
      <c r="L391" s="3">
        <f t="shared" si="69"/>
        <v>1</v>
      </c>
      <c r="M391" s="3">
        <f t="shared" si="70"/>
        <v>0</v>
      </c>
      <c r="N391" s="3">
        <f t="shared" si="71"/>
        <v>0</v>
      </c>
      <c r="AA391" t="s">
        <v>621</v>
      </c>
      <c r="AB391" t="s">
        <v>450</v>
      </c>
      <c r="AC391" t="s">
        <v>0</v>
      </c>
      <c r="AD391" t="s">
        <v>5</v>
      </c>
      <c r="AE391">
        <v>24</v>
      </c>
      <c r="AF391">
        <v>155.57</v>
      </c>
      <c r="AG391">
        <v>73.7</v>
      </c>
      <c r="AH391">
        <f t="shared" si="72"/>
        <v>2.1108548168249661</v>
      </c>
      <c r="AI391">
        <v>22</v>
      </c>
      <c r="AJ391">
        <v>55.41</v>
      </c>
      <c r="AK391">
        <v>68.72</v>
      </c>
      <c r="AL391" s="3">
        <f t="shared" si="73"/>
        <v>1</v>
      </c>
      <c r="AM391" s="3">
        <f t="shared" si="74"/>
        <v>0</v>
      </c>
      <c r="AN391" s="3">
        <f t="shared" si="75"/>
        <v>0</v>
      </c>
    </row>
    <row r="392" spans="1:40" x14ac:dyDescent="0.35">
      <c r="A392" t="s">
        <v>623</v>
      </c>
      <c r="B392" t="s">
        <v>450</v>
      </c>
      <c r="C392" s="4" t="s">
        <v>0</v>
      </c>
      <c r="D392" s="4" t="s">
        <v>4</v>
      </c>
      <c r="E392" s="4">
        <v>25</v>
      </c>
      <c r="F392" s="4">
        <v>73.73</v>
      </c>
      <c r="G392" s="4">
        <v>76.17</v>
      </c>
      <c r="H392" s="4">
        <f t="shared" si="68"/>
        <v>0.96796639096757253</v>
      </c>
      <c r="I392" s="4">
        <v>24.5</v>
      </c>
      <c r="J392" s="4">
        <v>65.42</v>
      </c>
      <c r="K392" s="4">
        <v>74.930000000000007</v>
      </c>
      <c r="L392" s="4">
        <f t="shared" si="69"/>
        <v>0</v>
      </c>
      <c r="M392" s="4">
        <f t="shared" si="70"/>
        <v>0</v>
      </c>
      <c r="N392" s="4">
        <f t="shared" si="71"/>
        <v>1</v>
      </c>
      <c r="AA392" t="s">
        <v>623</v>
      </c>
      <c r="AB392" t="s">
        <v>450</v>
      </c>
      <c r="AC392" t="s">
        <v>0</v>
      </c>
      <c r="AD392" t="s">
        <v>5</v>
      </c>
      <c r="AE392">
        <v>24</v>
      </c>
      <c r="AF392">
        <v>138.71</v>
      </c>
      <c r="AG392">
        <v>73.7</v>
      </c>
      <c r="AH392">
        <f t="shared" si="72"/>
        <v>1.8820895522388059</v>
      </c>
      <c r="AI392">
        <v>22</v>
      </c>
      <c r="AJ392">
        <v>56.65</v>
      </c>
      <c r="AK392">
        <v>68.72</v>
      </c>
      <c r="AL392" s="3">
        <f t="shared" si="73"/>
        <v>1</v>
      </c>
      <c r="AM392" s="3">
        <f t="shared" si="74"/>
        <v>0</v>
      </c>
      <c r="AN392" s="3">
        <f t="shared" si="75"/>
        <v>0</v>
      </c>
    </row>
    <row r="393" spans="1:40" x14ac:dyDescent="0.35">
      <c r="A393" t="s">
        <v>628</v>
      </c>
      <c r="B393" t="s">
        <v>450</v>
      </c>
      <c r="C393" t="s">
        <v>0</v>
      </c>
      <c r="D393" t="s">
        <v>4</v>
      </c>
      <c r="E393">
        <v>25.5</v>
      </c>
      <c r="F393">
        <v>123.12</v>
      </c>
      <c r="G393">
        <v>77.400000000000006</v>
      </c>
      <c r="H393">
        <f t="shared" si="68"/>
        <v>1.5906976744186045</v>
      </c>
      <c r="I393">
        <v>23.5</v>
      </c>
      <c r="J393">
        <v>72.34</v>
      </c>
      <c r="K393">
        <v>72.459999999999994</v>
      </c>
      <c r="L393" s="3">
        <f t="shared" si="69"/>
        <v>1</v>
      </c>
      <c r="M393" s="3">
        <f t="shared" si="70"/>
        <v>0</v>
      </c>
      <c r="N393" s="3">
        <f t="shared" si="71"/>
        <v>0</v>
      </c>
      <c r="AA393" t="s">
        <v>628</v>
      </c>
      <c r="AB393" t="s">
        <v>450</v>
      </c>
      <c r="AC393" t="s">
        <v>0</v>
      </c>
      <c r="AD393" t="s">
        <v>5</v>
      </c>
      <c r="AE393">
        <v>24</v>
      </c>
      <c r="AF393">
        <v>153.18</v>
      </c>
      <c r="AG393">
        <v>73.7</v>
      </c>
      <c r="AH393">
        <f t="shared" si="72"/>
        <v>2.0784260515603799</v>
      </c>
      <c r="AI393">
        <v>22</v>
      </c>
      <c r="AJ393">
        <v>63.72</v>
      </c>
      <c r="AK393">
        <v>68.72</v>
      </c>
      <c r="AL393" s="3">
        <f t="shared" si="73"/>
        <v>1</v>
      </c>
      <c r="AM393" s="3">
        <f t="shared" si="74"/>
        <v>0</v>
      </c>
      <c r="AN393" s="3">
        <f t="shared" si="75"/>
        <v>0</v>
      </c>
    </row>
    <row r="394" spans="1:40" x14ac:dyDescent="0.35">
      <c r="A394" t="s">
        <v>650</v>
      </c>
      <c r="B394" t="s">
        <v>450</v>
      </c>
      <c r="C394" t="s">
        <v>0</v>
      </c>
      <c r="D394" t="s">
        <v>4</v>
      </c>
      <c r="E394">
        <v>25</v>
      </c>
      <c r="F394">
        <v>119.37</v>
      </c>
      <c r="G394">
        <v>76.17</v>
      </c>
      <c r="H394">
        <f t="shared" si="68"/>
        <v>1.5671524222134698</v>
      </c>
      <c r="I394">
        <v>23</v>
      </c>
      <c r="J394">
        <v>67.59</v>
      </c>
      <c r="K394">
        <v>71.22</v>
      </c>
      <c r="L394" s="3">
        <f t="shared" si="69"/>
        <v>1</v>
      </c>
      <c r="M394" s="3">
        <f t="shared" si="70"/>
        <v>0</v>
      </c>
      <c r="N394" s="3">
        <f t="shared" si="71"/>
        <v>0</v>
      </c>
      <c r="AA394" t="s">
        <v>650</v>
      </c>
      <c r="AB394" t="s">
        <v>450</v>
      </c>
      <c r="AC394" t="s">
        <v>0</v>
      </c>
      <c r="AD394" t="s">
        <v>5</v>
      </c>
      <c r="AE394">
        <v>24</v>
      </c>
      <c r="AF394">
        <v>155.07</v>
      </c>
      <c r="AG394">
        <v>73.7</v>
      </c>
      <c r="AH394">
        <f t="shared" si="72"/>
        <v>2.1040705563093622</v>
      </c>
      <c r="AI394">
        <v>22</v>
      </c>
      <c r="AJ394">
        <v>60.33</v>
      </c>
      <c r="AK394">
        <v>68.72</v>
      </c>
      <c r="AL394" s="3">
        <f t="shared" si="73"/>
        <v>1</v>
      </c>
      <c r="AM394" s="3">
        <f t="shared" si="74"/>
        <v>0</v>
      </c>
      <c r="AN394" s="3">
        <f t="shared" si="75"/>
        <v>0</v>
      </c>
    </row>
    <row r="395" spans="1:40" x14ac:dyDescent="0.35">
      <c r="A395" t="s">
        <v>651</v>
      </c>
      <c r="B395" t="s">
        <v>450</v>
      </c>
      <c r="C395" t="s">
        <v>0</v>
      </c>
      <c r="D395" t="s">
        <v>4</v>
      </c>
      <c r="E395">
        <v>25.5</v>
      </c>
      <c r="F395">
        <v>158.46</v>
      </c>
      <c r="G395">
        <v>77.400000000000006</v>
      </c>
      <c r="H395">
        <f t="shared" si="68"/>
        <v>2.0472868217054265</v>
      </c>
      <c r="I395">
        <v>23</v>
      </c>
      <c r="J395">
        <v>49.1</v>
      </c>
      <c r="K395">
        <v>71.22</v>
      </c>
      <c r="L395" s="3">
        <f t="shared" si="69"/>
        <v>1</v>
      </c>
      <c r="M395" s="3">
        <f t="shared" si="70"/>
        <v>0</v>
      </c>
      <c r="N395" s="3">
        <f t="shared" si="71"/>
        <v>0</v>
      </c>
      <c r="AA395" t="s">
        <v>651</v>
      </c>
      <c r="AB395" t="s">
        <v>450</v>
      </c>
      <c r="AC395" t="s">
        <v>0</v>
      </c>
      <c r="AD395" t="s">
        <v>5</v>
      </c>
      <c r="AE395">
        <v>24</v>
      </c>
      <c r="AF395">
        <v>163.32</v>
      </c>
      <c r="AG395">
        <v>73.7</v>
      </c>
      <c r="AH395">
        <f t="shared" si="72"/>
        <v>2.2160108548168247</v>
      </c>
      <c r="AI395">
        <v>21.5</v>
      </c>
      <c r="AJ395">
        <v>53.4</v>
      </c>
      <c r="AK395">
        <v>67.47</v>
      </c>
      <c r="AL395" s="3">
        <f t="shared" si="73"/>
        <v>1</v>
      </c>
      <c r="AM395" s="3">
        <f t="shared" si="74"/>
        <v>0</v>
      </c>
      <c r="AN395" s="3">
        <f t="shared" si="75"/>
        <v>0</v>
      </c>
    </row>
    <row r="396" spans="1:40" x14ac:dyDescent="0.35">
      <c r="A396" t="s">
        <v>654</v>
      </c>
      <c r="B396" t="s">
        <v>450</v>
      </c>
      <c r="C396" s="4" t="s">
        <v>0</v>
      </c>
      <c r="D396" s="4" t="s">
        <v>4</v>
      </c>
      <c r="E396" s="4">
        <v>24</v>
      </c>
      <c r="F396" s="4">
        <v>70.48</v>
      </c>
      <c r="G396" s="4">
        <v>73.7</v>
      </c>
      <c r="H396" s="4">
        <f t="shared" si="68"/>
        <v>0.95630936227951158</v>
      </c>
      <c r="I396" s="4">
        <v>23.5</v>
      </c>
      <c r="J396" s="4">
        <v>57.99</v>
      </c>
      <c r="K396" s="4">
        <v>72.459999999999994</v>
      </c>
      <c r="L396" s="4">
        <f t="shared" si="69"/>
        <v>0</v>
      </c>
      <c r="M396" s="4">
        <f t="shared" si="70"/>
        <v>0</v>
      </c>
      <c r="N396" s="4">
        <f t="shared" si="71"/>
        <v>1</v>
      </c>
      <c r="AA396" t="s">
        <v>654</v>
      </c>
      <c r="AB396" t="s">
        <v>450</v>
      </c>
      <c r="AC396" t="s">
        <v>0</v>
      </c>
      <c r="AD396" t="s">
        <v>5</v>
      </c>
      <c r="AE396">
        <v>24</v>
      </c>
      <c r="AF396">
        <v>132.01</v>
      </c>
      <c r="AG396">
        <v>73.7</v>
      </c>
      <c r="AH396">
        <f t="shared" si="72"/>
        <v>1.7911804613297149</v>
      </c>
      <c r="AI396">
        <v>21.5</v>
      </c>
      <c r="AJ396">
        <v>61.74</v>
      </c>
      <c r="AK396">
        <v>67.47</v>
      </c>
      <c r="AL396" s="3">
        <f t="shared" si="73"/>
        <v>1</v>
      </c>
      <c r="AM396" s="3">
        <f t="shared" si="74"/>
        <v>0</v>
      </c>
      <c r="AN396" s="3">
        <f t="shared" si="75"/>
        <v>0</v>
      </c>
    </row>
    <row r="397" spans="1:40" x14ac:dyDescent="0.35">
      <c r="A397" t="s">
        <v>656</v>
      </c>
      <c r="B397" t="s">
        <v>450</v>
      </c>
      <c r="C397" t="s">
        <v>0</v>
      </c>
      <c r="D397" t="s">
        <v>4</v>
      </c>
      <c r="E397">
        <v>24.5</v>
      </c>
      <c r="F397">
        <v>103.82</v>
      </c>
      <c r="G397">
        <v>74.930000000000007</v>
      </c>
      <c r="H397">
        <f t="shared" si="68"/>
        <v>1.3855598558654743</v>
      </c>
      <c r="I397">
        <v>21.5</v>
      </c>
      <c r="J397">
        <v>61.1</v>
      </c>
      <c r="K397">
        <v>67.47</v>
      </c>
      <c r="L397" s="3">
        <f t="shared" si="69"/>
        <v>0</v>
      </c>
      <c r="M397" s="3">
        <f t="shared" si="70"/>
        <v>1</v>
      </c>
      <c r="N397" s="3">
        <f t="shared" si="71"/>
        <v>0</v>
      </c>
      <c r="AA397" t="s">
        <v>656</v>
      </c>
      <c r="AB397" t="s">
        <v>450</v>
      </c>
      <c r="AC397" t="s">
        <v>0</v>
      </c>
      <c r="AD397" t="s">
        <v>5</v>
      </c>
      <c r="AE397">
        <v>24</v>
      </c>
      <c r="AF397">
        <v>170.45</v>
      </c>
      <c r="AG397">
        <v>73.7</v>
      </c>
      <c r="AH397">
        <f t="shared" si="72"/>
        <v>2.3127544097693349</v>
      </c>
      <c r="AI397">
        <v>22</v>
      </c>
      <c r="AJ397">
        <v>64.02</v>
      </c>
      <c r="AK397">
        <v>68.72</v>
      </c>
      <c r="AL397" s="3">
        <f t="shared" si="73"/>
        <v>1</v>
      </c>
      <c r="AM397" s="3">
        <f t="shared" si="74"/>
        <v>0</v>
      </c>
      <c r="AN397" s="3">
        <f t="shared" si="75"/>
        <v>0</v>
      </c>
    </row>
    <row r="398" spans="1:40" x14ac:dyDescent="0.35">
      <c r="A398" t="s">
        <v>659</v>
      </c>
      <c r="B398" t="s">
        <v>450</v>
      </c>
      <c r="C398" t="s">
        <v>0</v>
      </c>
      <c r="D398" t="s">
        <v>4</v>
      </c>
      <c r="E398">
        <v>24</v>
      </c>
      <c r="F398">
        <v>123.85</v>
      </c>
      <c r="G398">
        <v>73.7</v>
      </c>
      <c r="H398">
        <f t="shared" si="68"/>
        <v>1.680461329715061</v>
      </c>
      <c r="I398">
        <v>21</v>
      </c>
      <c r="J398">
        <v>44.26</v>
      </c>
      <c r="K398">
        <v>66.22</v>
      </c>
      <c r="L398" s="3">
        <f t="shared" si="69"/>
        <v>1</v>
      </c>
      <c r="M398" s="3">
        <f t="shared" si="70"/>
        <v>0</v>
      </c>
      <c r="N398" s="3">
        <f t="shared" si="71"/>
        <v>0</v>
      </c>
      <c r="AA398" t="s">
        <v>659</v>
      </c>
      <c r="AB398" t="s">
        <v>450</v>
      </c>
      <c r="AC398" t="s">
        <v>0</v>
      </c>
      <c r="AD398" t="s">
        <v>5</v>
      </c>
      <c r="AE398">
        <v>24</v>
      </c>
      <c r="AF398">
        <v>146.46</v>
      </c>
      <c r="AG398">
        <v>73.7</v>
      </c>
      <c r="AH398">
        <f t="shared" si="72"/>
        <v>1.9872455902306649</v>
      </c>
      <c r="AI398">
        <v>22</v>
      </c>
      <c r="AJ398">
        <v>67.73</v>
      </c>
      <c r="AK398">
        <v>68.72</v>
      </c>
      <c r="AL398" s="3">
        <f t="shared" si="73"/>
        <v>1</v>
      </c>
      <c r="AM398" s="3">
        <f t="shared" si="74"/>
        <v>0</v>
      </c>
      <c r="AN398" s="3">
        <f t="shared" si="75"/>
        <v>0</v>
      </c>
    </row>
    <row r="399" spans="1:40" x14ac:dyDescent="0.35">
      <c r="A399" t="s">
        <v>517</v>
      </c>
      <c r="B399" t="s">
        <v>451</v>
      </c>
      <c r="C399" s="4" t="s">
        <v>0</v>
      </c>
      <c r="D399" s="4" t="s">
        <v>6</v>
      </c>
      <c r="E399" s="4">
        <v>22.5</v>
      </c>
      <c r="F399" s="4">
        <v>67.62</v>
      </c>
      <c r="G399" s="4">
        <v>69.97</v>
      </c>
      <c r="H399" s="4">
        <f t="shared" si="68"/>
        <v>0.96641417750464498</v>
      </c>
      <c r="I399" s="4">
        <v>22</v>
      </c>
      <c r="J399" s="4">
        <v>43.58</v>
      </c>
      <c r="K399" s="4">
        <v>68.72</v>
      </c>
      <c r="L399" s="4">
        <f t="shared" si="69"/>
        <v>0</v>
      </c>
      <c r="M399" s="4">
        <f t="shared" si="70"/>
        <v>0</v>
      </c>
      <c r="N399" s="4">
        <f t="shared" si="71"/>
        <v>1</v>
      </c>
      <c r="AA399" t="s">
        <v>517</v>
      </c>
      <c r="AB399" t="s">
        <v>451</v>
      </c>
      <c r="AC399" s="4" t="s">
        <v>0</v>
      </c>
      <c r="AD399" s="4" t="s">
        <v>7</v>
      </c>
      <c r="AE399" s="4">
        <v>24</v>
      </c>
      <c r="AF399" s="4">
        <v>73.03</v>
      </c>
      <c r="AG399" s="4">
        <v>73.7</v>
      </c>
      <c r="AH399" s="4">
        <f t="shared" si="72"/>
        <v>0.99090909090909085</v>
      </c>
      <c r="AI399" s="4">
        <v>23.5</v>
      </c>
      <c r="AJ399" s="4">
        <v>50.46</v>
      </c>
      <c r="AK399" s="4">
        <v>72.459999999999994</v>
      </c>
      <c r="AL399" s="4">
        <f t="shared" si="73"/>
        <v>0</v>
      </c>
      <c r="AM399" s="4">
        <f t="shared" si="74"/>
        <v>0</v>
      </c>
      <c r="AN399" s="4">
        <f t="shared" si="75"/>
        <v>1</v>
      </c>
    </row>
    <row r="400" spans="1:40" x14ac:dyDescent="0.35">
      <c r="A400" t="s">
        <v>518</v>
      </c>
      <c r="B400" t="s">
        <v>451</v>
      </c>
      <c r="C400" s="4" t="s">
        <v>0</v>
      </c>
      <c r="D400" s="4" t="s">
        <v>6</v>
      </c>
      <c r="E400" s="4">
        <v>26</v>
      </c>
      <c r="F400" s="4">
        <v>71.400000000000006</v>
      </c>
      <c r="G400" s="4">
        <v>78.63</v>
      </c>
      <c r="H400" s="4">
        <f t="shared" si="68"/>
        <v>0.9080503624570776</v>
      </c>
      <c r="I400" s="4">
        <v>25.5</v>
      </c>
      <c r="J400" s="4">
        <v>47.45</v>
      </c>
      <c r="K400" s="4">
        <v>77.400000000000006</v>
      </c>
      <c r="L400" s="4">
        <f t="shared" si="69"/>
        <v>0</v>
      </c>
      <c r="M400" s="4">
        <f t="shared" si="70"/>
        <v>0</v>
      </c>
      <c r="N400" s="4">
        <f t="shared" si="71"/>
        <v>1</v>
      </c>
      <c r="AA400" t="s">
        <v>518</v>
      </c>
      <c r="AB400" t="s">
        <v>451</v>
      </c>
      <c r="AC400" t="s">
        <v>0</v>
      </c>
      <c r="AD400" t="s">
        <v>7</v>
      </c>
      <c r="AE400">
        <v>24</v>
      </c>
      <c r="AF400">
        <v>192.62</v>
      </c>
      <c r="AG400">
        <v>73.7</v>
      </c>
      <c r="AH400">
        <f t="shared" si="72"/>
        <v>2.6135685210312074</v>
      </c>
      <c r="AI400">
        <v>22.5</v>
      </c>
      <c r="AJ400">
        <v>58.93</v>
      </c>
      <c r="AK400">
        <v>69.97</v>
      </c>
      <c r="AL400" s="3">
        <f t="shared" si="73"/>
        <v>1</v>
      </c>
      <c r="AM400" s="3">
        <f t="shared" si="74"/>
        <v>0</v>
      </c>
      <c r="AN400" s="3">
        <f t="shared" si="75"/>
        <v>0</v>
      </c>
    </row>
    <row r="401" spans="1:40" x14ac:dyDescent="0.35">
      <c r="A401" t="s">
        <v>519</v>
      </c>
      <c r="B401" t="s">
        <v>451</v>
      </c>
      <c r="C401" t="s">
        <v>0</v>
      </c>
      <c r="D401" t="s">
        <v>6</v>
      </c>
      <c r="E401">
        <v>23</v>
      </c>
      <c r="F401">
        <v>93.2</v>
      </c>
      <c r="G401">
        <v>71.22</v>
      </c>
      <c r="H401">
        <f t="shared" si="68"/>
        <v>1.3086211738275766</v>
      </c>
      <c r="I401">
        <v>21</v>
      </c>
      <c r="J401">
        <v>53.5</v>
      </c>
      <c r="K401">
        <v>66.22</v>
      </c>
      <c r="L401" s="3">
        <f t="shared" si="69"/>
        <v>0</v>
      </c>
      <c r="M401" s="3">
        <f t="shared" si="70"/>
        <v>1</v>
      </c>
      <c r="N401" s="3">
        <f t="shared" si="71"/>
        <v>0</v>
      </c>
      <c r="AA401" t="s">
        <v>519</v>
      </c>
      <c r="AB401" t="s">
        <v>451</v>
      </c>
      <c r="AC401" t="s">
        <v>0</v>
      </c>
      <c r="AD401" t="s">
        <v>7</v>
      </c>
      <c r="AE401">
        <v>24</v>
      </c>
      <c r="AF401">
        <v>185.91</v>
      </c>
      <c r="AG401">
        <v>73.7</v>
      </c>
      <c r="AH401">
        <f t="shared" si="72"/>
        <v>2.5225237449118043</v>
      </c>
      <c r="AI401">
        <v>22.5</v>
      </c>
      <c r="AJ401">
        <v>67.489999999999995</v>
      </c>
      <c r="AK401">
        <v>69.97</v>
      </c>
      <c r="AL401" s="3">
        <f t="shared" si="73"/>
        <v>1</v>
      </c>
      <c r="AM401" s="3">
        <f t="shared" si="74"/>
        <v>0</v>
      </c>
      <c r="AN401" s="3">
        <f t="shared" si="75"/>
        <v>0</v>
      </c>
    </row>
    <row r="402" spans="1:40" x14ac:dyDescent="0.35">
      <c r="A402" t="s">
        <v>520</v>
      </c>
      <c r="B402" t="s">
        <v>451</v>
      </c>
      <c r="C402" t="s">
        <v>0</v>
      </c>
      <c r="D402" t="s">
        <v>6</v>
      </c>
      <c r="E402">
        <v>21.5</v>
      </c>
      <c r="F402">
        <v>67.53</v>
      </c>
      <c r="G402">
        <v>67.47</v>
      </c>
      <c r="H402">
        <f t="shared" si="68"/>
        <v>1.0008892841262784</v>
      </c>
      <c r="I402">
        <v>21</v>
      </c>
      <c r="J402">
        <v>56.16</v>
      </c>
      <c r="K402">
        <v>66.22</v>
      </c>
      <c r="L402" s="3">
        <f t="shared" si="69"/>
        <v>0</v>
      </c>
      <c r="M402" s="3">
        <f t="shared" si="70"/>
        <v>1</v>
      </c>
      <c r="N402" s="3">
        <f t="shared" si="71"/>
        <v>0</v>
      </c>
      <c r="AA402" t="s">
        <v>520</v>
      </c>
      <c r="AB402" t="s">
        <v>451</v>
      </c>
      <c r="AC402" t="s">
        <v>0</v>
      </c>
      <c r="AD402" t="s">
        <v>7</v>
      </c>
      <c r="AE402">
        <v>24</v>
      </c>
      <c r="AF402">
        <v>110.77</v>
      </c>
      <c r="AG402">
        <v>73.7</v>
      </c>
      <c r="AH402">
        <f t="shared" si="72"/>
        <v>1.5029850746268656</v>
      </c>
      <c r="AI402">
        <v>22.5</v>
      </c>
      <c r="AJ402">
        <v>58</v>
      </c>
      <c r="AK402">
        <v>69.97</v>
      </c>
      <c r="AL402" s="3">
        <f t="shared" si="73"/>
        <v>1</v>
      </c>
      <c r="AM402" s="3">
        <f t="shared" si="74"/>
        <v>0</v>
      </c>
      <c r="AN402" s="3">
        <f t="shared" si="75"/>
        <v>0</v>
      </c>
    </row>
    <row r="403" spans="1:40" x14ac:dyDescent="0.35">
      <c r="A403" t="s">
        <v>521</v>
      </c>
      <c r="B403" t="s">
        <v>451</v>
      </c>
      <c r="C403" t="s">
        <v>0</v>
      </c>
      <c r="D403" t="s">
        <v>6</v>
      </c>
      <c r="E403">
        <v>22.5</v>
      </c>
      <c r="F403">
        <v>74.010000000000005</v>
      </c>
      <c r="G403">
        <v>69.97</v>
      </c>
      <c r="H403">
        <f t="shared" si="68"/>
        <v>1.0577390310132915</v>
      </c>
      <c r="I403">
        <v>22</v>
      </c>
      <c r="J403">
        <v>62.83</v>
      </c>
      <c r="K403">
        <v>68.72</v>
      </c>
      <c r="L403" s="3">
        <f t="shared" si="69"/>
        <v>0</v>
      </c>
      <c r="M403" s="3">
        <f t="shared" si="70"/>
        <v>1</v>
      </c>
      <c r="N403" s="3">
        <f t="shared" si="71"/>
        <v>0</v>
      </c>
      <c r="AA403" t="s">
        <v>521</v>
      </c>
      <c r="AB403" t="s">
        <v>451</v>
      </c>
      <c r="AC403" t="s">
        <v>0</v>
      </c>
      <c r="AD403" t="s">
        <v>7</v>
      </c>
      <c r="AE403">
        <v>24</v>
      </c>
      <c r="AF403">
        <v>135.03</v>
      </c>
      <c r="AG403">
        <v>73.7</v>
      </c>
      <c r="AH403">
        <f t="shared" si="72"/>
        <v>1.832157394843962</v>
      </c>
      <c r="AI403">
        <v>22.5</v>
      </c>
      <c r="AJ403">
        <v>61.67</v>
      </c>
      <c r="AK403">
        <v>69.97</v>
      </c>
      <c r="AL403" s="3">
        <f t="shared" si="73"/>
        <v>1</v>
      </c>
      <c r="AM403" s="3">
        <f t="shared" si="74"/>
        <v>0</v>
      </c>
      <c r="AN403" s="3">
        <f t="shared" si="75"/>
        <v>0</v>
      </c>
    </row>
    <row r="404" spans="1:40" x14ac:dyDescent="0.35">
      <c r="A404" t="s">
        <v>522</v>
      </c>
      <c r="B404" t="s">
        <v>451</v>
      </c>
      <c r="C404" t="s">
        <v>0</v>
      </c>
      <c r="D404" t="s">
        <v>6</v>
      </c>
      <c r="E404">
        <v>22.5</v>
      </c>
      <c r="F404">
        <v>88.14</v>
      </c>
      <c r="G404">
        <v>69.97</v>
      </c>
      <c r="H404">
        <f t="shared" si="68"/>
        <v>1.259682721166214</v>
      </c>
      <c r="I404">
        <v>21.5</v>
      </c>
      <c r="J404">
        <v>62.41</v>
      </c>
      <c r="K404">
        <v>67.47</v>
      </c>
      <c r="L404" s="3">
        <f t="shared" si="69"/>
        <v>0</v>
      </c>
      <c r="M404" s="3">
        <f t="shared" si="70"/>
        <v>1</v>
      </c>
      <c r="N404" s="3">
        <f t="shared" si="71"/>
        <v>0</v>
      </c>
      <c r="AA404" t="s">
        <v>522</v>
      </c>
      <c r="AB404" t="s">
        <v>451</v>
      </c>
      <c r="AC404" t="s">
        <v>0</v>
      </c>
      <c r="AD404" t="s">
        <v>7</v>
      </c>
      <c r="AE404">
        <v>24</v>
      </c>
      <c r="AF404">
        <v>161.21</v>
      </c>
      <c r="AG404">
        <v>73.7</v>
      </c>
      <c r="AH404">
        <f t="shared" si="72"/>
        <v>2.1873812754409769</v>
      </c>
      <c r="AI404">
        <v>22.5</v>
      </c>
      <c r="AJ404">
        <v>60.62</v>
      </c>
      <c r="AK404">
        <v>69.97</v>
      </c>
      <c r="AL404" s="3">
        <f t="shared" si="73"/>
        <v>1</v>
      </c>
      <c r="AM404" s="3">
        <f t="shared" si="74"/>
        <v>0</v>
      </c>
      <c r="AN404" s="3">
        <f t="shared" si="75"/>
        <v>0</v>
      </c>
    </row>
    <row r="405" spans="1:40" x14ac:dyDescent="0.35">
      <c r="A405" t="s">
        <v>523</v>
      </c>
      <c r="B405" t="s">
        <v>451</v>
      </c>
      <c r="C405" t="s">
        <v>0</v>
      </c>
      <c r="D405" t="s">
        <v>6</v>
      </c>
      <c r="E405">
        <v>33.5</v>
      </c>
      <c r="F405">
        <v>101.06</v>
      </c>
      <c r="G405">
        <v>96.84</v>
      </c>
      <c r="H405">
        <f t="shared" si="68"/>
        <v>1.0435770342833539</v>
      </c>
      <c r="I405">
        <v>33</v>
      </c>
      <c r="J405">
        <v>62</v>
      </c>
      <c r="K405">
        <v>95.64</v>
      </c>
      <c r="L405" s="3">
        <f t="shared" si="69"/>
        <v>0</v>
      </c>
      <c r="M405" s="3">
        <f t="shared" si="70"/>
        <v>1</v>
      </c>
      <c r="N405" s="3">
        <f t="shared" si="71"/>
        <v>0</v>
      </c>
      <c r="AA405" t="s">
        <v>523</v>
      </c>
      <c r="AB405" t="s">
        <v>451</v>
      </c>
      <c r="AC405" t="s">
        <v>0</v>
      </c>
      <c r="AD405" t="s">
        <v>7</v>
      </c>
      <c r="AE405">
        <v>24</v>
      </c>
      <c r="AF405">
        <v>181.64</v>
      </c>
      <c r="AG405">
        <v>73.7</v>
      </c>
      <c r="AH405">
        <f t="shared" si="72"/>
        <v>2.4645861601085479</v>
      </c>
      <c r="AI405">
        <v>22</v>
      </c>
      <c r="AJ405">
        <v>64.08</v>
      </c>
      <c r="AK405">
        <v>68.72</v>
      </c>
      <c r="AL405" s="3">
        <f t="shared" si="73"/>
        <v>1</v>
      </c>
      <c r="AM405" s="3">
        <f t="shared" si="74"/>
        <v>0</v>
      </c>
      <c r="AN405" s="3">
        <f t="shared" si="75"/>
        <v>0</v>
      </c>
    </row>
    <row r="406" spans="1:40" x14ac:dyDescent="0.35">
      <c r="A406" t="s">
        <v>524</v>
      </c>
      <c r="B406" t="s">
        <v>451</v>
      </c>
      <c r="C406" t="s">
        <v>0</v>
      </c>
      <c r="D406" t="s">
        <v>6</v>
      </c>
      <c r="E406">
        <v>23</v>
      </c>
      <c r="F406">
        <v>80.319999999999993</v>
      </c>
      <c r="G406">
        <v>71.22</v>
      </c>
      <c r="H406">
        <f t="shared" si="68"/>
        <v>1.1277730974445379</v>
      </c>
      <c r="I406">
        <v>22</v>
      </c>
      <c r="J406">
        <v>51.83</v>
      </c>
      <c r="K406">
        <v>68.72</v>
      </c>
      <c r="L406" s="3">
        <f t="shared" si="69"/>
        <v>0</v>
      </c>
      <c r="M406" s="3">
        <f t="shared" si="70"/>
        <v>1</v>
      </c>
      <c r="N406" s="3">
        <f t="shared" si="71"/>
        <v>0</v>
      </c>
      <c r="AA406" t="s">
        <v>524</v>
      </c>
      <c r="AB406" t="s">
        <v>451</v>
      </c>
      <c r="AC406" t="s">
        <v>0</v>
      </c>
      <c r="AD406" t="s">
        <v>7</v>
      </c>
      <c r="AE406">
        <v>24</v>
      </c>
      <c r="AF406">
        <v>156.63999999999999</v>
      </c>
      <c r="AG406">
        <v>73.7</v>
      </c>
      <c r="AH406">
        <f t="shared" si="72"/>
        <v>2.1253731343283579</v>
      </c>
      <c r="AI406">
        <v>22</v>
      </c>
      <c r="AJ406">
        <v>47.55</v>
      </c>
      <c r="AK406">
        <v>68.72</v>
      </c>
      <c r="AL406" s="3">
        <f t="shared" si="73"/>
        <v>1</v>
      </c>
      <c r="AM406" s="3">
        <f t="shared" si="74"/>
        <v>0</v>
      </c>
      <c r="AN406" s="3">
        <f t="shared" si="75"/>
        <v>0</v>
      </c>
    </row>
    <row r="407" spans="1:40" x14ac:dyDescent="0.35">
      <c r="A407" t="s">
        <v>526</v>
      </c>
      <c r="B407" t="s">
        <v>451</v>
      </c>
      <c r="C407" t="s">
        <v>0</v>
      </c>
      <c r="D407" t="s">
        <v>6</v>
      </c>
      <c r="E407">
        <v>23.5</v>
      </c>
      <c r="F407">
        <v>76.53</v>
      </c>
      <c r="G407">
        <v>72.459999999999994</v>
      </c>
      <c r="H407">
        <f t="shared" si="68"/>
        <v>1.0561689207838809</v>
      </c>
      <c r="I407">
        <v>23</v>
      </c>
      <c r="J407">
        <v>60.89</v>
      </c>
      <c r="K407">
        <v>71.22</v>
      </c>
      <c r="L407" s="3">
        <f t="shared" si="69"/>
        <v>0</v>
      </c>
      <c r="M407" s="3">
        <f t="shared" si="70"/>
        <v>1</v>
      </c>
      <c r="N407" s="3">
        <f t="shared" si="71"/>
        <v>0</v>
      </c>
      <c r="AA407" t="s">
        <v>526</v>
      </c>
      <c r="AB407" t="s">
        <v>451</v>
      </c>
      <c r="AC407" t="s">
        <v>0</v>
      </c>
      <c r="AD407" t="s">
        <v>7</v>
      </c>
      <c r="AE407">
        <v>24</v>
      </c>
      <c r="AF407">
        <v>169.16</v>
      </c>
      <c r="AG407">
        <v>73.7</v>
      </c>
      <c r="AH407">
        <f t="shared" si="72"/>
        <v>2.2952510176390772</v>
      </c>
      <c r="AI407">
        <v>22.5</v>
      </c>
      <c r="AJ407">
        <v>57.34</v>
      </c>
      <c r="AK407">
        <v>69.97</v>
      </c>
      <c r="AL407" s="3">
        <f t="shared" si="73"/>
        <v>1</v>
      </c>
      <c r="AM407" s="3">
        <f t="shared" si="74"/>
        <v>0</v>
      </c>
      <c r="AN407" s="3">
        <f t="shared" si="75"/>
        <v>0</v>
      </c>
    </row>
    <row r="408" spans="1:40" x14ac:dyDescent="0.35">
      <c r="A408" t="s">
        <v>527</v>
      </c>
      <c r="B408" t="s">
        <v>451</v>
      </c>
      <c r="C408" s="4" t="s">
        <v>0</v>
      </c>
      <c r="D408" s="4" t="s">
        <v>6</v>
      </c>
      <c r="E408" s="4">
        <v>20</v>
      </c>
      <c r="F408" s="4">
        <v>58.11</v>
      </c>
      <c r="G408" s="4">
        <v>63.71</v>
      </c>
      <c r="H408" s="4">
        <f t="shared" si="68"/>
        <v>0.91210171087741321</v>
      </c>
      <c r="I408" s="4">
        <v>19.5</v>
      </c>
      <c r="J408" s="4">
        <v>42.38</v>
      </c>
      <c r="K408" s="4">
        <v>62.44</v>
      </c>
      <c r="L408" s="4">
        <f t="shared" si="69"/>
        <v>0</v>
      </c>
      <c r="M408" s="4">
        <f t="shared" si="70"/>
        <v>0</v>
      </c>
      <c r="N408" s="4">
        <f t="shared" si="71"/>
        <v>1</v>
      </c>
      <c r="AA408" t="s">
        <v>527</v>
      </c>
      <c r="AB408" t="s">
        <v>451</v>
      </c>
      <c r="AC408" t="s">
        <v>0</v>
      </c>
      <c r="AD408" t="s">
        <v>7</v>
      </c>
      <c r="AE408">
        <v>24</v>
      </c>
      <c r="AF408">
        <v>183.08</v>
      </c>
      <c r="AG408">
        <v>73.7</v>
      </c>
      <c r="AH408">
        <f t="shared" si="72"/>
        <v>2.4841248303934873</v>
      </c>
      <c r="AI408">
        <v>22.5</v>
      </c>
      <c r="AJ408">
        <v>64.61</v>
      </c>
      <c r="AK408">
        <v>69.97</v>
      </c>
      <c r="AL408" s="3">
        <f t="shared" si="73"/>
        <v>1</v>
      </c>
      <c r="AM408" s="3">
        <f t="shared" si="74"/>
        <v>0</v>
      </c>
      <c r="AN408" s="3">
        <f t="shared" si="75"/>
        <v>0</v>
      </c>
    </row>
    <row r="409" spans="1:40" x14ac:dyDescent="0.35">
      <c r="A409" t="s">
        <v>528</v>
      </c>
      <c r="B409" t="s">
        <v>451</v>
      </c>
      <c r="C409" t="s">
        <v>0</v>
      </c>
      <c r="D409" t="s">
        <v>6</v>
      </c>
      <c r="E409">
        <v>22.5</v>
      </c>
      <c r="F409">
        <v>108.95</v>
      </c>
      <c r="G409">
        <v>69.97</v>
      </c>
      <c r="H409">
        <f t="shared" si="68"/>
        <v>1.5570958982421039</v>
      </c>
      <c r="I409">
        <v>20.5</v>
      </c>
      <c r="J409">
        <v>46.89</v>
      </c>
      <c r="K409">
        <v>64.97</v>
      </c>
      <c r="L409" s="3">
        <f t="shared" si="69"/>
        <v>1</v>
      </c>
      <c r="M409" s="3">
        <f t="shared" si="70"/>
        <v>0</v>
      </c>
      <c r="N409" s="3">
        <f t="shared" si="71"/>
        <v>0</v>
      </c>
      <c r="AA409" t="s">
        <v>528</v>
      </c>
      <c r="AB409" t="s">
        <v>451</v>
      </c>
      <c r="AC409" t="s">
        <v>0</v>
      </c>
      <c r="AD409" t="s">
        <v>7</v>
      </c>
      <c r="AE409">
        <v>24</v>
      </c>
      <c r="AF409">
        <v>196.96</v>
      </c>
      <c r="AG409">
        <v>73.7</v>
      </c>
      <c r="AH409">
        <f t="shared" si="72"/>
        <v>2.6724559023066488</v>
      </c>
      <c r="AI409">
        <v>22</v>
      </c>
      <c r="AJ409">
        <v>57.31</v>
      </c>
      <c r="AK409">
        <v>68.72</v>
      </c>
      <c r="AL409" s="3">
        <f t="shared" si="73"/>
        <v>1</v>
      </c>
      <c r="AM409" s="3">
        <f t="shared" si="74"/>
        <v>0</v>
      </c>
      <c r="AN409" s="3">
        <f t="shared" si="75"/>
        <v>0</v>
      </c>
    </row>
    <row r="410" spans="1:40" x14ac:dyDescent="0.35">
      <c r="A410" t="s">
        <v>529</v>
      </c>
      <c r="B410" t="s">
        <v>451</v>
      </c>
      <c r="C410" t="s">
        <v>0</v>
      </c>
      <c r="D410" t="s">
        <v>6</v>
      </c>
      <c r="E410">
        <v>22.5</v>
      </c>
      <c r="F410">
        <v>89.97</v>
      </c>
      <c r="G410">
        <v>69.97</v>
      </c>
      <c r="H410">
        <f t="shared" si="68"/>
        <v>1.285836787194512</v>
      </c>
      <c r="I410">
        <v>22</v>
      </c>
      <c r="J410">
        <v>68.31</v>
      </c>
      <c r="K410">
        <v>68.72</v>
      </c>
      <c r="L410" s="3">
        <f t="shared" si="69"/>
        <v>0</v>
      </c>
      <c r="M410" s="3">
        <f t="shared" si="70"/>
        <v>1</v>
      </c>
      <c r="N410" s="3">
        <f t="shared" si="71"/>
        <v>0</v>
      </c>
      <c r="AA410" t="s">
        <v>529</v>
      </c>
      <c r="AB410" t="s">
        <v>451</v>
      </c>
      <c r="AC410" t="s">
        <v>0</v>
      </c>
      <c r="AD410" t="s">
        <v>7</v>
      </c>
      <c r="AE410">
        <v>24</v>
      </c>
      <c r="AF410">
        <v>155.86000000000001</v>
      </c>
      <c r="AG410">
        <v>73.7</v>
      </c>
      <c r="AH410">
        <f t="shared" si="72"/>
        <v>2.1147896879240164</v>
      </c>
      <c r="AI410">
        <v>22</v>
      </c>
      <c r="AJ410">
        <v>61.47</v>
      </c>
      <c r="AK410">
        <v>68.72</v>
      </c>
      <c r="AL410" s="3">
        <f t="shared" si="73"/>
        <v>1</v>
      </c>
      <c r="AM410" s="3">
        <f t="shared" si="74"/>
        <v>0</v>
      </c>
      <c r="AN410" s="3">
        <f t="shared" si="75"/>
        <v>0</v>
      </c>
    </row>
    <row r="411" spans="1:40" x14ac:dyDescent="0.35">
      <c r="A411" t="s">
        <v>530</v>
      </c>
      <c r="B411" t="s">
        <v>451</v>
      </c>
      <c r="C411" t="s">
        <v>0</v>
      </c>
      <c r="D411" t="s">
        <v>6</v>
      </c>
      <c r="E411">
        <v>23</v>
      </c>
      <c r="F411">
        <v>74.59</v>
      </c>
      <c r="G411">
        <v>71.22</v>
      </c>
      <c r="H411">
        <f t="shared" si="68"/>
        <v>1.0473181690536366</v>
      </c>
      <c r="I411">
        <v>22.5</v>
      </c>
      <c r="J411">
        <v>62.72</v>
      </c>
      <c r="K411">
        <v>69.97</v>
      </c>
      <c r="L411" s="3">
        <f t="shared" si="69"/>
        <v>0</v>
      </c>
      <c r="M411" s="3">
        <f t="shared" si="70"/>
        <v>1</v>
      </c>
      <c r="N411" s="3">
        <f t="shared" si="71"/>
        <v>0</v>
      </c>
      <c r="AA411" t="s">
        <v>530</v>
      </c>
      <c r="AB411" t="s">
        <v>451</v>
      </c>
      <c r="AC411" t="s">
        <v>0</v>
      </c>
      <c r="AD411" t="s">
        <v>7</v>
      </c>
      <c r="AE411">
        <v>24</v>
      </c>
      <c r="AF411">
        <v>151.53</v>
      </c>
      <c r="AG411">
        <v>73.7</v>
      </c>
      <c r="AH411">
        <f t="shared" si="72"/>
        <v>2.0560379918588874</v>
      </c>
      <c r="AI411">
        <v>22</v>
      </c>
      <c r="AJ411">
        <v>57.02</v>
      </c>
      <c r="AK411">
        <v>68.72</v>
      </c>
      <c r="AL411" s="3">
        <f t="shared" si="73"/>
        <v>1</v>
      </c>
      <c r="AM411" s="3">
        <f t="shared" si="74"/>
        <v>0</v>
      </c>
      <c r="AN411" s="3">
        <f t="shared" si="75"/>
        <v>0</v>
      </c>
    </row>
    <row r="412" spans="1:40" x14ac:dyDescent="0.35">
      <c r="A412" t="s">
        <v>531</v>
      </c>
      <c r="B412" t="s">
        <v>451</v>
      </c>
      <c r="C412" s="4" t="s">
        <v>0</v>
      </c>
      <c r="D412" s="4" t="s">
        <v>6</v>
      </c>
      <c r="E412" s="4">
        <v>30.5</v>
      </c>
      <c r="F412" s="4">
        <v>85.79</v>
      </c>
      <c r="G412" s="4">
        <v>89.6</v>
      </c>
      <c r="H412" s="4">
        <f t="shared" si="68"/>
        <v>0.95747767857142874</v>
      </c>
      <c r="I412" s="4">
        <v>30</v>
      </c>
      <c r="J412" s="4">
        <v>63.3</v>
      </c>
      <c r="K412" s="4">
        <v>88.39</v>
      </c>
      <c r="L412" s="4">
        <f t="shared" si="69"/>
        <v>0</v>
      </c>
      <c r="M412" s="4">
        <f t="shared" si="70"/>
        <v>0</v>
      </c>
      <c r="N412" s="4">
        <f t="shared" si="71"/>
        <v>1</v>
      </c>
      <c r="AA412" t="s">
        <v>531</v>
      </c>
      <c r="AB412" t="s">
        <v>451</v>
      </c>
      <c r="AC412" t="s">
        <v>0</v>
      </c>
      <c r="AD412" t="s">
        <v>7</v>
      </c>
      <c r="AE412">
        <v>24</v>
      </c>
      <c r="AF412">
        <v>182.65</v>
      </c>
      <c r="AG412">
        <v>73.7</v>
      </c>
      <c r="AH412">
        <f t="shared" si="72"/>
        <v>2.4782903663500679</v>
      </c>
      <c r="AI412">
        <v>22</v>
      </c>
      <c r="AJ412">
        <v>54.76</v>
      </c>
      <c r="AK412">
        <v>68.72</v>
      </c>
      <c r="AL412" s="3">
        <f t="shared" si="73"/>
        <v>1</v>
      </c>
      <c r="AM412" s="3">
        <f t="shared" si="74"/>
        <v>0</v>
      </c>
      <c r="AN412" s="3">
        <f t="shared" si="75"/>
        <v>0</v>
      </c>
    </row>
    <row r="413" spans="1:40" x14ac:dyDescent="0.35">
      <c r="A413" t="s">
        <v>532</v>
      </c>
      <c r="B413" t="s">
        <v>451</v>
      </c>
      <c r="C413" s="4" t="s">
        <v>0</v>
      </c>
      <c r="D413" s="4" t="s">
        <v>6</v>
      </c>
      <c r="E413" s="4">
        <v>28.5</v>
      </c>
      <c r="F413" s="4">
        <v>80.11</v>
      </c>
      <c r="G413" s="4">
        <v>84.74</v>
      </c>
      <c r="H413" s="4">
        <f t="shared" si="68"/>
        <v>0.94536228463535521</v>
      </c>
      <c r="I413" s="4">
        <v>28</v>
      </c>
      <c r="J413" s="4">
        <v>49.78</v>
      </c>
      <c r="K413" s="4">
        <v>83.53</v>
      </c>
      <c r="L413" s="4">
        <f t="shared" si="69"/>
        <v>0</v>
      </c>
      <c r="M413" s="4">
        <f t="shared" si="70"/>
        <v>0</v>
      </c>
      <c r="N413" s="4">
        <f t="shared" si="71"/>
        <v>1</v>
      </c>
      <c r="AA413" t="s">
        <v>532</v>
      </c>
      <c r="AB413" t="s">
        <v>451</v>
      </c>
      <c r="AC413" t="s">
        <v>0</v>
      </c>
      <c r="AD413" t="s">
        <v>7</v>
      </c>
      <c r="AE413">
        <v>24</v>
      </c>
      <c r="AF413">
        <v>175.01</v>
      </c>
      <c r="AG413">
        <v>73.7</v>
      </c>
      <c r="AH413">
        <f t="shared" si="72"/>
        <v>2.3746268656716416</v>
      </c>
      <c r="AI413">
        <v>22</v>
      </c>
      <c r="AJ413">
        <v>56.74</v>
      </c>
      <c r="AK413">
        <v>68.72</v>
      </c>
      <c r="AL413" s="3">
        <f t="shared" si="73"/>
        <v>1</v>
      </c>
      <c r="AM413" s="3">
        <f t="shared" si="74"/>
        <v>0</v>
      </c>
      <c r="AN413" s="3">
        <f t="shared" si="75"/>
        <v>0</v>
      </c>
    </row>
    <row r="414" spans="1:40" x14ac:dyDescent="0.35">
      <c r="A414" t="s">
        <v>677</v>
      </c>
      <c r="B414" t="s">
        <v>451</v>
      </c>
      <c r="C414" t="s">
        <v>0</v>
      </c>
      <c r="D414" t="s">
        <v>4</v>
      </c>
      <c r="E414">
        <v>22</v>
      </c>
      <c r="F414">
        <v>114.92</v>
      </c>
      <c r="G414">
        <v>68.72</v>
      </c>
      <c r="H414">
        <f t="shared" si="68"/>
        <v>1.6722933643771829</v>
      </c>
      <c r="I414">
        <v>20</v>
      </c>
      <c r="J414">
        <v>49.88</v>
      </c>
      <c r="K414">
        <v>63.71</v>
      </c>
      <c r="L414" s="3">
        <f t="shared" si="69"/>
        <v>1</v>
      </c>
      <c r="M414" s="3">
        <f t="shared" si="70"/>
        <v>0</v>
      </c>
      <c r="N414" s="3">
        <f t="shared" si="71"/>
        <v>0</v>
      </c>
      <c r="AA414" t="s">
        <v>677</v>
      </c>
      <c r="AB414" t="s">
        <v>451</v>
      </c>
      <c r="AC414" t="s">
        <v>0</v>
      </c>
      <c r="AD414" t="s">
        <v>5</v>
      </c>
      <c r="AE414">
        <v>24</v>
      </c>
      <c r="AF414">
        <v>142.34</v>
      </c>
      <c r="AG414">
        <v>73.7</v>
      </c>
      <c r="AH414">
        <f t="shared" si="72"/>
        <v>1.9313432835820896</v>
      </c>
      <c r="AI414">
        <v>21</v>
      </c>
      <c r="AJ414">
        <v>62.42</v>
      </c>
      <c r="AK414">
        <v>66.22</v>
      </c>
      <c r="AL414" s="3">
        <f t="shared" si="73"/>
        <v>1</v>
      </c>
      <c r="AM414" s="3">
        <f t="shared" si="74"/>
        <v>0</v>
      </c>
      <c r="AN414" s="3">
        <f t="shared" si="75"/>
        <v>0</v>
      </c>
    </row>
    <row r="415" spans="1:40" x14ac:dyDescent="0.35">
      <c r="A415" t="s">
        <v>678</v>
      </c>
      <c r="B415" t="s">
        <v>451</v>
      </c>
      <c r="C415" t="s">
        <v>0</v>
      </c>
      <c r="D415" t="s">
        <v>4</v>
      </c>
      <c r="E415">
        <v>21</v>
      </c>
      <c r="F415">
        <v>91.2</v>
      </c>
      <c r="G415">
        <v>66.22</v>
      </c>
      <c r="H415">
        <f t="shared" si="68"/>
        <v>1.3772274237390516</v>
      </c>
      <c r="I415">
        <v>20.5</v>
      </c>
      <c r="J415">
        <v>55.52</v>
      </c>
      <c r="K415">
        <v>64.97</v>
      </c>
      <c r="L415" s="3">
        <f t="shared" si="69"/>
        <v>0</v>
      </c>
      <c r="M415" s="3">
        <f t="shared" si="70"/>
        <v>1</v>
      </c>
      <c r="N415" s="3">
        <f t="shared" si="71"/>
        <v>0</v>
      </c>
      <c r="AA415" t="s">
        <v>678</v>
      </c>
      <c r="AB415" t="s">
        <v>451</v>
      </c>
      <c r="AC415" t="s">
        <v>0</v>
      </c>
      <c r="AD415" t="s">
        <v>5</v>
      </c>
      <c r="AE415">
        <v>24</v>
      </c>
      <c r="AF415">
        <v>90.85</v>
      </c>
      <c r="AG415">
        <v>73.7</v>
      </c>
      <c r="AH415">
        <f t="shared" si="72"/>
        <v>1.2327001356852101</v>
      </c>
      <c r="AI415">
        <v>22.5</v>
      </c>
      <c r="AJ415">
        <v>63.83</v>
      </c>
      <c r="AK415">
        <v>69.97</v>
      </c>
      <c r="AL415" s="3">
        <f t="shared" si="73"/>
        <v>0</v>
      </c>
      <c r="AM415" s="3">
        <f t="shared" si="74"/>
        <v>1</v>
      </c>
      <c r="AN415" s="3">
        <f t="shared" si="75"/>
        <v>0</v>
      </c>
    </row>
    <row r="416" spans="1:40" x14ac:dyDescent="0.35">
      <c r="A416" t="s">
        <v>679</v>
      </c>
      <c r="B416" t="s">
        <v>451</v>
      </c>
      <c r="C416" t="s">
        <v>0</v>
      </c>
      <c r="D416" t="s">
        <v>4</v>
      </c>
      <c r="E416">
        <v>22</v>
      </c>
      <c r="F416">
        <v>86.38</v>
      </c>
      <c r="G416">
        <v>68.72</v>
      </c>
      <c r="H416">
        <f t="shared" si="68"/>
        <v>1.2569848661233993</v>
      </c>
      <c r="I416">
        <v>21</v>
      </c>
      <c r="J416">
        <v>71.39</v>
      </c>
      <c r="K416">
        <v>66.22</v>
      </c>
      <c r="L416" s="3">
        <f t="shared" si="69"/>
        <v>0</v>
      </c>
      <c r="M416" s="3">
        <f t="shared" si="70"/>
        <v>1</v>
      </c>
      <c r="N416" s="3">
        <f t="shared" si="71"/>
        <v>0</v>
      </c>
      <c r="AA416" t="s">
        <v>679</v>
      </c>
      <c r="AB416" t="s">
        <v>451</v>
      </c>
      <c r="AC416" t="s">
        <v>0</v>
      </c>
      <c r="AD416" t="s">
        <v>5</v>
      </c>
      <c r="AE416">
        <v>24</v>
      </c>
      <c r="AF416">
        <v>106.56</v>
      </c>
      <c r="AG416">
        <v>73.7</v>
      </c>
      <c r="AH416">
        <f t="shared" si="72"/>
        <v>1.4458616010854817</v>
      </c>
      <c r="AI416">
        <v>21.5</v>
      </c>
      <c r="AJ416">
        <v>53.36</v>
      </c>
      <c r="AK416">
        <v>67.47</v>
      </c>
      <c r="AL416" s="3">
        <f t="shared" si="73"/>
        <v>0</v>
      </c>
      <c r="AM416" s="3">
        <f t="shared" si="74"/>
        <v>1</v>
      </c>
      <c r="AN416" s="3">
        <f t="shared" si="75"/>
        <v>0</v>
      </c>
    </row>
    <row r="417" spans="1:40" x14ac:dyDescent="0.35">
      <c r="A417" t="s">
        <v>680</v>
      </c>
      <c r="B417" t="s">
        <v>451</v>
      </c>
      <c r="C417" t="s">
        <v>0</v>
      </c>
      <c r="D417" t="s">
        <v>4</v>
      </c>
      <c r="E417">
        <v>21</v>
      </c>
      <c r="F417">
        <v>93.12</v>
      </c>
      <c r="G417">
        <v>66.22</v>
      </c>
      <c r="H417">
        <f t="shared" si="68"/>
        <v>1.4062216852914529</v>
      </c>
      <c r="I417">
        <v>20</v>
      </c>
      <c r="J417">
        <v>62.87</v>
      </c>
      <c r="K417">
        <v>63.71</v>
      </c>
      <c r="L417" s="3">
        <f t="shared" si="69"/>
        <v>0</v>
      </c>
      <c r="M417" s="3">
        <f t="shared" si="70"/>
        <v>1</v>
      </c>
      <c r="N417" s="3">
        <f t="shared" si="71"/>
        <v>0</v>
      </c>
      <c r="AA417" t="s">
        <v>680</v>
      </c>
      <c r="AB417" t="s">
        <v>451</v>
      </c>
      <c r="AC417" t="s">
        <v>0</v>
      </c>
      <c r="AD417" t="s">
        <v>5</v>
      </c>
      <c r="AE417">
        <v>24</v>
      </c>
      <c r="AF417">
        <v>120.64</v>
      </c>
      <c r="AG417">
        <v>73.7</v>
      </c>
      <c r="AH417">
        <f t="shared" si="72"/>
        <v>1.6369063772048846</v>
      </c>
      <c r="AI417">
        <v>21</v>
      </c>
      <c r="AJ417">
        <v>47.85</v>
      </c>
      <c r="AK417">
        <v>66.22</v>
      </c>
      <c r="AL417" s="3">
        <f t="shared" si="73"/>
        <v>1</v>
      </c>
      <c r="AM417" s="3">
        <f t="shared" si="74"/>
        <v>0</v>
      </c>
      <c r="AN417" s="3">
        <f t="shared" si="75"/>
        <v>0</v>
      </c>
    </row>
    <row r="418" spans="1:40" x14ac:dyDescent="0.35">
      <c r="A418" t="s">
        <v>681</v>
      </c>
      <c r="B418" t="s">
        <v>451</v>
      </c>
      <c r="C418" t="s">
        <v>0</v>
      </c>
      <c r="D418" t="s">
        <v>4</v>
      </c>
      <c r="E418">
        <v>22</v>
      </c>
      <c r="F418">
        <v>100.21</v>
      </c>
      <c r="G418">
        <v>68.72</v>
      </c>
      <c r="H418">
        <f t="shared" si="68"/>
        <v>1.4582363213038416</v>
      </c>
      <c r="I418">
        <v>20.5</v>
      </c>
      <c r="J418">
        <v>56.62</v>
      </c>
      <c r="K418">
        <v>64.97</v>
      </c>
      <c r="L418" s="3">
        <f t="shared" si="69"/>
        <v>0</v>
      </c>
      <c r="M418" s="3">
        <f t="shared" si="70"/>
        <v>1</v>
      </c>
      <c r="N418" s="3">
        <f t="shared" si="71"/>
        <v>0</v>
      </c>
      <c r="AA418" t="s">
        <v>681</v>
      </c>
      <c r="AB418" t="s">
        <v>451</v>
      </c>
      <c r="AC418" t="s">
        <v>0</v>
      </c>
      <c r="AD418" t="s">
        <v>5</v>
      </c>
      <c r="AE418">
        <v>24</v>
      </c>
      <c r="AF418">
        <v>135.99</v>
      </c>
      <c r="AG418">
        <v>73.7</v>
      </c>
      <c r="AH418">
        <f t="shared" si="72"/>
        <v>1.8451831750339214</v>
      </c>
      <c r="AI418">
        <v>21</v>
      </c>
      <c r="AJ418">
        <v>62.48</v>
      </c>
      <c r="AK418">
        <v>66.22</v>
      </c>
      <c r="AL418" s="3">
        <f t="shared" si="73"/>
        <v>1</v>
      </c>
      <c r="AM418" s="3">
        <f t="shared" si="74"/>
        <v>0</v>
      </c>
      <c r="AN418" s="3">
        <f t="shared" si="75"/>
        <v>0</v>
      </c>
    </row>
    <row r="419" spans="1:40" x14ac:dyDescent="0.35">
      <c r="A419" t="s">
        <v>682</v>
      </c>
      <c r="B419" t="s">
        <v>451</v>
      </c>
      <c r="C419" t="s">
        <v>0</v>
      </c>
      <c r="D419" t="s">
        <v>4</v>
      </c>
      <c r="E419">
        <v>21.5</v>
      </c>
      <c r="F419">
        <v>81.41</v>
      </c>
      <c r="G419">
        <v>67.47</v>
      </c>
      <c r="H419">
        <f t="shared" si="68"/>
        <v>1.206610345338669</v>
      </c>
      <c r="I419">
        <v>20.5</v>
      </c>
      <c r="J419">
        <v>42.51</v>
      </c>
      <c r="K419">
        <v>64.97</v>
      </c>
      <c r="L419" s="3">
        <f t="shared" si="69"/>
        <v>0</v>
      </c>
      <c r="M419" s="3">
        <f t="shared" si="70"/>
        <v>1</v>
      </c>
      <c r="N419" s="3">
        <f t="shared" si="71"/>
        <v>0</v>
      </c>
      <c r="AA419" t="s">
        <v>682</v>
      </c>
      <c r="AB419" t="s">
        <v>451</v>
      </c>
      <c r="AC419" t="s">
        <v>0</v>
      </c>
      <c r="AD419" t="s">
        <v>5</v>
      </c>
      <c r="AE419">
        <v>24</v>
      </c>
      <c r="AF419">
        <v>159.78</v>
      </c>
      <c r="AG419">
        <v>73.7</v>
      </c>
      <c r="AH419">
        <f t="shared" si="72"/>
        <v>2.1679782903663498</v>
      </c>
      <c r="AI419">
        <v>21</v>
      </c>
      <c r="AJ419">
        <v>50.46</v>
      </c>
      <c r="AK419">
        <v>66.22</v>
      </c>
      <c r="AL419" s="3">
        <f t="shared" si="73"/>
        <v>1</v>
      </c>
      <c r="AM419" s="3">
        <f t="shared" si="74"/>
        <v>0</v>
      </c>
      <c r="AN419" s="3">
        <f t="shared" si="75"/>
        <v>0</v>
      </c>
    </row>
    <row r="420" spans="1:40" x14ac:dyDescent="0.35">
      <c r="A420" t="s">
        <v>684</v>
      </c>
      <c r="B420" t="s">
        <v>451</v>
      </c>
      <c r="C420" s="4" t="s">
        <v>0</v>
      </c>
      <c r="D420" s="4" t="s">
        <v>4</v>
      </c>
      <c r="E420" s="4">
        <v>30</v>
      </c>
      <c r="F420" s="4">
        <v>79.88</v>
      </c>
      <c r="G420" s="4">
        <v>88.39</v>
      </c>
      <c r="H420" s="4">
        <f t="shared" si="68"/>
        <v>0.90372214051363275</v>
      </c>
      <c r="I420" s="4">
        <v>29.5</v>
      </c>
      <c r="J420" s="4">
        <v>64.599999999999994</v>
      </c>
      <c r="K420" s="4">
        <v>87.18</v>
      </c>
      <c r="L420" s="4">
        <f t="shared" si="69"/>
        <v>0</v>
      </c>
      <c r="M420" s="4">
        <f t="shared" si="70"/>
        <v>0</v>
      </c>
      <c r="N420" s="4">
        <f t="shared" si="71"/>
        <v>1</v>
      </c>
      <c r="AA420" t="s">
        <v>684</v>
      </c>
      <c r="AB420" t="s">
        <v>451</v>
      </c>
      <c r="AC420" t="s">
        <v>0</v>
      </c>
      <c r="AD420" t="s">
        <v>5</v>
      </c>
      <c r="AE420">
        <v>23.5</v>
      </c>
      <c r="AF420">
        <v>101.71</v>
      </c>
      <c r="AG420">
        <v>72.459999999999994</v>
      </c>
      <c r="AH420">
        <f t="shared" si="72"/>
        <v>1.4036709908915264</v>
      </c>
      <c r="AI420">
        <v>21.5</v>
      </c>
      <c r="AJ420">
        <v>58.54</v>
      </c>
      <c r="AK420">
        <v>67.47</v>
      </c>
      <c r="AL420" s="3">
        <f t="shared" si="73"/>
        <v>0</v>
      </c>
      <c r="AM420" s="3">
        <f t="shared" si="74"/>
        <v>1</v>
      </c>
      <c r="AN420" s="3">
        <f t="shared" si="75"/>
        <v>0</v>
      </c>
    </row>
    <row r="421" spans="1:40" x14ac:dyDescent="0.35">
      <c r="A421" t="s">
        <v>686</v>
      </c>
      <c r="B421" t="s">
        <v>451</v>
      </c>
      <c r="C421" t="s">
        <v>0</v>
      </c>
      <c r="D421" t="s">
        <v>4</v>
      </c>
      <c r="E421">
        <v>22</v>
      </c>
      <c r="F421">
        <v>81.760000000000005</v>
      </c>
      <c r="G421">
        <v>68.72</v>
      </c>
      <c r="H421">
        <f t="shared" si="68"/>
        <v>1.1897555296856812</v>
      </c>
      <c r="I421">
        <v>21</v>
      </c>
      <c r="J421">
        <v>64.88</v>
      </c>
      <c r="K421">
        <v>66.22</v>
      </c>
      <c r="L421" s="3">
        <f t="shared" si="69"/>
        <v>0</v>
      </c>
      <c r="M421" s="3">
        <f t="shared" si="70"/>
        <v>1</v>
      </c>
      <c r="N421" s="3">
        <f t="shared" si="71"/>
        <v>0</v>
      </c>
      <c r="AA421" t="s">
        <v>686</v>
      </c>
      <c r="AB421" t="s">
        <v>451</v>
      </c>
      <c r="AC421" t="s">
        <v>0</v>
      </c>
      <c r="AD421" t="s">
        <v>5</v>
      </c>
      <c r="AE421">
        <v>24</v>
      </c>
      <c r="AF421">
        <v>112.05</v>
      </c>
      <c r="AG421">
        <v>73.7</v>
      </c>
      <c r="AH421">
        <f t="shared" si="72"/>
        <v>1.5203527815468112</v>
      </c>
      <c r="AI421">
        <v>21.5</v>
      </c>
      <c r="AJ421">
        <v>50.25</v>
      </c>
      <c r="AK421">
        <v>67.47</v>
      </c>
      <c r="AL421" s="3">
        <f t="shared" si="73"/>
        <v>1</v>
      </c>
      <c r="AM421" s="3">
        <f t="shared" si="74"/>
        <v>0</v>
      </c>
      <c r="AN421" s="3">
        <f t="shared" si="75"/>
        <v>0</v>
      </c>
    </row>
    <row r="422" spans="1:40" x14ac:dyDescent="0.35">
      <c r="A422" t="s">
        <v>687</v>
      </c>
      <c r="B422" t="s">
        <v>451</v>
      </c>
      <c r="C422" t="s">
        <v>0</v>
      </c>
      <c r="D422" t="s">
        <v>4</v>
      </c>
      <c r="E422">
        <v>21.5</v>
      </c>
      <c r="F422">
        <v>81.97</v>
      </c>
      <c r="G422">
        <v>67.47</v>
      </c>
      <c r="H422">
        <f t="shared" si="68"/>
        <v>1.214910330517267</v>
      </c>
      <c r="I422">
        <v>23</v>
      </c>
      <c r="J422">
        <v>74.72</v>
      </c>
      <c r="K422">
        <v>71.22</v>
      </c>
      <c r="L422" s="3">
        <f t="shared" si="69"/>
        <v>0</v>
      </c>
      <c r="M422" s="3">
        <f t="shared" si="70"/>
        <v>1</v>
      </c>
      <c r="N422" s="3">
        <f t="shared" si="71"/>
        <v>0</v>
      </c>
      <c r="AA422" t="s">
        <v>687</v>
      </c>
      <c r="AB422" t="s">
        <v>451</v>
      </c>
      <c r="AC422" t="s">
        <v>0</v>
      </c>
      <c r="AD422" t="s">
        <v>5</v>
      </c>
      <c r="AE422">
        <v>23</v>
      </c>
      <c r="AF422">
        <v>115.82</v>
      </c>
      <c r="AG422">
        <v>71.22</v>
      </c>
      <c r="AH422">
        <f t="shared" si="72"/>
        <v>1.6262285874754281</v>
      </c>
      <c r="AI422">
        <v>21</v>
      </c>
      <c r="AJ422">
        <v>58.96</v>
      </c>
      <c r="AK422">
        <v>66.22</v>
      </c>
      <c r="AL422" s="3">
        <f t="shared" si="73"/>
        <v>1</v>
      </c>
      <c r="AM422" s="3">
        <f t="shared" si="74"/>
        <v>0</v>
      </c>
      <c r="AN422" s="3">
        <f t="shared" si="75"/>
        <v>0</v>
      </c>
    </row>
    <row r="423" spans="1:40" x14ac:dyDescent="0.35">
      <c r="A423" t="s">
        <v>688</v>
      </c>
      <c r="B423" t="s">
        <v>451</v>
      </c>
      <c r="C423" t="s">
        <v>0</v>
      </c>
      <c r="D423" t="s">
        <v>4</v>
      </c>
      <c r="E423">
        <v>21.5</v>
      </c>
      <c r="F423">
        <v>105.79</v>
      </c>
      <c r="G423">
        <v>67.47</v>
      </c>
      <c r="H423">
        <f t="shared" si="68"/>
        <v>1.5679561286497703</v>
      </c>
      <c r="I423">
        <v>23.5</v>
      </c>
      <c r="J423">
        <v>74.84</v>
      </c>
      <c r="K423">
        <v>72.459999999999994</v>
      </c>
      <c r="L423" s="3">
        <f t="shared" si="69"/>
        <v>1</v>
      </c>
      <c r="M423" s="3">
        <f t="shared" si="70"/>
        <v>0</v>
      </c>
      <c r="N423" s="3">
        <f t="shared" si="71"/>
        <v>0</v>
      </c>
      <c r="AA423" t="s">
        <v>688</v>
      </c>
      <c r="AB423" t="s">
        <v>451</v>
      </c>
      <c r="AC423" t="s">
        <v>0</v>
      </c>
      <c r="AD423" t="s">
        <v>5</v>
      </c>
      <c r="AE423">
        <v>24</v>
      </c>
      <c r="AF423">
        <v>113.32</v>
      </c>
      <c r="AG423">
        <v>73.7</v>
      </c>
      <c r="AH423">
        <f t="shared" si="72"/>
        <v>1.537584803256445</v>
      </c>
      <c r="AI423">
        <v>22</v>
      </c>
      <c r="AJ423">
        <v>63.15</v>
      </c>
      <c r="AK423">
        <v>68.72</v>
      </c>
      <c r="AL423" s="3">
        <f t="shared" si="73"/>
        <v>1</v>
      </c>
      <c r="AM423" s="3">
        <f t="shared" si="74"/>
        <v>0</v>
      </c>
      <c r="AN423" s="3">
        <f t="shared" si="75"/>
        <v>0</v>
      </c>
    </row>
    <row r="424" spans="1:40" x14ac:dyDescent="0.35">
      <c r="A424" t="s">
        <v>689</v>
      </c>
      <c r="B424" t="s">
        <v>451</v>
      </c>
      <c r="C424" s="4" t="s">
        <v>0</v>
      </c>
      <c r="D424" s="4" t="s">
        <v>4</v>
      </c>
      <c r="E424" s="4">
        <v>20.5</v>
      </c>
      <c r="F424" s="4">
        <v>54.31</v>
      </c>
      <c r="G424" s="4">
        <v>64.97</v>
      </c>
      <c r="H424" s="4">
        <f t="shared" si="68"/>
        <v>0.83592427274126524</v>
      </c>
      <c r="I424" s="4">
        <v>20</v>
      </c>
      <c r="J424" s="4">
        <v>46</v>
      </c>
      <c r="K424" s="4">
        <v>63.71</v>
      </c>
      <c r="L424" s="4">
        <f t="shared" si="69"/>
        <v>0</v>
      </c>
      <c r="M424" s="4">
        <f t="shared" si="70"/>
        <v>0</v>
      </c>
      <c r="N424" s="4">
        <f t="shared" si="71"/>
        <v>1</v>
      </c>
      <c r="AA424" t="s">
        <v>689</v>
      </c>
      <c r="AB424" t="s">
        <v>451</v>
      </c>
      <c r="AC424" s="4" t="s">
        <v>0</v>
      </c>
      <c r="AD424" s="4" t="s">
        <v>5</v>
      </c>
      <c r="AE424" s="4">
        <v>17</v>
      </c>
      <c r="AF424" s="4">
        <v>48.04</v>
      </c>
      <c r="AG424" s="4">
        <v>56.08</v>
      </c>
      <c r="AH424" s="4">
        <f t="shared" si="72"/>
        <v>0.85663338088445085</v>
      </c>
      <c r="AI424" s="4">
        <v>16.5</v>
      </c>
      <c r="AJ424" s="4">
        <v>29.27</v>
      </c>
      <c r="AK424" s="4">
        <v>54.79</v>
      </c>
      <c r="AL424" s="4">
        <f t="shared" si="73"/>
        <v>0</v>
      </c>
      <c r="AM424" s="4">
        <f t="shared" si="74"/>
        <v>0</v>
      </c>
      <c r="AN424" s="4">
        <f t="shared" si="75"/>
        <v>1</v>
      </c>
    </row>
    <row r="425" spans="1:40" x14ac:dyDescent="0.35">
      <c r="A425" t="s">
        <v>690</v>
      </c>
      <c r="B425" t="s">
        <v>451</v>
      </c>
      <c r="C425" t="s">
        <v>0</v>
      </c>
      <c r="D425" t="s">
        <v>4</v>
      </c>
      <c r="E425">
        <v>21.5</v>
      </c>
      <c r="F425">
        <v>112.14</v>
      </c>
      <c r="G425">
        <v>67.47</v>
      </c>
      <c r="H425">
        <f t="shared" si="68"/>
        <v>1.6620720320142286</v>
      </c>
      <c r="I425">
        <v>20</v>
      </c>
      <c r="J425">
        <v>48.81</v>
      </c>
      <c r="K425">
        <v>63.71</v>
      </c>
      <c r="L425" s="3">
        <f t="shared" si="69"/>
        <v>1</v>
      </c>
      <c r="M425" s="3">
        <f t="shared" si="70"/>
        <v>0</v>
      </c>
      <c r="N425" s="3">
        <f t="shared" si="71"/>
        <v>0</v>
      </c>
      <c r="AA425" t="s">
        <v>690</v>
      </c>
      <c r="AB425" t="s">
        <v>451</v>
      </c>
      <c r="AC425" t="s">
        <v>0</v>
      </c>
      <c r="AD425" t="s">
        <v>5</v>
      </c>
      <c r="AE425">
        <v>24</v>
      </c>
      <c r="AF425">
        <v>131.07</v>
      </c>
      <c r="AG425">
        <v>73.7</v>
      </c>
      <c r="AH425">
        <f t="shared" si="72"/>
        <v>1.7784260515603798</v>
      </c>
      <c r="AI425">
        <v>21</v>
      </c>
      <c r="AJ425">
        <v>53.08</v>
      </c>
      <c r="AK425">
        <v>66.22</v>
      </c>
      <c r="AL425" s="3">
        <f t="shared" si="73"/>
        <v>1</v>
      </c>
      <c r="AM425" s="3">
        <f t="shared" si="74"/>
        <v>0</v>
      </c>
      <c r="AN425" s="3">
        <f t="shared" si="75"/>
        <v>0</v>
      </c>
    </row>
    <row r="426" spans="1:40" x14ac:dyDescent="0.35">
      <c r="A426" t="s">
        <v>691</v>
      </c>
      <c r="B426" t="s">
        <v>451</v>
      </c>
      <c r="C426" s="4" t="s">
        <v>0</v>
      </c>
      <c r="D426" s="4" t="s">
        <v>4</v>
      </c>
      <c r="E426" s="4">
        <v>23</v>
      </c>
      <c r="F426" s="4">
        <v>59.74</v>
      </c>
      <c r="G426" s="4">
        <v>71.22</v>
      </c>
      <c r="H426" s="4">
        <f t="shared" si="68"/>
        <v>0.83880932322381363</v>
      </c>
      <c r="I426" s="4">
        <v>22.5</v>
      </c>
      <c r="J426" s="4">
        <v>56.05</v>
      </c>
      <c r="K426" s="4">
        <v>69.97</v>
      </c>
      <c r="L426" s="4">
        <f t="shared" si="69"/>
        <v>0</v>
      </c>
      <c r="M426" s="4">
        <f t="shared" si="70"/>
        <v>0</v>
      </c>
      <c r="N426" s="4">
        <f t="shared" si="71"/>
        <v>1</v>
      </c>
      <c r="AA426" t="s">
        <v>691</v>
      </c>
      <c r="AB426" t="s">
        <v>451</v>
      </c>
      <c r="AC426" t="s">
        <v>0</v>
      </c>
      <c r="AD426" t="s">
        <v>5</v>
      </c>
      <c r="AE426">
        <v>24</v>
      </c>
      <c r="AF426">
        <v>136.97999999999999</v>
      </c>
      <c r="AG426">
        <v>73.7</v>
      </c>
      <c r="AH426">
        <f t="shared" si="72"/>
        <v>1.8586160108548166</v>
      </c>
      <c r="AI426">
        <v>21.5</v>
      </c>
      <c r="AJ426">
        <v>66.790000000000006</v>
      </c>
      <c r="AK426">
        <v>67.47</v>
      </c>
      <c r="AL426" s="3">
        <f t="shared" si="73"/>
        <v>1</v>
      </c>
      <c r="AM426" s="3">
        <f t="shared" si="74"/>
        <v>0</v>
      </c>
      <c r="AN426" s="3">
        <f t="shared" si="75"/>
        <v>0</v>
      </c>
    </row>
    <row r="427" spans="1:40" x14ac:dyDescent="0.35">
      <c r="A427" t="s">
        <v>692</v>
      </c>
      <c r="B427" t="s">
        <v>451</v>
      </c>
      <c r="C427" t="s">
        <v>0</v>
      </c>
      <c r="D427" t="s">
        <v>4</v>
      </c>
      <c r="E427">
        <v>22</v>
      </c>
      <c r="F427">
        <v>100.37</v>
      </c>
      <c r="G427">
        <v>68.72</v>
      </c>
      <c r="H427">
        <f t="shared" si="68"/>
        <v>1.4605646100116416</v>
      </c>
      <c r="I427">
        <v>20</v>
      </c>
      <c r="J427">
        <v>61.67</v>
      </c>
      <c r="K427">
        <v>63.71</v>
      </c>
      <c r="L427" s="3">
        <f t="shared" si="69"/>
        <v>0</v>
      </c>
      <c r="M427" s="3">
        <f t="shared" si="70"/>
        <v>1</v>
      </c>
      <c r="N427" s="3">
        <f t="shared" si="71"/>
        <v>0</v>
      </c>
      <c r="AA427" t="s">
        <v>692</v>
      </c>
      <c r="AB427" t="s">
        <v>451</v>
      </c>
      <c r="AC427" t="s">
        <v>0</v>
      </c>
      <c r="AD427" t="s">
        <v>5</v>
      </c>
      <c r="AE427">
        <v>24</v>
      </c>
      <c r="AF427">
        <v>158.33000000000001</v>
      </c>
      <c r="AG427">
        <v>73.7</v>
      </c>
      <c r="AH427">
        <f t="shared" si="72"/>
        <v>2.1483039348710991</v>
      </c>
      <c r="AI427">
        <v>21.5</v>
      </c>
      <c r="AJ427">
        <v>56.03</v>
      </c>
      <c r="AK427">
        <v>67.47</v>
      </c>
      <c r="AL427" s="3">
        <f t="shared" si="73"/>
        <v>1</v>
      </c>
      <c r="AM427" s="3">
        <f t="shared" si="74"/>
        <v>0</v>
      </c>
      <c r="AN427" s="3">
        <f t="shared" si="75"/>
        <v>0</v>
      </c>
    </row>
    <row r="428" spans="1:40" x14ac:dyDescent="0.35">
      <c r="A428" t="s">
        <v>565</v>
      </c>
      <c r="B428" t="s">
        <v>452</v>
      </c>
      <c r="C428" t="s">
        <v>3</v>
      </c>
      <c r="D428" t="s">
        <v>6</v>
      </c>
      <c r="E428">
        <v>22.5</v>
      </c>
      <c r="F428">
        <v>74.03</v>
      </c>
      <c r="G428">
        <v>69.97</v>
      </c>
      <c r="H428">
        <f t="shared" si="68"/>
        <v>1.058024867800486</v>
      </c>
      <c r="I428">
        <v>22</v>
      </c>
      <c r="J428">
        <v>52.14</v>
      </c>
      <c r="K428">
        <v>68.72</v>
      </c>
      <c r="L428" s="3">
        <f t="shared" si="69"/>
        <v>0</v>
      </c>
      <c r="M428" s="3">
        <f t="shared" si="70"/>
        <v>1</v>
      </c>
      <c r="N428" s="3">
        <f t="shared" si="71"/>
        <v>0</v>
      </c>
      <c r="AA428" t="s">
        <v>565</v>
      </c>
      <c r="AB428" t="s">
        <v>452</v>
      </c>
      <c r="AC428" t="s">
        <v>3</v>
      </c>
      <c r="AD428" t="s">
        <v>7</v>
      </c>
      <c r="AE428">
        <v>24</v>
      </c>
      <c r="AF428">
        <v>182.63</v>
      </c>
      <c r="AG428">
        <v>73.7</v>
      </c>
      <c r="AH428">
        <f t="shared" si="72"/>
        <v>2.4780189959294434</v>
      </c>
      <c r="AI428">
        <v>16</v>
      </c>
      <c r="AJ428">
        <v>54.32</v>
      </c>
      <c r="AK428">
        <v>53.5</v>
      </c>
      <c r="AL428" s="3">
        <f t="shared" si="73"/>
        <v>1</v>
      </c>
      <c r="AM428" s="3">
        <f t="shared" si="74"/>
        <v>0</v>
      </c>
      <c r="AN428" s="3">
        <f t="shared" si="75"/>
        <v>0</v>
      </c>
    </row>
    <row r="429" spans="1:40" x14ac:dyDescent="0.35">
      <c r="A429" t="s">
        <v>567</v>
      </c>
      <c r="B429" t="s">
        <v>452</v>
      </c>
      <c r="C429" s="4" t="s">
        <v>3</v>
      </c>
      <c r="D429" s="4" t="s">
        <v>6</v>
      </c>
      <c r="E429" s="4">
        <v>31.5</v>
      </c>
      <c r="F429" s="4">
        <v>83.48</v>
      </c>
      <c r="G429" s="4">
        <v>92.02</v>
      </c>
      <c r="H429" s="4">
        <f t="shared" si="68"/>
        <v>0.90719408824168668</v>
      </c>
      <c r="I429" s="4">
        <v>31</v>
      </c>
      <c r="J429" s="4">
        <v>64.239999999999995</v>
      </c>
      <c r="K429" s="4">
        <v>90.81</v>
      </c>
      <c r="L429" s="4">
        <f t="shared" si="69"/>
        <v>0</v>
      </c>
      <c r="M429" s="4">
        <f t="shared" si="70"/>
        <v>0</v>
      </c>
      <c r="N429" s="4">
        <f t="shared" si="71"/>
        <v>1</v>
      </c>
      <c r="AA429" t="s">
        <v>567</v>
      </c>
      <c r="AB429" t="s">
        <v>452</v>
      </c>
      <c r="AC429" t="s">
        <v>3</v>
      </c>
      <c r="AD429" t="s">
        <v>7</v>
      </c>
      <c r="AE429">
        <v>24</v>
      </c>
      <c r="AF429">
        <v>152.63999999999999</v>
      </c>
      <c r="AG429">
        <v>73.7</v>
      </c>
      <c r="AH429">
        <f t="shared" si="72"/>
        <v>2.0710990502035274</v>
      </c>
      <c r="AI429">
        <v>26</v>
      </c>
      <c r="AJ429">
        <v>83.19</v>
      </c>
      <c r="AK429">
        <v>78.63</v>
      </c>
      <c r="AL429" s="3">
        <f t="shared" si="73"/>
        <v>1</v>
      </c>
      <c r="AM429" s="3">
        <f t="shared" si="74"/>
        <v>0</v>
      </c>
      <c r="AN429" s="3">
        <f t="shared" si="75"/>
        <v>0</v>
      </c>
    </row>
    <row r="430" spans="1:40" x14ac:dyDescent="0.35">
      <c r="A430" t="s">
        <v>568</v>
      </c>
      <c r="B430" t="s">
        <v>452</v>
      </c>
      <c r="C430" s="4" t="s">
        <v>3</v>
      </c>
      <c r="D430" s="4" t="s">
        <v>6</v>
      </c>
      <c r="E430" s="4">
        <v>26</v>
      </c>
      <c r="F430" s="4">
        <v>70.05</v>
      </c>
      <c r="G430" s="4">
        <v>78.63</v>
      </c>
      <c r="H430" s="4">
        <f t="shared" si="68"/>
        <v>0.89088134299885546</v>
      </c>
      <c r="I430" s="4">
        <v>25.5</v>
      </c>
      <c r="J430" s="4">
        <v>65.239999999999995</v>
      </c>
      <c r="K430" s="4">
        <v>77.400000000000006</v>
      </c>
      <c r="L430" s="4">
        <f t="shared" si="69"/>
        <v>0</v>
      </c>
      <c r="M430" s="4">
        <f t="shared" si="70"/>
        <v>0</v>
      </c>
      <c r="N430" s="4">
        <f t="shared" si="71"/>
        <v>1</v>
      </c>
      <c r="AA430" t="s">
        <v>568</v>
      </c>
      <c r="AB430" t="s">
        <v>452</v>
      </c>
      <c r="AC430" t="s">
        <v>3</v>
      </c>
      <c r="AD430" t="s">
        <v>7</v>
      </c>
      <c r="AE430">
        <v>24</v>
      </c>
      <c r="AF430">
        <v>157.91</v>
      </c>
      <c r="AG430">
        <v>73.7</v>
      </c>
      <c r="AH430">
        <f t="shared" si="72"/>
        <v>2.1426051560379915</v>
      </c>
      <c r="AI430">
        <v>22</v>
      </c>
      <c r="AJ430">
        <v>66.989999999999995</v>
      </c>
      <c r="AK430">
        <v>68.72</v>
      </c>
      <c r="AL430" s="3">
        <f t="shared" si="73"/>
        <v>1</v>
      </c>
      <c r="AM430" s="3">
        <f t="shared" si="74"/>
        <v>0</v>
      </c>
      <c r="AN430" s="3">
        <f t="shared" si="75"/>
        <v>0</v>
      </c>
    </row>
    <row r="431" spans="1:40" x14ac:dyDescent="0.35">
      <c r="A431" t="s">
        <v>570</v>
      </c>
      <c r="B431" t="s">
        <v>452</v>
      </c>
      <c r="C431" s="4" t="s">
        <v>3</v>
      </c>
      <c r="D431" s="4" t="s">
        <v>6</v>
      </c>
      <c r="E431" s="4">
        <v>16.5</v>
      </c>
      <c r="F431" s="4">
        <v>48.78</v>
      </c>
      <c r="G431" s="4">
        <v>54.79</v>
      </c>
      <c r="H431" s="4">
        <f t="shared" si="68"/>
        <v>0.89030845044716189</v>
      </c>
      <c r="I431" s="4">
        <v>16</v>
      </c>
      <c r="J431" s="4">
        <v>28.32</v>
      </c>
      <c r="K431" s="4">
        <v>53.5</v>
      </c>
      <c r="L431" s="4">
        <f t="shared" si="69"/>
        <v>0</v>
      </c>
      <c r="M431" s="4">
        <f t="shared" si="70"/>
        <v>0</v>
      </c>
      <c r="N431" s="4">
        <f t="shared" si="71"/>
        <v>1</v>
      </c>
      <c r="AA431" t="s">
        <v>570</v>
      </c>
      <c r="AB431" t="s">
        <v>452</v>
      </c>
      <c r="AC431" t="s">
        <v>3</v>
      </c>
      <c r="AD431" t="s">
        <v>7</v>
      </c>
      <c r="AE431">
        <v>24</v>
      </c>
      <c r="AF431">
        <v>111.1</v>
      </c>
      <c r="AG431">
        <v>73.7</v>
      </c>
      <c r="AH431">
        <f t="shared" si="72"/>
        <v>1.5074626865671641</v>
      </c>
      <c r="AI431">
        <v>23</v>
      </c>
      <c r="AJ431">
        <v>47.77</v>
      </c>
      <c r="AK431">
        <v>71.22</v>
      </c>
      <c r="AL431" s="3">
        <f t="shared" si="73"/>
        <v>1</v>
      </c>
      <c r="AM431" s="3">
        <f t="shared" si="74"/>
        <v>0</v>
      </c>
      <c r="AN431" s="3">
        <f t="shared" si="75"/>
        <v>0</v>
      </c>
    </row>
    <row r="432" spans="1:40" x14ac:dyDescent="0.35">
      <c r="A432" t="s">
        <v>571</v>
      </c>
      <c r="B432" t="s">
        <v>452</v>
      </c>
      <c r="C432" t="s">
        <v>3</v>
      </c>
      <c r="D432" t="s">
        <v>6</v>
      </c>
      <c r="E432">
        <v>23</v>
      </c>
      <c r="F432">
        <v>74.28</v>
      </c>
      <c r="G432">
        <v>71.22</v>
      </c>
      <c r="H432">
        <f t="shared" si="68"/>
        <v>1.0429654591406909</v>
      </c>
      <c r="I432">
        <v>22.5</v>
      </c>
      <c r="J432">
        <v>52.9</v>
      </c>
      <c r="K432">
        <v>69.97</v>
      </c>
      <c r="L432" s="3">
        <f t="shared" si="69"/>
        <v>0</v>
      </c>
      <c r="M432" s="3">
        <f t="shared" si="70"/>
        <v>1</v>
      </c>
      <c r="N432" s="3">
        <f t="shared" si="71"/>
        <v>0</v>
      </c>
      <c r="AA432" t="s">
        <v>571</v>
      </c>
      <c r="AB432" t="s">
        <v>452</v>
      </c>
      <c r="AC432" t="s">
        <v>3</v>
      </c>
      <c r="AD432" t="s">
        <v>7</v>
      </c>
      <c r="AE432">
        <v>24</v>
      </c>
      <c r="AF432">
        <v>202.11</v>
      </c>
      <c r="AG432">
        <v>73.7</v>
      </c>
      <c r="AH432">
        <f t="shared" si="72"/>
        <v>2.742333785617368</v>
      </c>
      <c r="AI432">
        <v>16</v>
      </c>
      <c r="AJ432">
        <v>59.47</v>
      </c>
      <c r="AK432">
        <v>53.5</v>
      </c>
      <c r="AL432" s="3">
        <f t="shared" si="73"/>
        <v>1</v>
      </c>
      <c r="AM432" s="3">
        <f t="shared" si="74"/>
        <v>0</v>
      </c>
      <c r="AN432" s="3">
        <f t="shared" si="75"/>
        <v>0</v>
      </c>
    </row>
    <row r="433" spans="1:40" x14ac:dyDescent="0.35">
      <c r="A433" t="s">
        <v>574</v>
      </c>
      <c r="B433" t="s">
        <v>452</v>
      </c>
      <c r="C433" s="4" t="s">
        <v>3</v>
      </c>
      <c r="D433" s="4" t="s">
        <v>6</v>
      </c>
      <c r="E433" s="4">
        <v>22</v>
      </c>
      <c r="F433" s="4">
        <v>63.43</v>
      </c>
      <c r="G433" s="4">
        <v>68.72</v>
      </c>
      <c r="H433" s="4">
        <f t="shared" ref="H433:H496" si="76">F433/G433</f>
        <v>0.92302095459837019</v>
      </c>
      <c r="I433" s="4">
        <v>21.5</v>
      </c>
      <c r="J433" s="4">
        <v>61.05</v>
      </c>
      <c r="K433" s="4">
        <v>67.47</v>
      </c>
      <c r="L433" s="4">
        <f t="shared" ref="L433:L496" si="77">IF(H433&gt;1.5,1,0)</f>
        <v>0</v>
      </c>
      <c r="M433" s="4">
        <f t="shared" ref="M433:M496" si="78">IF((AND(H433&gt;1,H433&lt;1.5)),1,0)</f>
        <v>0</v>
      </c>
      <c r="N433" s="4">
        <f t="shared" ref="N433:N496" si="79">IF(H433&lt;1,1,0)</f>
        <v>1</v>
      </c>
      <c r="AA433" t="s">
        <v>574</v>
      </c>
      <c r="AB433" t="s">
        <v>452</v>
      </c>
      <c r="AC433" t="s">
        <v>3</v>
      </c>
      <c r="AD433" t="s">
        <v>7</v>
      </c>
      <c r="AE433">
        <v>24</v>
      </c>
      <c r="AF433">
        <v>132.32</v>
      </c>
      <c r="AG433">
        <v>73.7</v>
      </c>
      <c r="AH433">
        <f t="shared" ref="AH433:AH496" si="80">AF433/AG433</f>
        <v>1.7953867028493893</v>
      </c>
      <c r="AI433">
        <v>22.5</v>
      </c>
      <c r="AJ433">
        <v>52.27</v>
      </c>
      <c r="AK433">
        <v>69.97</v>
      </c>
      <c r="AL433" s="3">
        <f t="shared" ref="AL433:AL496" si="81">IF(AH433&gt;1.5,1,0)</f>
        <v>1</v>
      </c>
      <c r="AM433" s="3">
        <f t="shared" ref="AM433:AM496" si="82">IF((AND(AH433&gt;1,AH433&lt;1.5)),1,0)</f>
        <v>0</v>
      </c>
      <c r="AN433" s="3">
        <f t="shared" ref="AN433:AN496" si="83">IF(AH433&lt;1,1,0)</f>
        <v>0</v>
      </c>
    </row>
    <row r="434" spans="1:40" x14ac:dyDescent="0.35">
      <c r="A434" t="s">
        <v>575</v>
      </c>
      <c r="B434" t="s">
        <v>452</v>
      </c>
      <c r="C434" t="s">
        <v>3</v>
      </c>
      <c r="D434" t="s">
        <v>6</v>
      </c>
      <c r="E434">
        <v>23.5</v>
      </c>
      <c r="F434">
        <v>74.319999999999993</v>
      </c>
      <c r="G434">
        <v>72.459999999999994</v>
      </c>
      <c r="H434">
        <f t="shared" si="76"/>
        <v>1.0256693348054098</v>
      </c>
      <c r="I434">
        <v>23</v>
      </c>
      <c r="J434">
        <v>36.200000000000003</v>
      </c>
      <c r="K434">
        <v>71.22</v>
      </c>
      <c r="L434" s="3">
        <f t="shared" si="77"/>
        <v>0</v>
      </c>
      <c r="M434" s="3">
        <f t="shared" si="78"/>
        <v>1</v>
      </c>
      <c r="N434" s="3">
        <f t="shared" si="79"/>
        <v>0</v>
      </c>
      <c r="AA434" t="s">
        <v>575</v>
      </c>
      <c r="AB434" t="s">
        <v>452</v>
      </c>
      <c r="AC434" t="s">
        <v>3</v>
      </c>
      <c r="AD434" t="s">
        <v>7</v>
      </c>
      <c r="AE434">
        <v>24</v>
      </c>
      <c r="AF434">
        <v>156.01</v>
      </c>
      <c r="AG434">
        <v>73.7</v>
      </c>
      <c r="AH434">
        <f t="shared" si="80"/>
        <v>2.1168249660786973</v>
      </c>
      <c r="AI434">
        <v>16</v>
      </c>
      <c r="AJ434">
        <v>56.47</v>
      </c>
      <c r="AK434">
        <v>53.5</v>
      </c>
      <c r="AL434" s="3">
        <f t="shared" si="81"/>
        <v>1</v>
      </c>
      <c r="AM434" s="3">
        <f t="shared" si="82"/>
        <v>0</v>
      </c>
      <c r="AN434" s="3">
        <f t="shared" si="83"/>
        <v>0</v>
      </c>
    </row>
    <row r="435" spans="1:40" x14ac:dyDescent="0.35">
      <c r="A435" t="s">
        <v>577</v>
      </c>
      <c r="B435" t="s">
        <v>452</v>
      </c>
      <c r="C435" t="s">
        <v>3</v>
      </c>
      <c r="D435" t="s">
        <v>6</v>
      </c>
      <c r="E435">
        <v>22.5</v>
      </c>
      <c r="F435">
        <v>91.4</v>
      </c>
      <c r="G435">
        <v>69.97</v>
      </c>
      <c r="H435">
        <f t="shared" si="76"/>
        <v>1.3062741174789196</v>
      </c>
      <c r="I435">
        <v>24</v>
      </c>
      <c r="J435">
        <v>80.099999999999994</v>
      </c>
      <c r="K435">
        <v>73.7</v>
      </c>
      <c r="L435" s="3">
        <f t="shared" si="77"/>
        <v>0</v>
      </c>
      <c r="M435" s="3">
        <f t="shared" si="78"/>
        <v>1</v>
      </c>
      <c r="N435" s="3">
        <f t="shared" si="79"/>
        <v>0</v>
      </c>
      <c r="AA435" t="s">
        <v>577</v>
      </c>
      <c r="AB435" t="s">
        <v>452</v>
      </c>
      <c r="AC435" t="s">
        <v>3</v>
      </c>
      <c r="AD435" t="s">
        <v>7</v>
      </c>
      <c r="AE435">
        <v>24</v>
      </c>
      <c r="AF435">
        <v>166.44</v>
      </c>
      <c r="AG435">
        <v>73.7</v>
      </c>
      <c r="AH435">
        <f t="shared" si="80"/>
        <v>2.2583446404341925</v>
      </c>
      <c r="AI435">
        <v>22.5</v>
      </c>
      <c r="AJ435">
        <v>59.43</v>
      </c>
      <c r="AK435">
        <v>69.97</v>
      </c>
      <c r="AL435" s="3">
        <f t="shared" si="81"/>
        <v>1</v>
      </c>
      <c r="AM435" s="3">
        <f t="shared" si="82"/>
        <v>0</v>
      </c>
      <c r="AN435" s="3">
        <f t="shared" si="83"/>
        <v>0</v>
      </c>
    </row>
    <row r="436" spans="1:40" x14ac:dyDescent="0.35">
      <c r="A436" t="s">
        <v>578</v>
      </c>
      <c r="B436" t="s">
        <v>452</v>
      </c>
      <c r="C436" t="s">
        <v>3</v>
      </c>
      <c r="D436" t="s">
        <v>6</v>
      </c>
      <c r="E436">
        <v>23</v>
      </c>
      <c r="F436">
        <v>86.39</v>
      </c>
      <c r="G436">
        <v>71.22</v>
      </c>
      <c r="H436">
        <f t="shared" si="76"/>
        <v>1.2130019657399607</v>
      </c>
      <c r="I436">
        <v>22</v>
      </c>
      <c r="J436">
        <v>61.82</v>
      </c>
      <c r="K436">
        <v>68.72</v>
      </c>
      <c r="L436" s="3">
        <f t="shared" si="77"/>
        <v>0</v>
      </c>
      <c r="M436" s="3">
        <f t="shared" si="78"/>
        <v>1</v>
      </c>
      <c r="N436" s="3">
        <f t="shared" si="79"/>
        <v>0</v>
      </c>
      <c r="AA436" t="s">
        <v>578</v>
      </c>
      <c r="AB436" t="s">
        <v>452</v>
      </c>
      <c r="AC436" t="s">
        <v>3</v>
      </c>
      <c r="AD436" t="s">
        <v>7</v>
      </c>
      <c r="AE436">
        <v>24</v>
      </c>
      <c r="AF436">
        <v>198.95</v>
      </c>
      <c r="AG436">
        <v>73.7</v>
      </c>
      <c r="AH436">
        <f t="shared" si="80"/>
        <v>2.6994572591587516</v>
      </c>
      <c r="AI436">
        <v>22</v>
      </c>
      <c r="AJ436">
        <v>52.81</v>
      </c>
      <c r="AK436">
        <v>68.72</v>
      </c>
      <c r="AL436" s="3">
        <f t="shared" si="81"/>
        <v>1</v>
      </c>
      <c r="AM436" s="3">
        <f t="shared" si="82"/>
        <v>0</v>
      </c>
      <c r="AN436" s="3">
        <f t="shared" si="83"/>
        <v>0</v>
      </c>
    </row>
    <row r="437" spans="1:40" x14ac:dyDescent="0.35">
      <c r="A437" t="s">
        <v>579</v>
      </c>
      <c r="B437" t="s">
        <v>452</v>
      </c>
      <c r="C437" s="4" t="s">
        <v>3</v>
      </c>
      <c r="D437" s="4" t="s">
        <v>6</v>
      </c>
      <c r="E437" s="4">
        <v>24.5</v>
      </c>
      <c r="F437" s="4">
        <v>68.69</v>
      </c>
      <c r="G437" s="4">
        <v>74.930000000000007</v>
      </c>
      <c r="H437" s="4">
        <f t="shared" si="76"/>
        <v>0.91672227412251428</v>
      </c>
      <c r="I437" s="4">
        <v>24</v>
      </c>
      <c r="J437" s="4">
        <v>57.4</v>
      </c>
      <c r="K437" s="4">
        <v>73.7</v>
      </c>
      <c r="L437" s="4">
        <f t="shared" si="77"/>
        <v>0</v>
      </c>
      <c r="M437" s="4">
        <f t="shared" si="78"/>
        <v>0</v>
      </c>
      <c r="N437" s="4">
        <f t="shared" si="79"/>
        <v>1</v>
      </c>
      <c r="AA437" t="s">
        <v>579</v>
      </c>
      <c r="AB437" t="s">
        <v>452</v>
      </c>
      <c r="AC437" t="s">
        <v>3</v>
      </c>
      <c r="AD437" t="s">
        <v>7</v>
      </c>
      <c r="AE437">
        <v>24</v>
      </c>
      <c r="AF437">
        <v>149.93</v>
      </c>
      <c r="AG437">
        <v>73.7</v>
      </c>
      <c r="AH437">
        <f t="shared" si="80"/>
        <v>2.0343283582089553</v>
      </c>
      <c r="AI437">
        <v>22</v>
      </c>
      <c r="AJ437">
        <v>54.52</v>
      </c>
      <c r="AK437">
        <v>68.72</v>
      </c>
      <c r="AL437" s="3">
        <f t="shared" si="81"/>
        <v>1</v>
      </c>
      <c r="AM437" s="3">
        <f t="shared" si="82"/>
        <v>0</v>
      </c>
      <c r="AN437" s="3">
        <f t="shared" si="83"/>
        <v>0</v>
      </c>
    </row>
    <row r="438" spans="1:40" x14ac:dyDescent="0.35">
      <c r="A438" t="s">
        <v>580</v>
      </c>
      <c r="B438" t="s">
        <v>452</v>
      </c>
      <c r="C438" s="4" t="s">
        <v>3</v>
      </c>
      <c r="D438" s="4" t="s">
        <v>6</v>
      </c>
      <c r="E438" s="4">
        <v>21.5</v>
      </c>
      <c r="F438" s="4">
        <v>59.11</v>
      </c>
      <c r="G438" s="4">
        <v>67.47</v>
      </c>
      <c r="H438" s="4">
        <f t="shared" si="76"/>
        <v>0.87609307840521711</v>
      </c>
      <c r="I438" s="4">
        <v>21</v>
      </c>
      <c r="J438" s="4">
        <v>42.64</v>
      </c>
      <c r="K438" s="4">
        <v>66.22</v>
      </c>
      <c r="L438" s="4">
        <f t="shared" si="77"/>
        <v>0</v>
      </c>
      <c r="M438" s="4">
        <f t="shared" si="78"/>
        <v>0</v>
      </c>
      <c r="N438" s="4">
        <f t="shared" si="79"/>
        <v>1</v>
      </c>
      <c r="AA438" t="s">
        <v>580</v>
      </c>
      <c r="AB438" t="s">
        <v>452</v>
      </c>
      <c r="AC438" t="s">
        <v>3</v>
      </c>
      <c r="AD438" t="s">
        <v>7</v>
      </c>
      <c r="AE438">
        <v>24</v>
      </c>
      <c r="AF438">
        <v>159.88</v>
      </c>
      <c r="AG438">
        <v>73.7</v>
      </c>
      <c r="AH438">
        <f t="shared" si="80"/>
        <v>2.1693351424694707</v>
      </c>
      <c r="AI438">
        <v>22.5</v>
      </c>
      <c r="AJ438">
        <v>65.680000000000007</v>
      </c>
      <c r="AK438">
        <v>69.97</v>
      </c>
      <c r="AL438" s="3">
        <f t="shared" si="81"/>
        <v>1</v>
      </c>
      <c r="AM438" s="3">
        <f t="shared" si="82"/>
        <v>0</v>
      </c>
      <c r="AN438" s="3">
        <f t="shared" si="83"/>
        <v>0</v>
      </c>
    </row>
    <row r="439" spans="1:40" x14ac:dyDescent="0.35">
      <c r="A439" t="s">
        <v>597</v>
      </c>
      <c r="B439" t="s">
        <v>452</v>
      </c>
      <c r="C439" s="4" t="s">
        <v>3</v>
      </c>
      <c r="D439" s="4" t="s">
        <v>6</v>
      </c>
      <c r="E439" s="4">
        <v>17</v>
      </c>
      <c r="F439" s="4">
        <v>48.97</v>
      </c>
      <c r="G439" s="4">
        <v>56.08</v>
      </c>
      <c r="H439" s="4">
        <f t="shared" si="76"/>
        <v>0.87321683309557774</v>
      </c>
      <c r="I439" s="4">
        <v>16.5</v>
      </c>
      <c r="J439" s="4">
        <v>26.65</v>
      </c>
      <c r="K439" s="4">
        <v>54.79</v>
      </c>
      <c r="L439" s="4">
        <f t="shared" si="77"/>
        <v>0</v>
      </c>
      <c r="M439" s="4">
        <f t="shared" si="78"/>
        <v>0</v>
      </c>
      <c r="N439" s="4">
        <f t="shared" si="79"/>
        <v>1</v>
      </c>
      <c r="AA439" t="s">
        <v>597</v>
      </c>
      <c r="AB439" t="s">
        <v>452</v>
      </c>
      <c r="AC439" t="s">
        <v>3</v>
      </c>
      <c r="AD439" t="s">
        <v>7</v>
      </c>
      <c r="AE439">
        <v>24</v>
      </c>
      <c r="AF439">
        <v>204.09</v>
      </c>
      <c r="AG439">
        <v>73.7</v>
      </c>
      <c r="AH439">
        <f t="shared" si="80"/>
        <v>2.7691994572591585</v>
      </c>
      <c r="AI439">
        <v>22</v>
      </c>
      <c r="AJ439">
        <v>57.01</v>
      </c>
      <c r="AK439">
        <v>68.72</v>
      </c>
      <c r="AL439" s="3">
        <f t="shared" si="81"/>
        <v>1</v>
      </c>
      <c r="AM439" s="3">
        <f t="shared" si="82"/>
        <v>0</v>
      </c>
      <c r="AN439" s="3">
        <f t="shared" si="83"/>
        <v>0</v>
      </c>
    </row>
    <row r="440" spans="1:40" x14ac:dyDescent="0.35">
      <c r="A440" t="s">
        <v>598</v>
      </c>
      <c r="B440" t="s">
        <v>452</v>
      </c>
      <c r="C440" t="s">
        <v>3</v>
      </c>
      <c r="D440" t="s">
        <v>6</v>
      </c>
      <c r="E440">
        <v>24</v>
      </c>
      <c r="F440">
        <v>74.37</v>
      </c>
      <c r="G440">
        <v>73.7</v>
      </c>
      <c r="H440">
        <f t="shared" si="76"/>
        <v>1.009090909090909</v>
      </c>
      <c r="I440">
        <v>23.5</v>
      </c>
      <c r="J440">
        <v>61.75</v>
      </c>
      <c r="K440">
        <v>72.459999999999994</v>
      </c>
      <c r="L440" s="3">
        <f t="shared" si="77"/>
        <v>0</v>
      </c>
      <c r="M440" s="3">
        <f t="shared" si="78"/>
        <v>1</v>
      </c>
      <c r="N440" s="3">
        <f t="shared" si="79"/>
        <v>0</v>
      </c>
      <c r="AA440" t="s">
        <v>598</v>
      </c>
      <c r="AB440" t="s">
        <v>452</v>
      </c>
      <c r="AC440" s="4" t="s">
        <v>3</v>
      </c>
      <c r="AD440" s="4" t="s">
        <v>7</v>
      </c>
      <c r="AE440" s="4">
        <v>24</v>
      </c>
      <c r="AF440" s="4">
        <v>71.02</v>
      </c>
      <c r="AG440" s="4">
        <v>73.7</v>
      </c>
      <c r="AH440" s="4">
        <f t="shared" si="80"/>
        <v>0.96363636363636351</v>
      </c>
      <c r="AI440" s="4">
        <v>23.5</v>
      </c>
      <c r="AJ440" s="4">
        <v>47.87</v>
      </c>
      <c r="AK440" s="4">
        <v>72.459999999999994</v>
      </c>
      <c r="AL440" s="4">
        <f t="shared" si="81"/>
        <v>0</v>
      </c>
      <c r="AM440" s="4">
        <f t="shared" si="82"/>
        <v>0</v>
      </c>
      <c r="AN440" s="4">
        <f t="shared" si="83"/>
        <v>1</v>
      </c>
    </row>
    <row r="441" spans="1:40" x14ac:dyDescent="0.35">
      <c r="A441" t="s">
        <v>599</v>
      </c>
      <c r="B441" t="s">
        <v>452</v>
      </c>
      <c r="C441" t="s">
        <v>3</v>
      </c>
      <c r="D441" t="s">
        <v>6</v>
      </c>
      <c r="E441">
        <v>22.5</v>
      </c>
      <c r="F441">
        <v>85.66</v>
      </c>
      <c r="G441">
        <v>69.97</v>
      </c>
      <c r="H441">
        <f t="shared" si="76"/>
        <v>1.2242389595540946</v>
      </c>
      <c r="I441">
        <v>23.5</v>
      </c>
      <c r="J441">
        <v>78.08</v>
      </c>
      <c r="K441">
        <v>72.459999999999994</v>
      </c>
      <c r="L441" s="3">
        <f t="shared" si="77"/>
        <v>0</v>
      </c>
      <c r="M441" s="3">
        <f t="shared" si="78"/>
        <v>1</v>
      </c>
      <c r="N441" s="3">
        <f t="shared" si="79"/>
        <v>0</v>
      </c>
      <c r="AA441" t="s">
        <v>599</v>
      </c>
      <c r="AB441" t="s">
        <v>452</v>
      </c>
      <c r="AC441" t="s">
        <v>3</v>
      </c>
      <c r="AD441" t="s">
        <v>7</v>
      </c>
      <c r="AE441">
        <v>24</v>
      </c>
      <c r="AF441">
        <v>149.94</v>
      </c>
      <c r="AG441">
        <v>73.7</v>
      </c>
      <c r="AH441">
        <f t="shared" si="80"/>
        <v>2.0344640434192671</v>
      </c>
      <c r="AI441">
        <v>22.5</v>
      </c>
      <c r="AJ441">
        <v>59.5</v>
      </c>
      <c r="AK441">
        <v>69.97</v>
      </c>
      <c r="AL441" s="3">
        <f t="shared" si="81"/>
        <v>1</v>
      </c>
      <c r="AM441" s="3">
        <f t="shared" si="82"/>
        <v>0</v>
      </c>
      <c r="AN441" s="3">
        <f t="shared" si="83"/>
        <v>0</v>
      </c>
    </row>
    <row r="442" spans="1:40" x14ac:dyDescent="0.35">
      <c r="A442" t="s">
        <v>600</v>
      </c>
      <c r="B442" t="s">
        <v>452</v>
      </c>
      <c r="C442" s="4" t="s">
        <v>3</v>
      </c>
      <c r="D442" s="4" t="s">
        <v>6</v>
      </c>
      <c r="E442" s="4">
        <v>24</v>
      </c>
      <c r="F442" s="4">
        <v>71.400000000000006</v>
      </c>
      <c r="G442" s="4">
        <v>73.7</v>
      </c>
      <c r="H442" s="4">
        <f t="shared" si="76"/>
        <v>0.96879240162822255</v>
      </c>
      <c r="I442" s="4">
        <v>23.5</v>
      </c>
      <c r="J442" s="4">
        <v>54.1</v>
      </c>
      <c r="K442" s="4">
        <v>72.459999999999994</v>
      </c>
      <c r="L442" s="4">
        <f t="shared" si="77"/>
        <v>0</v>
      </c>
      <c r="M442" s="4">
        <f t="shared" si="78"/>
        <v>0</v>
      </c>
      <c r="N442" s="4">
        <f t="shared" si="79"/>
        <v>1</v>
      </c>
      <c r="AA442" t="s">
        <v>600</v>
      </c>
      <c r="AB442" t="s">
        <v>452</v>
      </c>
      <c r="AC442" t="s">
        <v>3</v>
      </c>
      <c r="AD442" t="s">
        <v>7</v>
      </c>
      <c r="AE442">
        <v>24</v>
      </c>
      <c r="AF442">
        <v>170.61</v>
      </c>
      <c r="AG442">
        <v>73.7</v>
      </c>
      <c r="AH442">
        <f t="shared" si="80"/>
        <v>2.3149253731343284</v>
      </c>
      <c r="AI442">
        <v>22</v>
      </c>
      <c r="AJ442">
        <v>55.96</v>
      </c>
      <c r="AK442">
        <v>68.72</v>
      </c>
      <c r="AL442" s="3">
        <f t="shared" si="81"/>
        <v>1</v>
      </c>
      <c r="AM442" s="3">
        <f t="shared" si="82"/>
        <v>0</v>
      </c>
      <c r="AN442" s="3">
        <f t="shared" si="83"/>
        <v>0</v>
      </c>
    </row>
    <row r="443" spans="1:40" x14ac:dyDescent="0.35">
      <c r="A443" t="s">
        <v>603</v>
      </c>
      <c r="B443" t="s">
        <v>452</v>
      </c>
      <c r="C443" s="4" t="s">
        <v>3</v>
      </c>
      <c r="D443" s="4" t="s">
        <v>6</v>
      </c>
      <c r="E443" s="4">
        <v>28.5</v>
      </c>
      <c r="F443" s="4">
        <v>80.510000000000005</v>
      </c>
      <c r="G443" s="4">
        <v>84.74</v>
      </c>
      <c r="H443" s="4">
        <f t="shared" si="76"/>
        <v>0.95008260561718205</v>
      </c>
      <c r="I443" s="4">
        <v>28</v>
      </c>
      <c r="J443" s="4">
        <v>54.44</v>
      </c>
      <c r="K443" s="4">
        <v>83.53</v>
      </c>
      <c r="L443" s="4">
        <f t="shared" si="77"/>
        <v>0</v>
      </c>
      <c r="M443" s="4">
        <f t="shared" si="78"/>
        <v>0</v>
      </c>
      <c r="N443" s="4">
        <f t="shared" si="79"/>
        <v>1</v>
      </c>
      <c r="AA443" t="s">
        <v>603</v>
      </c>
      <c r="AB443" t="s">
        <v>452</v>
      </c>
      <c r="AC443" t="s">
        <v>3</v>
      </c>
      <c r="AD443" t="s">
        <v>7</v>
      </c>
      <c r="AE443">
        <v>24</v>
      </c>
      <c r="AF443">
        <v>120.74</v>
      </c>
      <c r="AG443">
        <v>73.7</v>
      </c>
      <c r="AH443">
        <f t="shared" si="80"/>
        <v>1.6382632293080053</v>
      </c>
      <c r="AI443">
        <v>16</v>
      </c>
      <c r="AJ443">
        <v>56.84</v>
      </c>
      <c r="AK443">
        <v>53.5</v>
      </c>
      <c r="AL443" s="3">
        <f t="shared" si="81"/>
        <v>1</v>
      </c>
      <c r="AM443" s="3">
        <f t="shared" si="82"/>
        <v>0</v>
      </c>
      <c r="AN443" s="3">
        <f t="shared" si="83"/>
        <v>0</v>
      </c>
    </row>
    <row r="444" spans="1:40" x14ac:dyDescent="0.35">
      <c r="A444" t="s">
        <v>604</v>
      </c>
      <c r="B444" t="s">
        <v>452</v>
      </c>
      <c r="C444" s="4" t="s">
        <v>3</v>
      </c>
      <c r="D444" s="4" t="s">
        <v>6</v>
      </c>
      <c r="E444" s="4">
        <v>17.5</v>
      </c>
      <c r="F444" s="4">
        <v>55.74</v>
      </c>
      <c r="G444" s="4">
        <v>57.36</v>
      </c>
      <c r="H444" s="4">
        <f t="shared" si="76"/>
        <v>0.9717573221757323</v>
      </c>
      <c r="I444" s="4">
        <v>17</v>
      </c>
      <c r="J444" s="4">
        <v>45.82</v>
      </c>
      <c r="K444" s="4">
        <v>56.08</v>
      </c>
      <c r="L444" s="4">
        <f t="shared" si="77"/>
        <v>0</v>
      </c>
      <c r="M444" s="4">
        <f t="shared" si="78"/>
        <v>0</v>
      </c>
      <c r="N444" s="4">
        <f t="shared" si="79"/>
        <v>1</v>
      </c>
      <c r="AA444" t="s">
        <v>604</v>
      </c>
      <c r="AB444" t="s">
        <v>452</v>
      </c>
      <c r="AC444" t="s">
        <v>3</v>
      </c>
      <c r="AD444" t="s">
        <v>7</v>
      </c>
      <c r="AE444">
        <v>24</v>
      </c>
      <c r="AF444">
        <v>179.12</v>
      </c>
      <c r="AG444">
        <v>73.7</v>
      </c>
      <c r="AH444">
        <f t="shared" si="80"/>
        <v>2.4303934871099049</v>
      </c>
      <c r="AI444">
        <v>22.5</v>
      </c>
      <c r="AJ444">
        <v>65.88</v>
      </c>
      <c r="AK444">
        <v>69.97</v>
      </c>
      <c r="AL444" s="3">
        <f t="shared" si="81"/>
        <v>1</v>
      </c>
      <c r="AM444" s="3">
        <f t="shared" si="82"/>
        <v>0</v>
      </c>
      <c r="AN444" s="3">
        <f t="shared" si="83"/>
        <v>0</v>
      </c>
    </row>
    <row r="445" spans="1:40" x14ac:dyDescent="0.35">
      <c r="A445" t="s">
        <v>606</v>
      </c>
      <c r="B445" t="s">
        <v>452</v>
      </c>
      <c r="C445" s="4" t="s">
        <v>3</v>
      </c>
      <c r="D445" s="4" t="s">
        <v>6</v>
      </c>
      <c r="E445" s="4">
        <v>23</v>
      </c>
      <c r="F445" s="4">
        <v>68.19</v>
      </c>
      <c r="G445" s="4">
        <v>71.22</v>
      </c>
      <c r="H445" s="4">
        <f t="shared" si="76"/>
        <v>0.95745577085088451</v>
      </c>
      <c r="I445" s="4">
        <v>22.5</v>
      </c>
      <c r="J445" s="4">
        <v>62.69</v>
      </c>
      <c r="K445" s="4">
        <v>69.97</v>
      </c>
      <c r="L445" s="4">
        <f t="shared" si="77"/>
        <v>0</v>
      </c>
      <c r="M445" s="4">
        <f t="shared" si="78"/>
        <v>0</v>
      </c>
      <c r="N445" s="4">
        <f t="shared" si="79"/>
        <v>1</v>
      </c>
      <c r="AA445" t="s">
        <v>606</v>
      </c>
      <c r="AB445" t="s">
        <v>452</v>
      </c>
      <c r="AC445" t="s">
        <v>3</v>
      </c>
      <c r="AD445" t="s">
        <v>7</v>
      </c>
      <c r="AE445">
        <v>24</v>
      </c>
      <c r="AF445">
        <v>157.47999999999999</v>
      </c>
      <c r="AG445">
        <v>73.7</v>
      </c>
      <c r="AH445">
        <f t="shared" si="80"/>
        <v>2.1367706919945726</v>
      </c>
      <c r="AI445">
        <v>16</v>
      </c>
      <c r="AJ445">
        <v>56.85</v>
      </c>
      <c r="AK445">
        <v>53.5</v>
      </c>
      <c r="AL445" s="3">
        <f t="shared" si="81"/>
        <v>1</v>
      </c>
      <c r="AM445" s="3">
        <f t="shared" si="82"/>
        <v>0</v>
      </c>
      <c r="AN445" s="3">
        <f t="shared" si="83"/>
        <v>0</v>
      </c>
    </row>
    <row r="446" spans="1:40" x14ac:dyDescent="0.35">
      <c r="A446" t="s">
        <v>607</v>
      </c>
      <c r="B446" t="s">
        <v>452</v>
      </c>
      <c r="C446" s="4" t="s">
        <v>3</v>
      </c>
      <c r="D446" s="4" t="s">
        <v>6</v>
      </c>
      <c r="E446" s="4">
        <v>22</v>
      </c>
      <c r="F446" s="4">
        <v>66.14</v>
      </c>
      <c r="G446" s="4">
        <v>68.72</v>
      </c>
      <c r="H446" s="4">
        <f t="shared" si="76"/>
        <v>0.9624563445867288</v>
      </c>
      <c r="I446" s="4">
        <v>21.5</v>
      </c>
      <c r="J446" s="4">
        <v>59.94</v>
      </c>
      <c r="K446" s="4">
        <v>67.47</v>
      </c>
      <c r="L446" s="4">
        <f t="shared" si="77"/>
        <v>0</v>
      </c>
      <c r="M446" s="4">
        <f t="shared" si="78"/>
        <v>0</v>
      </c>
      <c r="N446" s="4">
        <f t="shared" si="79"/>
        <v>1</v>
      </c>
      <c r="AA446" t="s">
        <v>607</v>
      </c>
      <c r="AB446" t="s">
        <v>452</v>
      </c>
      <c r="AC446" t="s">
        <v>3</v>
      </c>
      <c r="AD446" t="s">
        <v>7</v>
      </c>
      <c r="AE446">
        <v>24</v>
      </c>
      <c r="AF446">
        <v>104.03</v>
      </c>
      <c r="AG446">
        <v>73.7</v>
      </c>
      <c r="AH446">
        <f t="shared" si="80"/>
        <v>1.4115332428765264</v>
      </c>
      <c r="AI446">
        <v>22.5</v>
      </c>
      <c r="AJ446">
        <v>59.32</v>
      </c>
      <c r="AK446">
        <v>69.97</v>
      </c>
      <c r="AL446" s="3">
        <f t="shared" si="81"/>
        <v>0</v>
      </c>
      <c r="AM446" s="3">
        <f t="shared" si="82"/>
        <v>1</v>
      </c>
      <c r="AN446" s="3">
        <f t="shared" si="83"/>
        <v>0</v>
      </c>
    </row>
    <row r="447" spans="1:40" x14ac:dyDescent="0.35">
      <c r="A447" t="s">
        <v>608</v>
      </c>
      <c r="B447" t="s">
        <v>452</v>
      </c>
      <c r="C447" s="4" t="s">
        <v>3</v>
      </c>
      <c r="D447" s="4" t="s">
        <v>6</v>
      </c>
      <c r="E447" s="4">
        <v>35</v>
      </c>
      <c r="F447" s="4">
        <v>97.87</v>
      </c>
      <c r="G447" s="4">
        <v>100.44</v>
      </c>
      <c r="H447" s="4">
        <f t="shared" si="76"/>
        <v>0.97441258462763847</v>
      </c>
      <c r="I447" s="4">
        <v>34.5</v>
      </c>
      <c r="J447" s="4">
        <v>86.44</v>
      </c>
      <c r="K447" s="4">
        <v>99.24</v>
      </c>
      <c r="L447" s="4">
        <f t="shared" si="77"/>
        <v>0</v>
      </c>
      <c r="M447" s="4">
        <f t="shared" si="78"/>
        <v>0</v>
      </c>
      <c r="N447" s="4">
        <f t="shared" si="79"/>
        <v>1</v>
      </c>
      <c r="AA447" t="s">
        <v>608</v>
      </c>
      <c r="AB447" t="s">
        <v>452</v>
      </c>
      <c r="AC447" t="s">
        <v>3</v>
      </c>
      <c r="AD447" t="s">
        <v>7</v>
      </c>
      <c r="AE447">
        <v>24</v>
      </c>
      <c r="AF447">
        <v>76.09</v>
      </c>
      <c r="AG447">
        <v>73.7</v>
      </c>
      <c r="AH447">
        <f t="shared" si="80"/>
        <v>1.0324287652645863</v>
      </c>
      <c r="AI447">
        <v>23.5</v>
      </c>
      <c r="AJ447">
        <v>57.6</v>
      </c>
      <c r="AK447">
        <v>72.459999999999994</v>
      </c>
      <c r="AL447" s="3">
        <f t="shared" si="81"/>
        <v>0</v>
      </c>
      <c r="AM447" s="3">
        <f t="shared" si="82"/>
        <v>1</v>
      </c>
      <c r="AN447" s="3">
        <f t="shared" si="83"/>
        <v>0</v>
      </c>
    </row>
    <row r="448" spans="1:40" x14ac:dyDescent="0.35">
      <c r="A448" t="s">
        <v>609</v>
      </c>
      <c r="B448" t="s">
        <v>452</v>
      </c>
      <c r="C448" t="s">
        <v>3</v>
      </c>
      <c r="D448" t="s">
        <v>6</v>
      </c>
      <c r="E448">
        <v>23</v>
      </c>
      <c r="F448">
        <v>87.77</v>
      </c>
      <c r="G448">
        <v>71.22</v>
      </c>
      <c r="H448">
        <f t="shared" si="76"/>
        <v>1.232378545352429</v>
      </c>
      <c r="I448">
        <v>22.5</v>
      </c>
      <c r="J448">
        <v>69.84</v>
      </c>
      <c r="K448">
        <v>69.97</v>
      </c>
      <c r="L448" s="3">
        <f t="shared" si="77"/>
        <v>0</v>
      </c>
      <c r="M448" s="3">
        <f t="shared" si="78"/>
        <v>1</v>
      </c>
      <c r="N448" s="3">
        <f t="shared" si="79"/>
        <v>0</v>
      </c>
      <c r="AA448" t="s">
        <v>609</v>
      </c>
      <c r="AB448" t="s">
        <v>452</v>
      </c>
      <c r="AC448" t="s">
        <v>3</v>
      </c>
      <c r="AD448" t="s">
        <v>7</v>
      </c>
      <c r="AE448">
        <v>24</v>
      </c>
      <c r="AF448">
        <v>174.42</v>
      </c>
      <c r="AG448">
        <v>73.7</v>
      </c>
      <c r="AH448">
        <f t="shared" si="80"/>
        <v>2.3666214382632291</v>
      </c>
      <c r="AI448">
        <v>22</v>
      </c>
      <c r="AJ448">
        <v>61.13</v>
      </c>
      <c r="AK448">
        <v>68.72</v>
      </c>
      <c r="AL448" s="3">
        <f t="shared" si="81"/>
        <v>1</v>
      </c>
      <c r="AM448" s="3">
        <f t="shared" si="82"/>
        <v>0</v>
      </c>
      <c r="AN448" s="3">
        <f t="shared" si="83"/>
        <v>0</v>
      </c>
    </row>
    <row r="449" spans="1:40" x14ac:dyDescent="0.35">
      <c r="A449" t="s">
        <v>612</v>
      </c>
      <c r="B449" t="s">
        <v>452</v>
      </c>
      <c r="C449" s="4" t="s">
        <v>3</v>
      </c>
      <c r="D449" s="4" t="s">
        <v>6</v>
      </c>
      <c r="E449" s="4">
        <v>27</v>
      </c>
      <c r="F449" s="4">
        <v>73.45</v>
      </c>
      <c r="G449" s="4">
        <v>81.08</v>
      </c>
      <c r="H449" s="4">
        <f t="shared" si="76"/>
        <v>0.90589541193882595</v>
      </c>
      <c r="I449" s="4">
        <v>26.5</v>
      </c>
      <c r="J449" s="4">
        <v>42.12</v>
      </c>
      <c r="K449" s="4">
        <v>79.86</v>
      </c>
      <c r="L449" s="4">
        <f t="shared" si="77"/>
        <v>0</v>
      </c>
      <c r="M449" s="4">
        <f t="shared" si="78"/>
        <v>0</v>
      </c>
      <c r="N449" s="4">
        <f t="shared" si="79"/>
        <v>1</v>
      </c>
      <c r="AA449" t="s">
        <v>612</v>
      </c>
      <c r="AB449" t="s">
        <v>452</v>
      </c>
      <c r="AC449" t="s">
        <v>3</v>
      </c>
      <c r="AD449" t="s">
        <v>7</v>
      </c>
      <c r="AE449">
        <v>24</v>
      </c>
      <c r="AF449">
        <v>118.86</v>
      </c>
      <c r="AG449">
        <v>73.7</v>
      </c>
      <c r="AH449">
        <f t="shared" si="80"/>
        <v>1.6127544097693352</v>
      </c>
      <c r="AI449">
        <v>22.5</v>
      </c>
      <c r="AJ449">
        <v>66.22</v>
      </c>
      <c r="AK449">
        <v>69.97</v>
      </c>
      <c r="AL449" s="3">
        <f t="shared" si="81"/>
        <v>1</v>
      </c>
      <c r="AM449" s="3">
        <f t="shared" si="82"/>
        <v>0</v>
      </c>
      <c r="AN449" s="3">
        <f t="shared" si="83"/>
        <v>0</v>
      </c>
    </row>
    <row r="450" spans="1:40" x14ac:dyDescent="0.35">
      <c r="A450" t="s">
        <v>725</v>
      </c>
      <c r="B450" t="s">
        <v>452</v>
      </c>
      <c r="C450" s="4" t="s">
        <v>3</v>
      </c>
      <c r="D450" s="4" t="s">
        <v>4</v>
      </c>
      <c r="E450" s="4">
        <v>33</v>
      </c>
      <c r="F450" s="4">
        <v>85.04</v>
      </c>
      <c r="G450" s="4">
        <v>95.64</v>
      </c>
      <c r="H450" s="4">
        <f t="shared" si="76"/>
        <v>0.88916771225428692</v>
      </c>
      <c r="I450" s="4">
        <v>32.5</v>
      </c>
      <c r="J450" s="4">
        <v>77.81</v>
      </c>
      <c r="K450" s="4">
        <v>94.43</v>
      </c>
      <c r="L450" s="4">
        <f t="shared" si="77"/>
        <v>0</v>
      </c>
      <c r="M450" s="4">
        <f t="shared" si="78"/>
        <v>0</v>
      </c>
      <c r="N450" s="4">
        <f t="shared" si="79"/>
        <v>1</v>
      </c>
      <c r="AA450" t="s">
        <v>725</v>
      </c>
      <c r="AB450" t="s">
        <v>452</v>
      </c>
      <c r="AC450" t="s">
        <v>3</v>
      </c>
      <c r="AD450" t="s">
        <v>5</v>
      </c>
      <c r="AE450">
        <v>29</v>
      </c>
      <c r="AF450">
        <v>92.59</v>
      </c>
      <c r="AG450">
        <v>85.96</v>
      </c>
      <c r="AH450">
        <f t="shared" si="80"/>
        <v>1.0771288971614705</v>
      </c>
      <c r="AI450">
        <v>28.5</v>
      </c>
      <c r="AJ450">
        <v>51.16</v>
      </c>
      <c r="AK450">
        <v>84.74</v>
      </c>
      <c r="AL450" s="3">
        <f t="shared" si="81"/>
        <v>0</v>
      </c>
      <c r="AM450" s="3">
        <f t="shared" si="82"/>
        <v>1</v>
      </c>
      <c r="AN450" s="3">
        <f t="shared" si="83"/>
        <v>0</v>
      </c>
    </row>
    <row r="451" spans="1:40" x14ac:dyDescent="0.35">
      <c r="A451" t="s">
        <v>726</v>
      </c>
      <c r="B451" t="s">
        <v>452</v>
      </c>
      <c r="C451" s="4" t="s">
        <v>3</v>
      </c>
      <c r="D451" s="4" t="s">
        <v>4</v>
      </c>
      <c r="E451" s="4">
        <v>21.5</v>
      </c>
      <c r="F451" s="4">
        <v>58.24</v>
      </c>
      <c r="G451" s="4">
        <v>67.47</v>
      </c>
      <c r="H451" s="4">
        <f t="shared" si="76"/>
        <v>0.8631984585741812</v>
      </c>
      <c r="I451" s="4">
        <v>21</v>
      </c>
      <c r="J451" s="4">
        <v>44.06</v>
      </c>
      <c r="K451" s="4">
        <v>66.22</v>
      </c>
      <c r="L451" s="4">
        <f t="shared" si="77"/>
        <v>0</v>
      </c>
      <c r="M451" s="4">
        <f t="shared" si="78"/>
        <v>0</v>
      </c>
      <c r="N451" s="4">
        <f t="shared" si="79"/>
        <v>1</v>
      </c>
      <c r="AA451" t="s">
        <v>726</v>
      </c>
      <c r="AB451" t="s">
        <v>452</v>
      </c>
      <c r="AC451" s="4" t="s">
        <v>3</v>
      </c>
      <c r="AD451" s="4" t="s">
        <v>5</v>
      </c>
      <c r="AE451" s="4">
        <v>20.5</v>
      </c>
      <c r="AF451" s="4">
        <v>52.67</v>
      </c>
      <c r="AG451" s="4">
        <v>64.97</v>
      </c>
      <c r="AH451" s="4">
        <f t="shared" si="80"/>
        <v>0.81068185316299834</v>
      </c>
      <c r="AI451" s="4">
        <v>20</v>
      </c>
      <c r="AJ451" s="4">
        <v>31.5</v>
      </c>
      <c r="AK451" s="4">
        <v>63.71</v>
      </c>
      <c r="AL451" s="4">
        <f t="shared" si="81"/>
        <v>0</v>
      </c>
      <c r="AM451" s="4">
        <f t="shared" si="82"/>
        <v>0</v>
      </c>
      <c r="AN451" s="4">
        <f t="shared" si="83"/>
        <v>1</v>
      </c>
    </row>
    <row r="452" spans="1:40" x14ac:dyDescent="0.35">
      <c r="A452" t="s">
        <v>727</v>
      </c>
      <c r="B452" t="s">
        <v>452</v>
      </c>
      <c r="C452" s="4" t="s">
        <v>3</v>
      </c>
      <c r="D452" s="4" t="s">
        <v>4</v>
      </c>
      <c r="E452" s="4">
        <v>19</v>
      </c>
      <c r="F452" s="4">
        <v>55.86</v>
      </c>
      <c r="G452" s="4">
        <v>61.18</v>
      </c>
      <c r="H452" s="4">
        <f t="shared" si="76"/>
        <v>0.91304347826086951</v>
      </c>
      <c r="I452" s="4">
        <v>18.5</v>
      </c>
      <c r="J452" s="4">
        <v>33.72</v>
      </c>
      <c r="K452" s="4">
        <v>59.91</v>
      </c>
      <c r="L452" s="4">
        <f t="shared" si="77"/>
        <v>0</v>
      </c>
      <c r="M452" s="4">
        <f t="shared" si="78"/>
        <v>0</v>
      </c>
      <c r="N452" s="4">
        <f t="shared" si="79"/>
        <v>1</v>
      </c>
      <c r="AA452" t="s">
        <v>727</v>
      </c>
      <c r="AB452" t="s">
        <v>452</v>
      </c>
      <c r="AC452" s="4" t="s">
        <v>3</v>
      </c>
      <c r="AD452" s="4" t="s">
        <v>5</v>
      </c>
      <c r="AE452" s="4">
        <v>23.5</v>
      </c>
      <c r="AF452" s="4">
        <v>69.489999999999995</v>
      </c>
      <c r="AG452" s="4">
        <v>72.459999999999994</v>
      </c>
      <c r="AH452" s="4">
        <f t="shared" si="80"/>
        <v>0.95901186861716814</v>
      </c>
      <c r="AI452" s="4">
        <v>23</v>
      </c>
      <c r="AJ452" s="4">
        <v>54.94</v>
      </c>
      <c r="AK452" s="4">
        <v>71.22</v>
      </c>
      <c r="AL452" s="4">
        <f t="shared" si="81"/>
        <v>0</v>
      </c>
      <c r="AM452" s="4">
        <f t="shared" si="82"/>
        <v>0</v>
      </c>
      <c r="AN452" s="4">
        <f t="shared" si="83"/>
        <v>1</v>
      </c>
    </row>
    <row r="453" spans="1:40" x14ac:dyDescent="0.35">
      <c r="A453" t="s">
        <v>728</v>
      </c>
      <c r="B453" t="s">
        <v>452</v>
      </c>
      <c r="C453" s="4" t="s">
        <v>3</v>
      </c>
      <c r="D453" s="4" t="s">
        <v>4</v>
      </c>
      <c r="E453" s="4">
        <v>16.5</v>
      </c>
      <c r="F453" s="4">
        <v>54.72</v>
      </c>
      <c r="G453" s="4">
        <v>54.79</v>
      </c>
      <c r="H453" s="4">
        <f t="shared" si="76"/>
        <v>0.9987223945975543</v>
      </c>
      <c r="I453" s="4">
        <v>16</v>
      </c>
      <c r="J453" s="4">
        <v>29.1</v>
      </c>
      <c r="K453" s="4">
        <v>53.5</v>
      </c>
      <c r="L453" s="4">
        <f t="shared" si="77"/>
        <v>0</v>
      </c>
      <c r="M453" s="4">
        <f t="shared" si="78"/>
        <v>0</v>
      </c>
      <c r="N453" s="4">
        <f t="shared" si="79"/>
        <v>1</v>
      </c>
      <c r="AA453" t="s">
        <v>728</v>
      </c>
      <c r="AB453" t="s">
        <v>452</v>
      </c>
      <c r="AC453" t="s">
        <v>3</v>
      </c>
      <c r="AD453" t="s">
        <v>5</v>
      </c>
      <c r="AE453">
        <v>22</v>
      </c>
      <c r="AF453">
        <v>78.97</v>
      </c>
      <c r="AG453">
        <v>68.72</v>
      </c>
      <c r="AH453">
        <f t="shared" si="80"/>
        <v>1.1491559953434225</v>
      </c>
      <c r="AI453">
        <v>23.5</v>
      </c>
      <c r="AJ453">
        <v>80.39</v>
      </c>
      <c r="AK453">
        <v>72.459999999999994</v>
      </c>
      <c r="AL453" s="3">
        <f t="shared" si="81"/>
        <v>0</v>
      </c>
      <c r="AM453" s="3">
        <f t="shared" si="82"/>
        <v>1</v>
      </c>
      <c r="AN453" s="3">
        <f t="shared" si="83"/>
        <v>0</v>
      </c>
    </row>
    <row r="454" spans="1:40" x14ac:dyDescent="0.35">
      <c r="A454" t="s">
        <v>729</v>
      </c>
      <c r="B454" t="s">
        <v>452</v>
      </c>
      <c r="C454" t="s">
        <v>3</v>
      </c>
      <c r="D454" t="s">
        <v>4</v>
      </c>
      <c r="E454">
        <v>23.5</v>
      </c>
      <c r="F454">
        <v>102.03</v>
      </c>
      <c r="G454">
        <v>72.459999999999994</v>
      </c>
      <c r="H454">
        <f t="shared" si="76"/>
        <v>1.408087220535468</v>
      </c>
      <c r="I454">
        <v>21.5</v>
      </c>
      <c r="J454">
        <v>57.54</v>
      </c>
      <c r="K454">
        <v>67.47</v>
      </c>
      <c r="L454" s="3">
        <f t="shared" si="77"/>
        <v>0</v>
      </c>
      <c r="M454" s="3">
        <f t="shared" si="78"/>
        <v>1</v>
      </c>
      <c r="N454" s="3">
        <f t="shared" si="79"/>
        <v>0</v>
      </c>
      <c r="AA454" t="s">
        <v>729</v>
      </c>
      <c r="AB454" t="s">
        <v>452</v>
      </c>
      <c r="AC454" t="s">
        <v>3</v>
      </c>
      <c r="AD454" t="s">
        <v>5</v>
      </c>
      <c r="AE454">
        <v>25</v>
      </c>
      <c r="AF454">
        <v>76.739999999999995</v>
      </c>
      <c r="AG454">
        <v>76.17</v>
      </c>
      <c r="AH454">
        <f t="shared" si="80"/>
        <v>1.0074832611264277</v>
      </c>
      <c r="AI454">
        <v>24.5</v>
      </c>
      <c r="AJ454">
        <v>70.739999999999995</v>
      </c>
      <c r="AK454">
        <v>74.930000000000007</v>
      </c>
      <c r="AL454" s="3">
        <f t="shared" si="81"/>
        <v>0</v>
      </c>
      <c r="AM454" s="3">
        <f t="shared" si="82"/>
        <v>1</v>
      </c>
      <c r="AN454" s="3">
        <f t="shared" si="83"/>
        <v>0</v>
      </c>
    </row>
    <row r="455" spans="1:40" x14ac:dyDescent="0.35">
      <c r="A455" t="s">
        <v>730</v>
      </c>
      <c r="B455" t="s">
        <v>452</v>
      </c>
      <c r="C455" s="4" t="s">
        <v>3</v>
      </c>
      <c r="D455" s="4" t="s">
        <v>4</v>
      </c>
      <c r="E455" s="4">
        <v>23</v>
      </c>
      <c r="F455" s="4">
        <v>63.06</v>
      </c>
      <c r="G455" s="4">
        <v>71.22</v>
      </c>
      <c r="H455" s="4">
        <f t="shared" si="76"/>
        <v>0.88542544229149123</v>
      </c>
      <c r="I455" s="4">
        <v>22.5</v>
      </c>
      <c r="J455" s="4">
        <v>55.82</v>
      </c>
      <c r="K455" s="4">
        <v>69.97</v>
      </c>
      <c r="L455" s="4">
        <f t="shared" si="77"/>
        <v>0</v>
      </c>
      <c r="M455" s="4">
        <f t="shared" si="78"/>
        <v>0</v>
      </c>
      <c r="N455" s="4">
        <f t="shared" si="79"/>
        <v>1</v>
      </c>
      <c r="AA455" t="s">
        <v>730</v>
      </c>
      <c r="AB455" t="s">
        <v>452</v>
      </c>
      <c r="AC455" s="4" t="s">
        <v>3</v>
      </c>
      <c r="AD455" s="4" t="s">
        <v>5</v>
      </c>
      <c r="AE455" s="4">
        <v>22</v>
      </c>
      <c r="AF455" s="4">
        <v>55.21</v>
      </c>
      <c r="AG455" s="4">
        <v>68.72</v>
      </c>
      <c r="AH455" s="4">
        <f t="shared" si="80"/>
        <v>0.80340512223515714</v>
      </c>
      <c r="AI455" s="4">
        <v>21.5</v>
      </c>
      <c r="AJ455" s="4">
        <v>47.34</v>
      </c>
      <c r="AK455" s="4">
        <v>67.47</v>
      </c>
      <c r="AL455" s="4">
        <f t="shared" si="81"/>
        <v>0</v>
      </c>
      <c r="AM455" s="4">
        <f t="shared" si="82"/>
        <v>0</v>
      </c>
      <c r="AN455" s="4">
        <f t="shared" si="83"/>
        <v>1</v>
      </c>
    </row>
    <row r="456" spans="1:40" x14ac:dyDescent="0.35">
      <c r="A456" t="s">
        <v>731</v>
      </c>
      <c r="B456" t="s">
        <v>452</v>
      </c>
      <c r="C456" s="4" t="s">
        <v>3</v>
      </c>
      <c r="D456" s="4" t="s">
        <v>4</v>
      </c>
      <c r="E456" s="4">
        <v>30</v>
      </c>
      <c r="F456" s="4">
        <v>81.55</v>
      </c>
      <c r="G456" s="4">
        <v>88.39</v>
      </c>
      <c r="H456" s="4">
        <f t="shared" si="76"/>
        <v>0.92261568050684462</v>
      </c>
      <c r="I456" s="4">
        <v>29.5</v>
      </c>
      <c r="J456" s="4">
        <v>53.08</v>
      </c>
      <c r="K456" s="4">
        <v>87.18</v>
      </c>
      <c r="L456" s="4">
        <f t="shared" si="77"/>
        <v>0</v>
      </c>
      <c r="M456" s="4">
        <f t="shared" si="78"/>
        <v>0</v>
      </c>
      <c r="N456" s="4">
        <f t="shared" si="79"/>
        <v>1</v>
      </c>
      <c r="AA456" t="s">
        <v>731</v>
      </c>
      <c r="AB456" t="s">
        <v>452</v>
      </c>
      <c r="AC456" t="s">
        <v>3</v>
      </c>
      <c r="AD456" t="s">
        <v>5</v>
      </c>
      <c r="AE456">
        <v>24.5</v>
      </c>
      <c r="AF456">
        <v>90.99</v>
      </c>
      <c r="AG456">
        <v>74.930000000000007</v>
      </c>
      <c r="AH456">
        <f t="shared" si="80"/>
        <v>1.2143333778192977</v>
      </c>
      <c r="AI456">
        <v>21.5</v>
      </c>
      <c r="AJ456">
        <v>65.209999999999994</v>
      </c>
      <c r="AK456">
        <v>67.47</v>
      </c>
      <c r="AL456" s="3">
        <f t="shared" si="81"/>
        <v>0</v>
      </c>
      <c r="AM456" s="3">
        <f t="shared" si="82"/>
        <v>1</v>
      </c>
      <c r="AN456" s="3">
        <f t="shared" si="83"/>
        <v>0</v>
      </c>
    </row>
    <row r="457" spans="1:40" x14ac:dyDescent="0.35">
      <c r="A457" t="s">
        <v>732</v>
      </c>
      <c r="B457" t="s">
        <v>452</v>
      </c>
      <c r="C457" s="4" t="s">
        <v>3</v>
      </c>
      <c r="D457" s="4" t="s">
        <v>4</v>
      </c>
      <c r="E457" s="4">
        <v>20</v>
      </c>
      <c r="F457" s="4">
        <v>53.2</v>
      </c>
      <c r="G457" s="4">
        <v>63.71</v>
      </c>
      <c r="H457" s="4">
        <f t="shared" si="76"/>
        <v>0.83503374666457386</v>
      </c>
      <c r="I457" s="4">
        <v>19.5</v>
      </c>
      <c r="J457" s="4">
        <v>46.52</v>
      </c>
      <c r="K457" s="4">
        <v>62.44</v>
      </c>
      <c r="L457" s="4">
        <f t="shared" si="77"/>
        <v>0</v>
      </c>
      <c r="M457" s="4">
        <f t="shared" si="78"/>
        <v>0</v>
      </c>
      <c r="N457" s="4">
        <f t="shared" si="79"/>
        <v>1</v>
      </c>
      <c r="AA457" t="s">
        <v>732</v>
      </c>
      <c r="AB457" t="s">
        <v>452</v>
      </c>
      <c r="AC457" s="4" t="s">
        <v>3</v>
      </c>
      <c r="AD457" s="4" t="s">
        <v>5</v>
      </c>
      <c r="AE457" s="4">
        <v>22.5</v>
      </c>
      <c r="AF457" s="4">
        <v>69.040000000000006</v>
      </c>
      <c r="AG457" s="4">
        <v>69.97</v>
      </c>
      <c r="AH457" s="4">
        <f t="shared" si="80"/>
        <v>0.98670858939545525</v>
      </c>
      <c r="AI457" s="4">
        <v>22</v>
      </c>
      <c r="AJ457" s="4">
        <v>50.05</v>
      </c>
      <c r="AK457" s="4">
        <v>68.72</v>
      </c>
      <c r="AL457" s="4">
        <f t="shared" si="81"/>
        <v>0</v>
      </c>
      <c r="AM457" s="4">
        <f t="shared" si="82"/>
        <v>0</v>
      </c>
      <c r="AN457" s="4">
        <f t="shared" si="83"/>
        <v>1</v>
      </c>
    </row>
    <row r="458" spans="1:40" x14ac:dyDescent="0.35">
      <c r="A458" t="s">
        <v>733</v>
      </c>
      <c r="B458" t="s">
        <v>452</v>
      </c>
      <c r="C458" s="4" t="s">
        <v>3</v>
      </c>
      <c r="D458" s="4" t="s">
        <v>4</v>
      </c>
      <c r="E458" s="4">
        <v>21</v>
      </c>
      <c r="F458" s="4">
        <v>55.18</v>
      </c>
      <c r="G458" s="4">
        <v>66.22</v>
      </c>
      <c r="H458" s="4">
        <f t="shared" si="76"/>
        <v>0.83328299607369372</v>
      </c>
      <c r="I458" s="4">
        <v>20.5</v>
      </c>
      <c r="J458" s="4">
        <v>27.37</v>
      </c>
      <c r="K458" s="4">
        <v>64.97</v>
      </c>
      <c r="L458" s="4">
        <f t="shared" si="77"/>
        <v>0</v>
      </c>
      <c r="M458" s="4">
        <f t="shared" si="78"/>
        <v>0</v>
      </c>
      <c r="N458" s="4">
        <f t="shared" si="79"/>
        <v>1</v>
      </c>
      <c r="AA458" t="s">
        <v>733</v>
      </c>
      <c r="AB458" t="s">
        <v>452</v>
      </c>
      <c r="AC458" s="4" t="s">
        <v>3</v>
      </c>
      <c r="AD458" s="4" t="s">
        <v>5</v>
      </c>
      <c r="AE458" s="4">
        <v>23.5</v>
      </c>
      <c r="AF458" s="4">
        <v>69.010000000000005</v>
      </c>
      <c r="AG458" s="4">
        <v>72.459999999999994</v>
      </c>
      <c r="AH458" s="4">
        <f t="shared" si="80"/>
        <v>0.95238752415125605</v>
      </c>
      <c r="AI458" s="4">
        <v>23</v>
      </c>
      <c r="AJ458" s="4">
        <v>57.05</v>
      </c>
      <c r="AK458" s="4">
        <v>71.22</v>
      </c>
      <c r="AL458" s="4">
        <f t="shared" si="81"/>
        <v>0</v>
      </c>
      <c r="AM458" s="4">
        <f t="shared" si="82"/>
        <v>0</v>
      </c>
      <c r="AN458" s="4">
        <f t="shared" si="83"/>
        <v>1</v>
      </c>
    </row>
    <row r="459" spans="1:40" x14ac:dyDescent="0.35">
      <c r="A459" t="s">
        <v>736</v>
      </c>
      <c r="B459" t="s">
        <v>452</v>
      </c>
      <c r="C459" t="s">
        <v>3</v>
      </c>
      <c r="D459" t="s">
        <v>4</v>
      </c>
      <c r="E459">
        <v>19</v>
      </c>
      <c r="F459">
        <v>62.21</v>
      </c>
      <c r="G459">
        <v>61.18</v>
      </c>
      <c r="H459">
        <f t="shared" si="76"/>
        <v>1.0168355671788167</v>
      </c>
      <c r="I459">
        <v>18.5</v>
      </c>
      <c r="J459">
        <v>42.45</v>
      </c>
      <c r="K459">
        <v>59.91</v>
      </c>
      <c r="L459" s="3">
        <f t="shared" si="77"/>
        <v>0</v>
      </c>
      <c r="M459" s="3">
        <f t="shared" si="78"/>
        <v>1</v>
      </c>
      <c r="N459" s="3">
        <f t="shared" si="79"/>
        <v>0</v>
      </c>
      <c r="AA459" t="s">
        <v>736</v>
      </c>
      <c r="AB459" t="s">
        <v>452</v>
      </c>
      <c r="AC459" t="s">
        <v>3</v>
      </c>
      <c r="AD459" t="s">
        <v>5</v>
      </c>
      <c r="AE459">
        <v>24.5</v>
      </c>
      <c r="AF459">
        <v>87.56</v>
      </c>
      <c r="AG459">
        <v>74.930000000000007</v>
      </c>
      <c r="AH459">
        <f t="shared" si="80"/>
        <v>1.1685573201654877</v>
      </c>
      <c r="AI459">
        <v>24</v>
      </c>
      <c r="AJ459">
        <v>56.62</v>
      </c>
      <c r="AK459">
        <v>73.7</v>
      </c>
      <c r="AL459" s="3">
        <f t="shared" si="81"/>
        <v>0</v>
      </c>
      <c r="AM459" s="3">
        <f t="shared" si="82"/>
        <v>1</v>
      </c>
      <c r="AN459" s="3">
        <f t="shared" si="83"/>
        <v>0</v>
      </c>
    </row>
    <row r="460" spans="1:40" x14ac:dyDescent="0.35">
      <c r="A460" t="s">
        <v>738</v>
      </c>
      <c r="B460" t="s">
        <v>452</v>
      </c>
      <c r="C460" t="s">
        <v>3</v>
      </c>
      <c r="D460" t="s">
        <v>4</v>
      </c>
      <c r="E460">
        <v>20</v>
      </c>
      <c r="F460">
        <v>74.05</v>
      </c>
      <c r="G460">
        <v>63.71</v>
      </c>
      <c r="H460">
        <f t="shared" si="76"/>
        <v>1.1622979124156332</v>
      </c>
      <c r="I460">
        <v>19.5</v>
      </c>
      <c r="J460">
        <v>49.55</v>
      </c>
      <c r="K460">
        <v>62.44</v>
      </c>
      <c r="L460" s="3">
        <f t="shared" si="77"/>
        <v>0</v>
      </c>
      <c r="M460" s="3">
        <f t="shared" si="78"/>
        <v>1</v>
      </c>
      <c r="N460" s="3">
        <f t="shared" si="79"/>
        <v>0</v>
      </c>
      <c r="AA460" t="s">
        <v>738</v>
      </c>
      <c r="AB460" t="s">
        <v>452</v>
      </c>
      <c r="AC460" s="4" t="s">
        <v>3</v>
      </c>
      <c r="AD460" s="4" t="s">
        <v>5</v>
      </c>
      <c r="AE460" s="4">
        <v>33.5</v>
      </c>
      <c r="AF460" s="4">
        <v>93.02</v>
      </c>
      <c r="AG460" s="4">
        <v>96.84</v>
      </c>
      <c r="AH460" s="4">
        <f t="shared" si="80"/>
        <v>0.9605534902932672</v>
      </c>
      <c r="AI460" s="4">
        <v>33</v>
      </c>
      <c r="AJ460" s="4">
        <v>53.34</v>
      </c>
      <c r="AK460" s="4">
        <v>95.64</v>
      </c>
      <c r="AL460" s="4">
        <f t="shared" si="81"/>
        <v>0</v>
      </c>
      <c r="AM460" s="4">
        <f t="shared" si="82"/>
        <v>0</v>
      </c>
      <c r="AN460" s="4">
        <f t="shared" si="83"/>
        <v>1</v>
      </c>
    </row>
    <row r="461" spans="1:40" x14ac:dyDescent="0.35">
      <c r="A461" t="s">
        <v>739</v>
      </c>
      <c r="B461" t="s">
        <v>452</v>
      </c>
      <c r="C461" t="s">
        <v>3</v>
      </c>
      <c r="D461" t="s">
        <v>4</v>
      </c>
      <c r="E461">
        <v>15</v>
      </c>
      <c r="F461">
        <v>54.45</v>
      </c>
      <c r="G461">
        <v>50.91</v>
      </c>
      <c r="H461">
        <f t="shared" si="76"/>
        <v>1.0695344725987037</v>
      </c>
      <c r="I461">
        <v>20</v>
      </c>
      <c r="J461">
        <v>64.02</v>
      </c>
      <c r="K461">
        <v>63.71</v>
      </c>
      <c r="L461" s="3">
        <f t="shared" si="77"/>
        <v>0</v>
      </c>
      <c r="M461" s="3">
        <f t="shared" si="78"/>
        <v>1</v>
      </c>
      <c r="N461" s="3">
        <f t="shared" si="79"/>
        <v>0</v>
      </c>
      <c r="AA461" t="s">
        <v>739</v>
      </c>
      <c r="AB461" t="s">
        <v>452</v>
      </c>
      <c r="AC461" t="s">
        <v>3</v>
      </c>
      <c r="AD461" t="s">
        <v>5</v>
      </c>
      <c r="AE461">
        <v>23</v>
      </c>
      <c r="AF461">
        <v>102.89</v>
      </c>
      <c r="AG461">
        <v>71.22</v>
      </c>
      <c r="AH461">
        <f t="shared" si="80"/>
        <v>1.4446784611064307</v>
      </c>
      <c r="AI461">
        <v>21</v>
      </c>
      <c r="AJ461">
        <v>75.709999999999994</v>
      </c>
      <c r="AK461">
        <v>66.22</v>
      </c>
      <c r="AL461" s="3">
        <f t="shared" si="81"/>
        <v>0</v>
      </c>
      <c r="AM461" s="3">
        <f t="shared" si="82"/>
        <v>1</v>
      </c>
      <c r="AN461" s="3">
        <f t="shared" si="83"/>
        <v>0</v>
      </c>
    </row>
    <row r="462" spans="1:40" x14ac:dyDescent="0.35">
      <c r="A462" t="s">
        <v>740</v>
      </c>
      <c r="B462" t="s">
        <v>452</v>
      </c>
      <c r="C462" s="4" t="s">
        <v>3</v>
      </c>
      <c r="D462" s="4" t="s">
        <v>4</v>
      </c>
      <c r="E462" s="4">
        <v>15.5</v>
      </c>
      <c r="F462" s="4">
        <v>40.71</v>
      </c>
      <c r="G462" s="4">
        <v>52.21</v>
      </c>
      <c r="H462" s="4">
        <f t="shared" si="76"/>
        <v>0.77973568281938321</v>
      </c>
      <c r="I462" s="4">
        <v>15</v>
      </c>
      <c r="J462" s="4">
        <v>23.74</v>
      </c>
      <c r="K462" s="4">
        <v>50.91</v>
      </c>
      <c r="L462" s="4">
        <f t="shared" si="77"/>
        <v>0</v>
      </c>
      <c r="M462" s="4">
        <f t="shared" si="78"/>
        <v>0</v>
      </c>
      <c r="N462" s="4">
        <f t="shared" si="79"/>
        <v>1</v>
      </c>
      <c r="AA462" t="s">
        <v>740</v>
      </c>
      <c r="AB462" t="s">
        <v>452</v>
      </c>
      <c r="AC462" t="s">
        <v>3</v>
      </c>
      <c r="AD462" t="s">
        <v>5</v>
      </c>
      <c r="AE462">
        <v>23</v>
      </c>
      <c r="AF462">
        <v>72.89</v>
      </c>
      <c r="AG462">
        <v>71.22</v>
      </c>
      <c r="AH462">
        <f t="shared" si="80"/>
        <v>1.0234484695310306</v>
      </c>
      <c r="AI462">
        <v>22.5</v>
      </c>
      <c r="AJ462">
        <v>59.78</v>
      </c>
      <c r="AK462">
        <v>69.97</v>
      </c>
      <c r="AL462" s="3">
        <f t="shared" si="81"/>
        <v>0</v>
      </c>
      <c r="AM462" s="3">
        <f t="shared" si="82"/>
        <v>1</v>
      </c>
      <c r="AN462" s="3">
        <f t="shared" si="83"/>
        <v>0</v>
      </c>
    </row>
    <row r="463" spans="1:40" x14ac:dyDescent="0.35">
      <c r="A463" t="s">
        <v>758</v>
      </c>
      <c r="B463" t="s">
        <v>452</v>
      </c>
      <c r="C463" s="4" t="s">
        <v>3</v>
      </c>
      <c r="D463" s="4" t="s">
        <v>4</v>
      </c>
      <c r="E463" s="4">
        <v>17</v>
      </c>
      <c r="F463" s="4">
        <v>50.16</v>
      </c>
      <c r="G463" s="4">
        <v>56.08</v>
      </c>
      <c r="H463" s="4">
        <f t="shared" si="76"/>
        <v>0.89443651925820256</v>
      </c>
      <c r="I463" s="4">
        <v>16.5</v>
      </c>
      <c r="J463" s="4">
        <v>33.619999999999997</v>
      </c>
      <c r="K463" s="4">
        <v>54.79</v>
      </c>
      <c r="L463" s="4">
        <f t="shared" si="77"/>
        <v>0</v>
      </c>
      <c r="M463" s="4">
        <f t="shared" si="78"/>
        <v>0</v>
      </c>
      <c r="N463" s="4">
        <f t="shared" si="79"/>
        <v>1</v>
      </c>
      <c r="AA463" t="s">
        <v>758</v>
      </c>
      <c r="AB463" t="s">
        <v>452</v>
      </c>
      <c r="AC463" t="s">
        <v>3</v>
      </c>
      <c r="AD463" t="s">
        <v>5</v>
      </c>
      <c r="AE463">
        <v>24</v>
      </c>
      <c r="AF463">
        <v>85.86</v>
      </c>
      <c r="AG463">
        <v>73.7</v>
      </c>
      <c r="AH463">
        <f t="shared" si="80"/>
        <v>1.1649932157394844</v>
      </c>
      <c r="AI463">
        <v>20</v>
      </c>
      <c r="AJ463">
        <v>44.27</v>
      </c>
      <c r="AK463">
        <v>63.71</v>
      </c>
      <c r="AL463" s="3">
        <f t="shared" si="81"/>
        <v>0</v>
      </c>
      <c r="AM463" s="3">
        <f t="shared" si="82"/>
        <v>1</v>
      </c>
      <c r="AN463" s="3">
        <f t="shared" si="83"/>
        <v>0</v>
      </c>
    </row>
    <row r="464" spans="1:40" x14ac:dyDescent="0.35">
      <c r="A464" t="s">
        <v>759</v>
      </c>
      <c r="B464" t="s">
        <v>452</v>
      </c>
      <c r="C464" s="4" t="s">
        <v>3</v>
      </c>
      <c r="D464" s="4" t="s">
        <v>4</v>
      </c>
      <c r="E464" s="4">
        <v>33.5</v>
      </c>
      <c r="F464" s="4">
        <v>85.02</v>
      </c>
      <c r="G464" s="4">
        <v>96.84</v>
      </c>
      <c r="H464" s="4">
        <f t="shared" si="76"/>
        <v>0.87794299876084259</v>
      </c>
      <c r="I464" s="4">
        <v>33</v>
      </c>
      <c r="J464" s="4">
        <v>83.15</v>
      </c>
      <c r="K464" s="4">
        <v>95.64</v>
      </c>
      <c r="L464" s="4">
        <f t="shared" si="77"/>
        <v>0</v>
      </c>
      <c r="M464" s="4">
        <f t="shared" si="78"/>
        <v>0</v>
      </c>
      <c r="N464" s="4">
        <f t="shared" si="79"/>
        <v>1</v>
      </c>
      <c r="AA464" t="s">
        <v>759</v>
      </c>
      <c r="AB464" t="s">
        <v>452</v>
      </c>
      <c r="AC464" t="s">
        <v>3</v>
      </c>
      <c r="AD464" t="s">
        <v>5</v>
      </c>
      <c r="AE464">
        <v>24</v>
      </c>
      <c r="AF464">
        <v>90.87</v>
      </c>
      <c r="AG464">
        <v>73.7</v>
      </c>
      <c r="AH464">
        <f t="shared" si="80"/>
        <v>1.2329715061058344</v>
      </c>
      <c r="AI464">
        <v>22</v>
      </c>
      <c r="AJ464">
        <v>68.290000000000006</v>
      </c>
      <c r="AK464">
        <v>68.72</v>
      </c>
      <c r="AL464" s="3">
        <f t="shared" si="81"/>
        <v>0</v>
      </c>
      <c r="AM464" s="3">
        <f t="shared" si="82"/>
        <v>1</v>
      </c>
      <c r="AN464" s="3">
        <f t="shared" si="83"/>
        <v>0</v>
      </c>
    </row>
    <row r="465" spans="1:40" x14ac:dyDescent="0.35">
      <c r="A465" t="s">
        <v>760</v>
      </c>
      <c r="B465" t="s">
        <v>452</v>
      </c>
      <c r="C465" s="4" t="s">
        <v>3</v>
      </c>
      <c r="D465" s="4" t="s">
        <v>4</v>
      </c>
      <c r="E465" s="4">
        <v>22</v>
      </c>
      <c r="F465" s="4">
        <v>61.29</v>
      </c>
      <c r="G465" s="4">
        <v>68.72</v>
      </c>
      <c r="H465" s="4">
        <f t="shared" si="76"/>
        <v>0.89188009313154837</v>
      </c>
      <c r="I465" s="4">
        <v>21.5</v>
      </c>
      <c r="J465" s="4">
        <v>32.06</v>
      </c>
      <c r="K465" s="4">
        <v>67.47</v>
      </c>
      <c r="L465" s="4">
        <f t="shared" si="77"/>
        <v>0</v>
      </c>
      <c r="M465" s="4">
        <f t="shared" si="78"/>
        <v>0</v>
      </c>
      <c r="N465" s="4">
        <f t="shared" si="79"/>
        <v>1</v>
      </c>
      <c r="AA465" t="s">
        <v>760</v>
      </c>
      <c r="AB465" t="s">
        <v>452</v>
      </c>
      <c r="AC465" s="4" t="s">
        <v>3</v>
      </c>
      <c r="AD465" s="4" t="s">
        <v>5</v>
      </c>
      <c r="AE465" s="4">
        <v>23.5</v>
      </c>
      <c r="AF465" s="4">
        <v>66.650000000000006</v>
      </c>
      <c r="AG465" s="4">
        <v>72.459999999999994</v>
      </c>
      <c r="AH465" s="4">
        <f t="shared" si="80"/>
        <v>0.91981783052718757</v>
      </c>
      <c r="AI465" s="4">
        <v>23</v>
      </c>
      <c r="AJ465" s="4">
        <v>42.2</v>
      </c>
      <c r="AK465" s="4">
        <v>71.22</v>
      </c>
      <c r="AL465" s="4">
        <f t="shared" si="81"/>
        <v>0</v>
      </c>
      <c r="AM465" s="4">
        <f t="shared" si="82"/>
        <v>0</v>
      </c>
      <c r="AN465" s="4">
        <f t="shared" si="83"/>
        <v>1</v>
      </c>
    </row>
    <row r="466" spans="1:40" x14ac:dyDescent="0.35">
      <c r="A466" t="s">
        <v>761</v>
      </c>
      <c r="B466" t="s">
        <v>452</v>
      </c>
      <c r="C466" s="4" t="s">
        <v>3</v>
      </c>
      <c r="D466" s="4" t="s">
        <v>4</v>
      </c>
      <c r="E466" s="4">
        <v>17</v>
      </c>
      <c r="F466" s="4">
        <v>51.13</v>
      </c>
      <c r="G466" s="4">
        <v>56.08</v>
      </c>
      <c r="H466" s="4">
        <f t="shared" si="76"/>
        <v>0.91173323823109853</v>
      </c>
      <c r="I466" s="4">
        <v>16.5</v>
      </c>
      <c r="J466" s="4">
        <v>36.01</v>
      </c>
      <c r="K466" s="4">
        <v>54.79</v>
      </c>
      <c r="L466" s="4">
        <f t="shared" si="77"/>
        <v>0</v>
      </c>
      <c r="M466" s="4">
        <f t="shared" si="78"/>
        <v>0</v>
      </c>
      <c r="N466" s="4">
        <f t="shared" si="79"/>
        <v>1</v>
      </c>
      <c r="AA466" t="s">
        <v>761</v>
      </c>
      <c r="AB466" t="s">
        <v>452</v>
      </c>
      <c r="AC466" s="4" t="s">
        <v>3</v>
      </c>
      <c r="AD466" s="4" t="s">
        <v>5</v>
      </c>
      <c r="AE466" s="4">
        <v>24</v>
      </c>
      <c r="AF466" s="4">
        <v>73.05</v>
      </c>
      <c r="AG466" s="4">
        <v>73.7</v>
      </c>
      <c r="AH466" s="4">
        <f t="shared" si="80"/>
        <v>0.99118046132971493</v>
      </c>
      <c r="AI466" s="4">
        <v>23.5</v>
      </c>
      <c r="AJ466" s="4">
        <v>58.92</v>
      </c>
      <c r="AK466" s="4">
        <v>72.459999999999994</v>
      </c>
      <c r="AL466" s="4">
        <f t="shared" si="81"/>
        <v>0</v>
      </c>
      <c r="AM466" s="4">
        <f t="shared" si="82"/>
        <v>0</v>
      </c>
      <c r="AN466" s="4">
        <f t="shared" si="83"/>
        <v>1</v>
      </c>
    </row>
    <row r="467" spans="1:40" x14ac:dyDescent="0.35">
      <c r="A467" t="s">
        <v>762</v>
      </c>
      <c r="B467" t="s">
        <v>452</v>
      </c>
      <c r="C467" s="4" t="s">
        <v>3</v>
      </c>
      <c r="D467" s="4" t="s">
        <v>4</v>
      </c>
      <c r="E467" s="4">
        <v>22.5</v>
      </c>
      <c r="F467" s="4">
        <v>58.5</v>
      </c>
      <c r="G467" s="4">
        <v>69.97</v>
      </c>
      <c r="H467" s="4">
        <f t="shared" si="76"/>
        <v>0.83607260254394744</v>
      </c>
      <c r="I467" s="4">
        <v>22</v>
      </c>
      <c r="J467" s="4">
        <v>49.37</v>
      </c>
      <c r="K467" s="4">
        <v>68.72</v>
      </c>
      <c r="L467" s="4">
        <f t="shared" si="77"/>
        <v>0</v>
      </c>
      <c r="M467" s="4">
        <f t="shared" si="78"/>
        <v>0</v>
      </c>
      <c r="N467" s="4">
        <f t="shared" si="79"/>
        <v>1</v>
      </c>
      <c r="AA467" t="s">
        <v>762</v>
      </c>
      <c r="AB467" t="s">
        <v>452</v>
      </c>
      <c r="AC467" s="4" t="s">
        <v>3</v>
      </c>
      <c r="AD467" s="4" t="s">
        <v>5</v>
      </c>
      <c r="AE467" s="4">
        <v>20.5</v>
      </c>
      <c r="AF467" s="4">
        <v>64.09</v>
      </c>
      <c r="AG467" s="4">
        <v>64.97</v>
      </c>
      <c r="AH467" s="4">
        <f t="shared" si="80"/>
        <v>0.98645528705556418</v>
      </c>
      <c r="AI467" s="4">
        <v>20</v>
      </c>
      <c r="AJ467" s="4">
        <v>44.3</v>
      </c>
      <c r="AK467" s="4">
        <v>63.71</v>
      </c>
      <c r="AL467" s="4">
        <f t="shared" si="81"/>
        <v>0</v>
      </c>
      <c r="AM467" s="4">
        <f t="shared" si="82"/>
        <v>0</v>
      </c>
      <c r="AN467" s="4">
        <f t="shared" si="83"/>
        <v>1</v>
      </c>
    </row>
    <row r="468" spans="1:40" x14ac:dyDescent="0.35">
      <c r="A468" t="s">
        <v>763</v>
      </c>
      <c r="B468" t="s">
        <v>452</v>
      </c>
      <c r="C468" s="4" t="s">
        <v>3</v>
      </c>
      <c r="D468" s="4" t="s">
        <v>4</v>
      </c>
      <c r="E468" s="4">
        <v>22</v>
      </c>
      <c r="F468" s="4">
        <v>62.94</v>
      </c>
      <c r="G468" s="4">
        <v>68.72</v>
      </c>
      <c r="H468" s="4">
        <f t="shared" si="76"/>
        <v>0.91589057043073341</v>
      </c>
      <c r="I468" s="4">
        <v>21.5</v>
      </c>
      <c r="J468" s="4">
        <v>39</v>
      </c>
      <c r="K468" s="4">
        <v>67.47</v>
      </c>
      <c r="L468" s="4">
        <f t="shared" si="77"/>
        <v>0</v>
      </c>
      <c r="M468" s="4">
        <f t="shared" si="78"/>
        <v>0</v>
      </c>
      <c r="N468" s="4">
        <f t="shared" si="79"/>
        <v>1</v>
      </c>
      <c r="AA468" t="s">
        <v>763</v>
      </c>
      <c r="AB468" t="s">
        <v>452</v>
      </c>
      <c r="AC468" t="s">
        <v>3</v>
      </c>
      <c r="AD468" t="s">
        <v>5</v>
      </c>
      <c r="AE468">
        <v>24</v>
      </c>
      <c r="AF468">
        <v>99.13</v>
      </c>
      <c r="AG468">
        <v>73.7</v>
      </c>
      <c r="AH468">
        <f t="shared" si="80"/>
        <v>1.3450474898236091</v>
      </c>
      <c r="AI468">
        <v>23.5</v>
      </c>
      <c r="AJ468">
        <v>63.93</v>
      </c>
      <c r="AK468">
        <v>72.459999999999994</v>
      </c>
      <c r="AL468" s="3">
        <f t="shared" si="81"/>
        <v>0</v>
      </c>
      <c r="AM468" s="3">
        <f t="shared" si="82"/>
        <v>1</v>
      </c>
      <c r="AN468" s="3">
        <f t="shared" si="83"/>
        <v>0</v>
      </c>
    </row>
    <row r="469" spans="1:40" x14ac:dyDescent="0.35">
      <c r="A469" t="s">
        <v>764</v>
      </c>
      <c r="B469" t="s">
        <v>452</v>
      </c>
      <c r="C469" s="4" t="s">
        <v>3</v>
      </c>
      <c r="D469" s="4" t="s">
        <v>4</v>
      </c>
      <c r="E469" s="4">
        <v>21</v>
      </c>
      <c r="F469" s="4">
        <v>55.17</v>
      </c>
      <c r="G469" s="4">
        <v>66.22</v>
      </c>
      <c r="H469" s="4">
        <f t="shared" si="76"/>
        <v>0.83313198429477509</v>
      </c>
      <c r="I469" s="4">
        <v>20.5</v>
      </c>
      <c r="J469" s="4">
        <v>22.99</v>
      </c>
      <c r="K469" s="4">
        <v>64.97</v>
      </c>
      <c r="L469" s="4">
        <f t="shared" si="77"/>
        <v>0</v>
      </c>
      <c r="M469" s="4">
        <f t="shared" si="78"/>
        <v>0</v>
      </c>
      <c r="N469" s="4">
        <f t="shared" si="79"/>
        <v>1</v>
      </c>
      <c r="AA469" t="s">
        <v>764</v>
      </c>
      <c r="AB469" t="s">
        <v>452</v>
      </c>
      <c r="AC469" t="s">
        <v>3</v>
      </c>
      <c r="AD469" t="s">
        <v>5</v>
      </c>
      <c r="AE469">
        <v>23.5</v>
      </c>
      <c r="AF469">
        <v>77.7</v>
      </c>
      <c r="AG469">
        <v>72.459999999999994</v>
      </c>
      <c r="AH469">
        <f t="shared" si="80"/>
        <v>1.0723157604195419</v>
      </c>
      <c r="AI469">
        <v>20.5</v>
      </c>
      <c r="AJ469">
        <v>67.37</v>
      </c>
      <c r="AK469">
        <v>64.97</v>
      </c>
      <c r="AL469" s="3">
        <f t="shared" si="81"/>
        <v>0</v>
      </c>
      <c r="AM469" s="3">
        <f t="shared" si="82"/>
        <v>1</v>
      </c>
      <c r="AN469" s="3">
        <f t="shared" si="83"/>
        <v>0</v>
      </c>
    </row>
    <row r="470" spans="1:40" x14ac:dyDescent="0.35">
      <c r="A470" t="s">
        <v>765</v>
      </c>
      <c r="B470" t="s">
        <v>452</v>
      </c>
      <c r="C470" t="s">
        <v>3</v>
      </c>
      <c r="D470" t="s">
        <v>4</v>
      </c>
      <c r="E470">
        <v>23.5</v>
      </c>
      <c r="F470">
        <v>75.86</v>
      </c>
      <c r="G470">
        <v>72.459999999999994</v>
      </c>
      <c r="H470">
        <f t="shared" si="76"/>
        <v>1.0469224399668784</v>
      </c>
      <c r="I470">
        <v>23</v>
      </c>
      <c r="J470">
        <v>49.56</v>
      </c>
      <c r="K470">
        <v>71.22</v>
      </c>
      <c r="L470" s="3">
        <f t="shared" si="77"/>
        <v>0</v>
      </c>
      <c r="M470" s="3">
        <f t="shared" si="78"/>
        <v>1</v>
      </c>
      <c r="N470" s="3">
        <f t="shared" si="79"/>
        <v>0</v>
      </c>
      <c r="AA470" t="s">
        <v>765</v>
      </c>
      <c r="AB470" t="s">
        <v>452</v>
      </c>
      <c r="AC470" t="s">
        <v>3</v>
      </c>
      <c r="AD470" t="s">
        <v>5</v>
      </c>
      <c r="AE470">
        <v>24</v>
      </c>
      <c r="AF470">
        <v>79.38</v>
      </c>
      <c r="AG470">
        <v>73.7</v>
      </c>
      <c r="AH470">
        <f t="shared" si="80"/>
        <v>1.077069199457259</v>
      </c>
      <c r="AI470">
        <v>23.5</v>
      </c>
      <c r="AJ470">
        <v>67.819999999999993</v>
      </c>
      <c r="AK470">
        <v>72.459999999999994</v>
      </c>
      <c r="AL470" s="3">
        <f t="shared" si="81"/>
        <v>0</v>
      </c>
      <c r="AM470" s="3">
        <f t="shared" si="82"/>
        <v>1</v>
      </c>
      <c r="AN470" s="3">
        <f t="shared" si="83"/>
        <v>0</v>
      </c>
    </row>
    <row r="471" spans="1:40" x14ac:dyDescent="0.35">
      <c r="A471" t="s">
        <v>766</v>
      </c>
      <c r="B471" t="s">
        <v>452</v>
      </c>
      <c r="C471" s="4" t="s">
        <v>3</v>
      </c>
      <c r="D471" s="4" t="s">
        <v>4</v>
      </c>
      <c r="E471" s="4">
        <v>24.5</v>
      </c>
      <c r="F471" s="4">
        <v>61.8</v>
      </c>
      <c r="G471" s="4">
        <v>74.930000000000007</v>
      </c>
      <c r="H471" s="4">
        <f t="shared" si="76"/>
        <v>0.82476978513279053</v>
      </c>
      <c r="I471" s="4">
        <v>24</v>
      </c>
      <c r="J471" s="4">
        <v>43.03</v>
      </c>
      <c r="K471" s="4">
        <v>73.7</v>
      </c>
      <c r="L471" s="4">
        <f t="shared" si="77"/>
        <v>0</v>
      </c>
      <c r="M471" s="4">
        <f t="shared" si="78"/>
        <v>0</v>
      </c>
      <c r="N471" s="4">
        <f t="shared" si="79"/>
        <v>1</v>
      </c>
      <c r="AA471" t="s">
        <v>766</v>
      </c>
      <c r="AB471" t="s">
        <v>452</v>
      </c>
      <c r="AC471" t="s">
        <v>3</v>
      </c>
      <c r="AD471" t="s">
        <v>5</v>
      </c>
      <c r="AE471">
        <v>24</v>
      </c>
      <c r="AF471">
        <v>86.03</v>
      </c>
      <c r="AG471">
        <v>73.7</v>
      </c>
      <c r="AH471">
        <f t="shared" si="80"/>
        <v>1.1672998643147896</v>
      </c>
      <c r="AI471">
        <v>23.5</v>
      </c>
      <c r="AJ471">
        <v>58.71</v>
      </c>
      <c r="AK471">
        <v>72.459999999999994</v>
      </c>
      <c r="AL471" s="3">
        <f t="shared" si="81"/>
        <v>0</v>
      </c>
      <c r="AM471" s="3">
        <f t="shared" si="82"/>
        <v>1</v>
      </c>
      <c r="AN471" s="3">
        <f t="shared" si="83"/>
        <v>0</v>
      </c>
    </row>
    <row r="472" spans="1:40" x14ac:dyDescent="0.35">
      <c r="A472" t="s">
        <v>767</v>
      </c>
      <c r="B472" t="s">
        <v>452</v>
      </c>
      <c r="C472" t="s">
        <v>3</v>
      </c>
      <c r="D472" t="s">
        <v>4</v>
      </c>
      <c r="E472">
        <v>15.5</v>
      </c>
      <c r="F472">
        <v>56.31</v>
      </c>
      <c r="G472">
        <v>52.21</v>
      </c>
      <c r="H472">
        <f t="shared" si="76"/>
        <v>1.0785290174296112</v>
      </c>
      <c r="I472">
        <v>15</v>
      </c>
      <c r="J472">
        <v>29.33</v>
      </c>
      <c r="K472">
        <v>50.91</v>
      </c>
      <c r="L472" s="3">
        <f t="shared" si="77"/>
        <v>0</v>
      </c>
      <c r="M472" s="3">
        <f t="shared" si="78"/>
        <v>1</v>
      </c>
      <c r="N472" s="3">
        <f t="shared" si="79"/>
        <v>0</v>
      </c>
      <c r="AA472" t="s">
        <v>767</v>
      </c>
      <c r="AB472" t="s">
        <v>452</v>
      </c>
      <c r="AC472" s="4" t="s">
        <v>3</v>
      </c>
      <c r="AD472" s="4" t="s">
        <v>5</v>
      </c>
      <c r="AE472" s="4">
        <v>21</v>
      </c>
      <c r="AF472" s="4">
        <v>52.19</v>
      </c>
      <c r="AG472" s="4">
        <v>66.22</v>
      </c>
      <c r="AH472" s="4">
        <f t="shared" si="80"/>
        <v>0.78813047417698578</v>
      </c>
      <c r="AI472" s="4">
        <v>20.5</v>
      </c>
      <c r="AJ472" s="4">
        <v>36.51</v>
      </c>
      <c r="AK472" s="4">
        <v>64.97</v>
      </c>
      <c r="AL472" s="4">
        <f t="shared" si="81"/>
        <v>0</v>
      </c>
      <c r="AM472" s="4">
        <f t="shared" si="82"/>
        <v>0</v>
      </c>
      <c r="AN472" s="4">
        <f t="shared" si="83"/>
        <v>1</v>
      </c>
    </row>
    <row r="473" spans="1:40" x14ac:dyDescent="0.35">
      <c r="A473" t="s">
        <v>768</v>
      </c>
      <c r="B473" t="s">
        <v>452</v>
      </c>
      <c r="C473" t="s">
        <v>3</v>
      </c>
      <c r="D473" t="s">
        <v>4</v>
      </c>
      <c r="E473">
        <v>29.5</v>
      </c>
      <c r="F473">
        <v>88.71</v>
      </c>
      <c r="G473">
        <v>87.18</v>
      </c>
      <c r="H473">
        <f t="shared" si="76"/>
        <v>1.0175498967653129</v>
      </c>
      <c r="I473">
        <v>29</v>
      </c>
      <c r="J473">
        <v>60.41</v>
      </c>
      <c r="K473">
        <v>85.96</v>
      </c>
      <c r="L473" s="3">
        <f t="shared" si="77"/>
        <v>0</v>
      </c>
      <c r="M473" s="3">
        <f t="shared" si="78"/>
        <v>1</v>
      </c>
      <c r="N473" s="3">
        <f t="shared" si="79"/>
        <v>0</v>
      </c>
      <c r="AA473" t="s">
        <v>768</v>
      </c>
      <c r="AB473" t="s">
        <v>452</v>
      </c>
      <c r="AC473" t="s">
        <v>3</v>
      </c>
      <c r="AD473" t="s">
        <v>5</v>
      </c>
      <c r="AE473">
        <v>24</v>
      </c>
      <c r="AF473">
        <v>79.209999999999994</v>
      </c>
      <c r="AG473">
        <v>73.7</v>
      </c>
      <c r="AH473">
        <f t="shared" si="80"/>
        <v>1.0747625508819538</v>
      </c>
      <c r="AI473">
        <v>23.5</v>
      </c>
      <c r="AJ473">
        <v>58.67</v>
      </c>
      <c r="AK473">
        <v>72.459999999999994</v>
      </c>
      <c r="AL473" s="3">
        <f t="shared" si="81"/>
        <v>0</v>
      </c>
      <c r="AM473" s="3">
        <f t="shared" si="82"/>
        <v>1</v>
      </c>
      <c r="AN473" s="3">
        <f t="shared" si="83"/>
        <v>0</v>
      </c>
    </row>
    <row r="474" spans="1:40" x14ac:dyDescent="0.35">
      <c r="A474" t="s">
        <v>769</v>
      </c>
      <c r="B474" t="s">
        <v>452</v>
      </c>
      <c r="C474" s="4" t="s">
        <v>3</v>
      </c>
      <c r="D474" s="4" t="s">
        <v>4</v>
      </c>
      <c r="E474" s="4">
        <v>22</v>
      </c>
      <c r="F474" s="4">
        <v>52.6</v>
      </c>
      <c r="G474" s="4">
        <v>68.72</v>
      </c>
      <c r="H474" s="4">
        <f t="shared" si="76"/>
        <v>0.76542491268917345</v>
      </c>
      <c r="I474" s="4">
        <v>21.5</v>
      </c>
      <c r="J474" s="4">
        <v>36.29</v>
      </c>
      <c r="K474" s="4">
        <v>67.47</v>
      </c>
      <c r="L474" s="4">
        <f t="shared" si="77"/>
        <v>0</v>
      </c>
      <c r="M474" s="4">
        <f t="shared" si="78"/>
        <v>0</v>
      </c>
      <c r="N474" s="4">
        <f t="shared" si="79"/>
        <v>1</v>
      </c>
      <c r="AA474" t="s">
        <v>769</v>
      </c>
      <c r="AB474" t="s">
        <v>452</v>
      </c>
      <c r="AC474" t="s">
        <v>3</v>
      </c>
      <c r="AD474" t="s">
        <v>5</v>
      </c>
      <c r="AE474">
        <v>24</v>
      </c>
      <c r="AF474">
        <v>100.68</v>
      </c>
      <c r="AG474">
        <v>73.7</v>
      </c>
      <c r="AH474">
        <f t="shared" si="80"/>
        <v>1.366078697421981</v>
      </c>
      <c r="AI474">
        <v>22</v>
      </c>
      <c r="AJ474">
        <v>55.41</v>
      </c>
      <c r="AK474">
        <v>68.72</v>
      </c>
      <c r="AL474" s="3">
        <f t="shared" si="81"/>
        <v>0</v>
      </c>
      <c r="AM474" s="3">
        <f t="shared" si="82"/>
        <v>1</v>
      </c>
      <c r="AN474" s="3">
        <f t="shared" si="83"/>
        <v>0</v>
      </c>
    </row>
    <row r="475" spans="1:40" x14ac:dyDescent="0.35">
      <c r="A475" t="s">
        <v>770</v>
      </c>
      <c r="B475" t="s">
        <v>452</v>
      </c>
      <c r="C475" s="4" t="s">
        <v>3</v>
      </c>
      <c r="D475" s="4" t="s">
        <v>4</v>
      </c>
      <c r="E475" s="4">
        <v>22.5</v>
      </c>
      <c r="F475" s="4">
        <v>64.41</v>
      </c>
      <c r="G475" s="4">
        <v>69.97</v>
      </c>
      <c r="H475" s="4">
        <f t="shared" si="76"/>
        <v>0.92053737315992568</v>
      </c>
      <c r="I475" s="4">
        <v>22</v>
      </c>
      <c r="J475" s="4">
        <v>63.12</v>
      </c>
      <c r="K475" s="4">
        <v>68.72</v>
      </c>
      <c r="L475" s="4">
        <f t="shared" si="77"/>
        <v>0</v>
      </c>
      <c r="M475" s="4">
        <f t="shared" si="78"/>
        <v>0</v>
      </c>
      <c r="N475" s="4">
        <f t="shared" si="79"/>
        <v>1</v>
      </c>
      <c r="AA475" t="s">
        <v>770</v>
      </c>
      <c r="AB475" t="s">
        <v>452</v>
      </c>
      <c r="AC475" t="s">
        <v>3</v>
      </c>
      <c r="AD475" t="s">
        <v>5</v>
      </c>
      <c r="AE475">
        <v>24</v>
      </c>
      <c r="AF475">
        <v>78</v>
      </c>
      <c r="AG475">
        <v>73.7</v>
      </c>
      <c r="AH475">
        <f t="shared" si="80"/>
        <v>1.0583446404341927</v>
      </c>
      <c r="AI475">
        <v>23.5</v>
      </c>
      <c r="AJ475">
        <v>72.16</v>
      </c>
      <c r="AK475">
        <v>72.459999999999994</v>
      </c>
      <c r="AL475" s="3">
        <f t="shared" si="81"/>
        <v>0</v>
      </c>
      <c r="AM475" s="3">
        <f t="shared" si="82"/>
        <v>1</v>
      </c>
      <c r="AN475" s="3">
        <f t="shared" si="83"/>
        <v>0</v>
      </c>
    </row>
    <row r="476" spans="1:40" x14ac:dyDescent="0.35">
      <c r="A476" t="s">
        <v>771</v>
      </c>
      <c r="B476" t="s">
        <v>452</v>
      </c>
      <c r="C476" s="4" t="s">
        <v>3</v>
      </c>
      <c r="D476" s="4" t="s">
        <v>4</v>
      </c>
      <c r="E476" s="4">
        <v>24.5</v>
      </c>
      <c r="F476" s="4">
        <v>73.34</v>
      </c>
      <c r="G476" s="4">
        <v>74.930000000000007</v>
      </c>
      <c r="H476" s="4">
        <f t="shared" si="76"/>
        <v>0.9787801948485253</v>
      </c>
      <c r="I476" s="4">
        <v>24</v>
      </c>
      <c r="J476" s="4">
        <v>40.04</v>
      </c>
      <c r="K476" s="4">
        <v>73.7</v>
      </c>
      <c r="L476" s="4">
        <f t="shared" si="77"/>
        <v>0</v>
      </c>
      <c r="M476" s="4">
        <f t="shared" si="78"/>
        <v>0</v>
      </c>
      <c r="N476" s="4">
        <f t="shared" si="79"/>
        <v>1</v>
      </c>
      <c r="AA476" t="s">
        <v>771</v>
      </c>
      <c r="AB476" t="s">
        <v>452</v>
      </c>
      <c r="AC476" t="s">
        <v>3</v>
      </c>
      <c r="AD476" t="s">
        <v>5</v>
      </c>
      <c r="AE476">
        <v>23.5</v>
      </c>
      <c r="AF476">
        <v>101.09</v>
      </c>
      <c r="AG476">
        <v>72.459999999999994</v>
      </c>
      <c r="AH476">
        <f t="shared" si="80"/>
        <v>1.3951145459563898</v>
      </c>
      <c r="AI476">
        <v>22</v>
      </c>
      <c r="AJ476">
        <v>58.02</v>
      </c>
      <c r="AK476">
        <v>68.72</v>
      </c>
      <c r="AL476" s="3">
        <f t="shared" si="81"/>
        <v>0</v>
      </c>
      <c r="AM476" s="3">
        <f t="shared" si="82"/>
        <v>1</v>
      </c>
      <c r="AN476" s="3">
        <f t="shared" si="83"/>
        <v>0</v>
      </c>
    </row>
    <row r="477" spans="1:40" x14ac:dyDescent="0.35">
      <c r="A477" t="s">
        <v>772</v>
      </c>
      <c r="B477" t="s">
        <v>452</v>
      </c>
      <c r="C477" s="4" t="s">
        <v>3</v>
      </c>
      <c r="D477" s="4" t="s">
        <v>4</v>
      </c>
      <c r="E477" s="4">
        <v>20</v>
      </c>
      <c r="F477" s="4">
        <v>60.73</v>
      </c>
      <c r="G477" s="4">
        <v>63.71</v>
      </c>
      <c r="H477" s="4">
        <f t="shared" si="76"/>
        <v>0.95322555328833769</v>
      </c>
      <c r="I477" s="4">
        <v>19.5</v>
      </c>
      <c r="J477" s="4">
        <v>39.130000000000003</v>
      </c>
      <c r="K477" s="4">
        <v>62.44</v>
      </c>
      <c r="L477" s="4">
        <f t="shared" si="77"/>
        <v>0</v>
      </c>
      <c r="M477" s="4">
        <f t="shared" si="78"/>
        <v>0</v>
      </c>
      <c r="N477" s="4">
        <f t="shared" si="79"/>
        <v>1</v>
      </c>
      <c r="AA477" t="s">
        <v>772</v>
      </c>
      <c r="AB477" t="s">
        <v>452</v>
      </c>
      <c r="AC477" t="s">
        <v>3</v>
      </c>
      <c r="AD477" t="s">
        <v>5</v>
      </c>
      <c r="AE477">
        <v>24</v>
      </c>
      <c r="AF477">
        <v>87.46</v>
      </c>
      <c r="AG477">
        <v>73.7</v>
      </c>
      <c r="AH477">
        <f t="shared" si="80"/>
        <v>1.1867028493894165</v>
      </c>
      <c r="AI477">
        <v>22.5</v>
      </c>
      <c r="AJ477">
        <v>71.099999999999994</v>
      </c>
      <c r="AK477">
        <v>69.97</v>
      </c>
      <c r="AL477" s="3">
        <f t="shared" si="81"/>
        <v>0</v>
      </c>
      <c r="AM477" s="3">
        <f t="shared" si="82"/>
        <v>1</v>
      </c>
      <c r="AN477" s="3">
        <f t="shared" si="83"/>
        <v>0</v>
      </c>
    </row>
    <row r="478" spans="1:40" x14ac:dyDescent="0.35">
      <c r="A478" t="s">
        <v>791</v>
      </c>
      <c r="B478" t="s">
        <v>775</v>
      </c>
      <c r="C478" s="4" t="s">
        <v>3</v>
      </c>
      <c r="D478" s="4" t="s">
        <v>6</v>
      </c>
      <c r="E478" s="4">
        <v>23</v>
      </c>
      <c r="F478" s="4">
        <v>64.349999999999994</v>
      </c>
      <c r="G478" s="4">
        <v>71.22</v>
      </c>
      <c r="H478" s="4">
        <f t="shared" si="76"/>
        <v>0.90353833192923327</v>
      </c>
      <c r="I478" s="4">
        <v>22.5</v>
      </c>
      <c r="J478" s="4">
        <v>55.24</v>
      </c>
      <c r="K478" s="4">
        <v>69.97</v>
      </c>
      <c r="L478" s="4">
        <f t="shared" si="77"/>
        <v>0</v>
      </c>
      <c r="M478" s="4">
        <f t="shared" si="78"/>
        <v>0</v>
      </c>
      <c r="N478" s="4">
        <f t="shared" si="79"/>
        <v>1</v>
      </c>
      <c r="AA478" t="s">
        <v>791</v>
      </c>
      <c r="AB478" t="s">
        <v>775</v>
      </c>
      <c r="AC478" t="s">
        <v>3</v>
      </c>
      <c r="AD478" t="s">
        <v>7</v>
      </c>
      <c r="AE478">
        <v>24</v>
      </c>
      <c r="AF478">
        <v>136.41</v>
      </c>
      <c r="AG478">
        <v>73.7</v>
      </c>
      <c r="AH478">
        <f t="shared" si="80"/>
        <v>1.8508819538670285</v>
      </c>
      <c r="AI478">
        <v>16</v>
      </c>
      <c r="AJ478">
        <v>54.43</v>
      </c>
      <c r="AK478">
        <v>53.5</v>
      </c>
      <c r="AL478" s="3">
        <f t="shared" si="81"/>
        <v>1</v>
      </c>
      <c r="AM478" s="3">
        <f t="shared" si="82"/>
        <v>0</v>
      </c>
      <c r="AN478" s="3">
        <f t="shared" si="83"/>
        <v>0</v>
      </c>
    </row>
    <row r="479" spans="1:40" x14ac:dyDescent="0.35">
      <c r="A479" t="s">
        <v>792</v>
      </c>
      <c r="B479" t="s">
        <v>775</v>
      </c>
      <c r="C479" s="4" t="s">
        <v>3</v>
      </c>
      <c r="D479" s="4" t="s">
        <v>6</v>
      </c>
      <c r="E479" s="4">
        <v>17.5</v>
      </c>
      <c r="F479" s="4">
        <v>36.68</v>
      </c>
      <c r="G479" s="4">
        <v>57.36</v>
      </c>
      <c r="H479" s="4">
        <f t="shared" si="76"/>
        <v>0.63947001394700143</v>
      </c>
      <c r="I479" s="4">
        <v>17</v>
      </c>
      <c r="J479" s="4">
        <v>20.440000000000001</v>
      </c>
      <c r="K479" s="4">
        <v>56.08</v>
      </c>
      <c r="L479" s="4">
        <f t="shared" si="77"/>
        <v>0</v>
      </c>
      <c r="M479" s="4">
        <f t="shared" si="78"/>
        <v>0</v>
      </c>
      <c r="N479" s="4">
        <f t="shared" si="79"/>
        <v>1</v>
      </c>
      <c r="AA479" t="s">
        <v>792</v>
      </c>
      <c r="AB479" t="s">
        <v>775</v>
      </c>
      <c r="AC479" t="s">
        <v>3</v>
      </c>
      <c r="AD479" t="s">
        <v>7</v>
      </c>
      <c r="AE479">
        <v>24</v>
      </c>
      <c r="AF479">
        <v>129.41</v>
      </c>
      <c r="AG479">
        <v>73.7</v>
      </c>
      <c r="AH479">
        <f t="shared" si="80"/>
        <v>1.7559023066485753</v>
      </c>
      <c r="AI479">
        <v>23</v>
      </c>
      <c r="AJ479">
        <v>70.260000000000005</v>
      </c>
      <c r="AK479">
        <v>71.22</v>
      </c>
      <c r="AL479" s="3">
        <f t="shared" si="81"/>
        <v>1</v>
      </c>
      <c r="AM479" s="3">
        <f t="shared" si="82"/>
        <v>0</v>
      </c>
      <c r="AN479" s="3">
        <f t="shared" si="83"/>
        <v>0</v>
      </c>
    </row>
    <row r="480" spans="1:40" x14ac:dyDescent="0.35">
      <c r="A480" t="s">
        <v>793</v>
      </c>
      <c r="B480" t="s">
        <v>775</v>
      </c>
      <c r="C480" t="s">
        <v>3</v>
      </c>
      <c r="D480" t="s">
        <v>6</v>
      </c>
      <c r="E480">
        <v>29</v>
      </c>
      <c r="F480">
        <v>86.86</v>
      </c>
      <c r="G480">
        <v>85.96</v>
      </c>
      <c r="H480">
        <f t="shared" si="76"/>
        <v>1.0104699860400186</v>
      </c>
      <c r="I480">
        <v>25</v>
      </c>
      <c r="J480">
        <v>76.709999999999994</v>
      </c>
      <c r="K480">
        <v>76.17</v>
      </c>
      <c r="L480" s="3">
        <f t="shared" si="77"/>
        <v>0</v>
      </c>
      <c r="M480" s="3">
        <f t="shared" si="78"/>
        <v>1</v>
      </c>
      <c r="N480" s="3">
        <f t="shared" si="79"/>
        <v>0</v>
      </c>
      <c r="AA480" t="s">
        <v>793</v>
      </c>
      <c r="AB480" t="s">
        <v>775</v>
      </c>
      <c r="AC480" t="s">
        <v>3</v>
      </c>
      <c r="AD480" t="s">
        <v>7</v>
      </c>
      <c r="AE480">
        <v>24</v>
      </c>
      <c r="AF480">
        <v>129.94999999999999</v>
      </c>
      <c r="AG480">
        <v>73.7</v>
      </c>
      <c r="AH480">
        <f t="shared" si="80"/>
        <v>1.7632293080054271</v>
      </c>
      <c r="AI480">
        <v>22.5</v>
      </c>
      <c r="AJ480">
        <v>51.44</v>
      </c>
      <c r="AK480">
        <v>69.97</v>
      </c>
      <c r="AL480" s="3">
        <f t="shared" si="81"/>
        <v>1</v>
      </c>
      <c r="AM480" s="3">
        <f t="shared" si="82"/>
        <v>0</v>
      </c>
      <c r="AN480" s="3">
        <f t="shared" si="83"/>
        <v>0</v>
      </c>
    </row>
    <row r="481" spans="1:40" x14ac:dyDescent="0.35">
      <c r="A481" t="s">
        <v>795</v>
      </c>
      <c r="B481" t="s">
        <v>775</v>
      </c>
      <c r="C481" t="s">
        <v>3</v>
      </c>
      <c r="D481" t="s">
        <v>6</v>
      </c>
      <c r="E481">
        <v>24</v>
      </c>
      <c r="F481">
        <v>83.57</v>
      </c>
      <c r="G481">
        <v>73.7</v>
      </c>
      <c r="H481">
        <f t="shared" si="76"/>
        <v>1.1339213025780188</v>
      </c>
      <c r="I481">
        <v>23</v>
      </c>
      <c r="J481">
        <v>58.88</v>
      </c>
      <c r="K481">
        <v>71.22</v>
      </c>
      <c r="L481" s="3">
        <f t="shared" si="77"/>
        <v>0</v>
      </c>
      <c r="M481" s="3">
        <f t="shared" si="78"/>
        <v>1</v>
      </c>
      <c r="N481" s="3">
        <f t="shared" si="79"/>
        <v>0</v>
      </c>
      <c r="AA481" t="s">
        <v>795</v>
      </c>
      <c r="AB481" t="s">
        <v>775</v>
      </c>
      <c r="AC481" t="s">
        <v>3</v>
      </c>
      <c r="AD481" t="s">
        <v>7</v>
      </c>
      <c r="AE481">
        <v>24</v>
      </c>
      <c r="AF481">
        <v>140.51</v>
      </c>
      <c r="AG481">
        <v>73.7</v>
      </c>
      <c r="AH481">
        <f t="shared" si="80"/>
        <v>1.9065128900949795</v>
      </c>
      <c r="AI481">
        <v>22.5</v>
      </c>
      <c r="AJ481">
        <v>57.18</v>
      </c>
      <c r="AK481">
        <v>69.97</v>
      </c>
      <c r="AL481" s="3">
        <f t="shared" si="81"/>
        <v>1</v>
      </c>
      <c r="AM481" s="3">
        <f t="shared" si="82"/>
        <v>0</v>
      </c>
      <c r="AN481" s="3">
        <f t="shared" si="83"/>
        <v>0</v>
      </c>
    </row>
    <row r="482" spans="1:40" x14ac:dyDescent="0.35">
      <c r="A482" t="s">
        <v>796</v>
      </c>
      <c r="B482" t="s">
        <v>775</v>
      </c>
      <c r="C482" t="s">
        <v>3</v>
      </c>
      <c r="D482" t="s">
        <v>6</v>
      </c>
      <c r="E482">
        <v>24.5</v>
      </c>
      <c r="F482">
        <v>90.31</v>
      </c>
      <c r="G482">
        <v>74.930000000000007</v>
      </c>
      <c r="H482">
        <f t="shared" si="76"/>
        <v>1.2052582410249566</v>
      </c>
      <c r="I482">
        <v>23.5</v>
      </c>
      <c r="J482">
        <v>48.75</v>
      </c>
      <c r="K482">
        <v>72.459999999999994</v>
      </c>
      <c r="L482" s="3">
        <f t="shared" si="77"/>
        <v>0</v>
      </c>
      <c r="M482" s="3">
        <f t="shared" si="78"/>
        <v>1</v>
      </c>
      <c r="N482" s="3">
        <f t="shared" si="79"/>
        <v>0</v>
      </c>
      <c r="AA482" t="s">
        <v>796</v>
      </c>
      <c r="AB482" t="s">
        <v>775</v>
      </c>
      <c r="AC482" t="s">
        <v>3</v>
      </c>
      <c r="AD482" t="s">
        <v>7</v>
      </c>
      <c r="AE482">
        <v>24</v>
      </c>
      <c r="AF482">
        <v>132.30000000000001</v>
      </c>
      <c r="AG482">
        <v>73.7</v>
      </c>
      <c r="AH482">
        <f t="shared" si="80"/>
        <v>1.7951153324287654</v>
      </c>
      <c r="AI482">
        <v>23</v>
      </c>
      <c r="AJ482">
        <v>51.85</v>
      </c>
      <c r="AK482">
        <v>71.22</v>
      </c>
      <c r="AL482" s="3">
        <f t="shared" si="81"/>
        <v>1</v>
      </c>
      <c r="AM482" s="3">
        <f t="shared" si="82"/>
        <v>0</v>
      </c>
      <c r="AN482" s="3">
        <f t="shared" si="83"/>
        <v>0</v>
      </c>
    </row>
    <row r="483" spans="1:40" x14ac:dyDescent="0.35">
      <c r="A483" t="s">
        <v>797</v>
      </c>
      <c r="B483" t="s">
        <v>775</v>
      </c>
      <c r="C483" t="s">
        <v>3</v>
      </c>
      <c r="D483" t="s">
        <v>6</v>
      </c>
      <c r="E483">
        <v>24</v>
      </c>
      <c r="F483">
        <v>85.82</v>
      </c>
      <c r="G483">
        <v>73.7</v>
      </c>
      <c r="H483">
        <f t="shared" si="76"/>
        <v>1.1644504748982361</v>
      </c>
      <c r="I483">
        <v>23</v>
      </c>
      <c r="J483">
        <v>59.8</v>
      </c>
      <c r="K483">
        <v>71.22</v>
      </c>
      <c r="L483" s="3">
        <f t="shared" si="77"/>
        <v>0</v>
      </c>
      <c r="M483" s="3">
        <f t="shared" si="78"/>
        <v>1</v>
      </c>
      <c r="N483" s="3">
        <f t="shared" si="79"/>
        <v>0</v>
      </c>
      <c r="AA483" t="s">
        <v>797</v>
      </c>
      <c r="AB483" t="s">
        <v>775</v>
      </c>
      <c r="AC483" t="s">
        <v>3</v>
      </c>
      <c r="AD483" t="s">
        <v>7</v>
      </c>
      <c r="AE483">
        <v>24</v>
      </c>
      <c r="AF483">
        <v>167.66</v>
      </c>
      <c r="AG483">
        <v>73.7</v>
      </c>
      <c r="AH483">
        <f t="shared" si="80"/>
        <v>2.2748982360922656</v>
      </c>
      <c r="AI483">
        <v>23</v>
      </c>
      <c r="AJ483">
        <v>69.37</v>
      </c>
      <c r="AK483">
        <v>71.22</v>
      </c>
      <c r="AL483" s="3">
        <f t="shared" si="81"/>
        <v>1</v>
      </c>
      <c r="AM483" s="3">
        <f t="shared" si="82"/>
        <v>0</v>
      </c>
      <c r="AN483" s="3">
        <f t="shared" si="83"/>
        <v>0</v>
      </c>
    </row>
    <row r="484" spans="1:40" x14ac:dyDescent="0.35">
      <c r="A484" t="s">
        <v>799</v>
      </c>
      <c r="B484" t="s">
        <v>775</v>
      </c>
      <c r="C484" s="4" t="s">
        <v>3</v>
      </c>
      <c r="D484" s="4" t="s">
        <v>6</v>
      </c>
      <c r="E484" s="4">
        <v>28.5</v>
      </c>
      <c r="F484" s="4">
        <v>76.55</v>
      </c>
      <c r="G484" s="4">
        <v>84.74</v>
      </c>
      <c r="H484" s="4">
        <f t="shared" si="76"/>
        <v>0.90335142789709699</v>
      </c>
      <c r="I484" s="4">
        <v>28</v>
      </c>
      <c r="J484" s="4">
        <v>60.93</v>
      </c>
      <c r="K484" s="4">
        <v>83.53</v>
      </c>
      <c r="L484" s="4">
        <f t="shared" si="77"/>
        <v>0</v>
      </c>
      <c r="M484" s="4">
        <f t="shared" si="78"/>
        <v>0</v>
      </c>
      <c r="N484" s="4">
        <f t="shared" si="79"/>
        <v>1</v>
      </c>
      <c r="AA484" t="s">
        <v>799</v>
      </c>
      <c r="AB484" t="s">
        <v>775</v>
      </c>
      <c r="AC484" s="4" t="s">
        <v>3</v>
      </c>
      <c r="AD484" s="4" t="s">
        <v>7</v>
      </c>
      <c r="AE484" s="4">
        <v>24.5</v>
      </c>
      <c r="AF484" s="4">
        <v>73.81</v>
      </c>
      <c r="AG484" s="4">
        <v>74.930000000000007</v>
      </c>
      <c r="AH484" s="4">
        <f t="shared" si="80"/>
        <v>0.98505271586814358</v>
      </c>
      <c r="AI484" s="4">
        <v>24</v>
      </c>
      <c r="AJ484" s="4">
        <v>67.81</v>
      </c>
      <c r="AK484" s="4">
        <v>73.7</v>
      </c>
      <c r="AL484" s="4">
        <f t="shared" si="81"/>
        <v>0</v>
      </c>
      <c r="AM484" s="4">
        <f t="shared" si="82"/>
        <v>0</v>
      </c>
      <c r="AN484" s="4">
        <f t="shared" si="83"/>
        <v>1</v>
      </c>
    </row>
    <row r="485" spans="1:40" x14ac:dyDescent="0.35">
      <c r="A485" t="s">
        <v>800</v>
      </c>
      <c r="B485" t="s">
        <v>775</v>
      </c>
      <c r="C485" t="s">
        <v>3</v>
      </c>
      <c r="D485" t="s">
        <v>6</v>
      </c>
      <c r="E485">
        <v>24</v>
      </c>
      <c r="F485">
        <v>86.09</v>
      </c>
      <c r="G485">
        <v>73.7</v>
      </c>
      <c r="H485">
        <f t="shared" si="76"/>
        <v>1.1681139755766621</v>
      </c>
      <c r="I485">
        <v>23.5</v>
      </c>
      <c r="J485">
        <v>62.43</v>
      </c>
      <c r="K485">
        <v>72.459999999999994</v>
      </c>
      <c r="L485" s="3">
        <f t="shared" si="77"/>
        <v>0</v>
      </c>
      <c r="M485" s="3">
        <f t="shared" si="78"/>
        <v>1</v>
      </c>
      <c r="N485" s="3">
        <f t="shared" si="79"/>
        <v>0</v>
      </c>
      <c r="AA485" t="s">
        <v>800</v>
      </c>
      <c r="AB485" t="s">
        <v>775</v>
      </c>
      <c r="AC485" t="s">
        <v>3</v>
      </c>
      <c r="AD485" t="s">
        <v>7</v>
      </c>
      <c r="AE485">
        <v>24</v>
      </c>
      <c r="AF485">
        <v>141.07</v>
      </c>
      <c r="AG485">
        <v>73.7</v>
      </c>
      <c r="AH485">
        <f t="shared" si="80"/>
        <v>1.9141112618724558</v>
      </c>
      <c r="AI485">
        <v>35</v>
      </c>
      <c r="AJ485">
        <v>119.99</v>
      </c>
      <c r="AK485">
        <v>100.44</v>
      </c>
      <c r="AL485" s="3">
        <f t="shared" si="81"/>
        <v>1</v>
      </c>
      <c r="AM485" s="3">
        <f t="shared" si="82"/>
        <v>0</v>
      </c>
      <c r="AN485" s="3">
        <f t="shared" si="83"/>
        <v>0</v>
      </c>
    </row>
    <row r="486" spans="1:40" x14ac:dyDescent="0.35">
      <c r="A486" t="s">
        <v>801</v>
      </c>
      <c r="B486" t="s">
        <v>775</v>
      </c>
      <c r="C486" t="s">
        <v>3</v>
      </c>
      <c r="D486" t="s">
        <v>6</v>
      </c>
      <c r="E486">
        <v>24.5</v>
      </c>
      <c r="F486">
        <v>98.52</v>
      </c>
      <c r="G486">
        <v>74.930000000000007</v>
      </c>
      <c r="H486">
        <f t="shared" si="76"/>
        <v>1.3148271720272253</v>
      </c>
      <c r="I486">
        <v>23</v>
      </c>
      <c r="J486">
        <v>52.44</v>
      </c>
      <c r="K486">
        <v>71.22</v>
      </c>
      <c r="L486" s="3">
        <f t="shared" si="77"/>
        <v>0</v>
      </c>
      <c r="M486" s="3">
        <f t="shared" si="78"/>
        <v>1</v>
      </c>
      <c r="N486" s="3">
        <f t="shared" si="79"/>
        <v>0</v>
      </c>
      <c r="AA486" t="s">
        <v>801</v>
      </c>
      <c r="AB486" t="s">
        <v>775</v>
      </c>
      <c r="AC486" t="s">
        <v>3</v>
      </c>
      <c r="AD486" t="s">
        <v>7</v>
      </c>
      <c r="AE486">
        <v>24</v>
      </c>
      <c r="AF486">
        <v>99.8</v>
      </c>
      <c r="AG486">
        <v>73.7</v>
      </c>
      <c r="AH486">
        <f t="shared" si="80"/>
        <v>1.3541383989145181</v>
      </c>
      <c r="AI486">
        <v>23</v>
      </c>
      <c r="AJ486">
        <v>50.58</v>
      </c>
      <c r="AK486">
        <v>71.22</v>
      </c>
      <c r="AL486" s="3">
        <f t="shared" si="81"/>
        <v>0</v>
      </c>
      <c r="AM486" s="3">
        <f t="shared" si="82"/>
        <v>1</v>
      </c>
      <c r="AN486" s="3">
        <f t="shared" si="83"/>
        <v>0</v>
      </c>
    </row>
    <row r="487" spans="1:40" x14ac:dyDescent="0.35">
      <c r="A487" t="s">
        <v>803</v>
      </c>
      <c r="B487" t="s">
        <v>775</v>
      </c>
      <c r="C487" t="s">
        <v>3</v>
      </c>
      <c r="D487" t="s">
        <v>6</v>
      </c>
      <c r="E487">
        <v>24.5</v>
      </c>
      <c r="F487">
        <v>105.04</v>
      </c>
      <c r="G487">
        <v>74.930000000000007</v>
      </c>
      <c r="H487">
        <f t="shared" si="76"/>
        <v>1.4018417189376751</v>
      </c>
      <c r="I487">
        <v>23</v>
      </c>
      <c r="J487">
        <v>63.3</v>
      </c>
      <c r="K487">
        <v>71.22</v>
      </c>
      <c r="L487" s="3">
        <f t="shared" si="77"/>
        <v>0</v>
      </c>
      <c r="M487" s="3">
        <f t="shared" si="78"/>
        <v>1</v>
      </c>
      <c r="N487" s="3">
        <f t="shared" si="79"/>
        <v>0</v>
      </c>
      <c r="AA487" t="s">
        <v>803</v>
      </c>
      <c r="AB487" t="s">
        <v>775</v>
      </c>
      <c r="AC487" t="s">
        <v>3</v>
      </c>
      <c r="AD487" t="s">
        <v>7</v>
      </c>
      <c r="AE487">
        <v>24</v>
      </c>
      <c r="AF487">
        <v>168.67</v>
      </c>
      <c r="AG487">
        <v>73.7</v>
      </c>
      <c r="AH487">
        <f t="shared" si="80"/>
        <v>2.2886024423337852</v>
      </c>
      <c r="AI487">
        <v>22.5</v>
      </c>
      <c r="AJ487">
        <v>46.65</v>
      </c>
      <c r="AK487">
        <v>69.97</v>
      </c>
      <c r="AL487" s="3">
        <f t="shared" si="81"/>
        <v>1</v>
      </c>
      <c r="AM487" s="3">
        <f t="shared" si="82"/>
        <v>0</v>
      </c>
      <c r="AN487" s="3">
        <f t="shared" si="83"/>
        <v>0</v>
      </c>
    </row>
    <row r="488" spans="1:40" x14ac:dyDescent="0.35">
      <c r="A488" t="s">
        <v>804</v>
      </c>
      <c r="B488" t="s">
        <v>775</v>
      </c>
      <c r="C488" t="s">
        <v>3</v>
      </c>
      <c r="D488" t="s">
        <v>6</v>
      </c>
      <c r="E488">
        <v>24.5</v>
      </c>
      <c r="F488">
        <v>114.43</v>
      </c>
      <c r="G488">
        <v>74.930000000000007</v>
      </c>
      <c r="H488">
        <f t="shared" si="76"/>
        <v>1.527158681436007</v>
      </c>
      <c r="I488">
        <v>23</v>
      </c>
      <c r="J488">
        <v>69.22</v>
      </c>
      <c r="K488">
        <v>71.22</v>
      </c>
      <c r="L488" s="3">
        <f t="shared" si="77"/>
        <v>1</v>
      </c>
      <c r="M488" s="3">
        <f t="shared" si="78"/>
        <v>0</v>
      </c>
      <c r="N488" s="3">
        <f t="shared" si="79"/>
        <v>0</v>
      </c>
      <c r="AA488" t="s">
        <v>804</v>
      </c>
      <c r="AB488" t="s">
        <v>775</v>
      </c>
      <c r="AC488" t="s">
        <v>3</v>
      </c>
      <c r="AD488" t="s">
        <v>7</v>
      </c>
      <c r="AE488">
        <v>24</v>
      </c>
      <c r="AF488">
        <v>165.65</v>
      </c>
      <c r="AG488">
        <v>73.7</v>
      </c>
      <c r="AH488">
        <f t="shared" si="80"/>
        <v>2.2476255088195387</v>
      </c>
      <c r="AI488">
        <v>16</v>
      </c>
      <c r="AJ488">
        <v>54.12</v>
      </c>
      <c r="AK488">
        <v>53.5</v>
      </c>
      <c r="AL488" s="3">
        <f t="shared" si="81"/>
        <v>1</v>
      </c>
      <c r="AM488" s="3">
        <f t="shared" si="82"/>
        <v>0</v>
      </c>
      <c r="AN488" s="3">
        <f t="shared" si="83"/>
        <v>0</v>
      </c>
    </row>
    <row r="489" spans="1:40" x14ac:dyDescent="0.35">
      <c r="A489" t="s">
        <v>805</v>
      </c>
      <c r="B489" t="s">
        <v>775</v>
      </c>
      <c r="C489" t="s">
        <v>3</v>
      </c>
      <c r="D489" t="s">
        <v>6</v>
      </c>
      <c r="E489">
        <v>24.5</v>
      </c>
      <c r="F489">
        <v>78.58</v>
      </c>
      <c r="G489">
        <v>74.930000000000007</v>
      </c>
      <c r="H489">
        <f t="shared" si="76"/>
        <v>1.0487121313225676</v>
      </c>
      <c r="I489">
        <v>24</v>
      </c>
      <c r="J489">
        <v>52.69</v>
      </c>
      <c r="K489">
        <v>73.7</v>
      </c>
      <c r="L489" s="3">
        <f t="shared" si="77"/>
        <v>0</v>
      </c>
      <c r="M489" s="3">
        <f t="shared" si="78"/>
        <v>1</v>
      </c>
      <c r="N489" s="3">
        <f t="shared" si="79"/>
        <v>0</v>
      </c>
      <c r="AA489" t="s">
        <v>805</v>
      </c>
      <c r="AB489" t="s">
        <v>775</v>
      </c>
      <c r="AC489" t="s">
        <v>3</v>
      </c>
      <c r="AD489" t="s">
        <v>7</v>
      </c>
      <c r="AE489">
        <v>24</v>
      </c>
      <c r="AF489">
        <v>102.76</v>
      </c>
      <c r="AG489">
        <v>73.7</v>
      </c>
      <c r="AH489">
        <f t="shared" si="80"/>
        <v>1.3943012211668928</v>
      </c>
      <c r="AI489">
        <v>23</v>
      </c>
      <c r="AJ489">
        <v>57.19</v>
      </c>
      <c r="AK489">
        <v>71.22</v>
      </c>
      <c r="AL489" s="3">
        <f t="shared" si="81"/>
        <v>0</v>
      </c>
      <c r="AM489" s="3">
        <f t="shared" si="82"/>
        <v>1</v>
      </c>
      <c r="AN489" s="3">
        <f t="shared" si="83"/>
        <v>0</v>
      </c>
    </row>
    <row r="490" spans="1:40" x14ac:dyDescent="0.35">
      <c r="A490" t="s">
        <v>806</v>
      </c>
      <c r="B490" t="s">
        <v>775</v>
      </c>
      <c r="C490" s="4" t="s">
        <v>3</v>
      </c>
      <c r="D490" s="4" t="s">
        <v>6</v>
      </c>
      <c r="E490" s="4">
        <v>35</v>
      </c>
      <c r="F490" s="4">
        <v>95.46</v>
      </c>
      <c r="G490" s="4">
        <v>100.44</v>
      </c>
      <c r="H490" s="4">
        <f t="shared" si="76"/>
        <v>0.95041816009557945</v>
      </c>
      <c r="I490" s="4">
        <v>34.5</v>
      </c>
      <c r="J490" s="4">
        <v>64.5</v>
      </c>
      <c r="K490" s="4">
        <v>99.24</v>
      </c>
      <c r="L490" s="4">
        <f t="shared" si="77"/>
        <v>0</v>
      </c>
      <c r="M490" s="4">
        <f t="shared" si="78"/>
        <v>0</v>
      </c>
      <c r="N490" s="4">
        <f t="shared" si="79"/>
        <v>1</v>
      </c>
      <c r="AA490" t="s">
        <v>806</v>
      </c>
      <c r="AB490" t="s">
        <v>775</v>
      </c>
      <c r="AC490" t="s">
        <v>3</v>
      </c>
      <c r="AD490" t="s">
        <v>7</v>
      </c>
      <c r="AE490">
        <v>24</v>
      </c>
      <c r="AF490">
        <v>186.57</v>
      </c>
      <c r="AG490">
        <v>73.7</v>
      </c>
      <c r="AH490">
        <f t="shared" si="80"/>
        <v>2.5314789687924013</v>
      </c>
      <c r="AI490">
        <v>16</v>
      </c>
      <c r="AJ490">
        <v>55.56</v>
      </c>
      <c r="AK490">
        <v>53.5</v>
      </c>
      <c r="AL490" s="3">
        <f t="shared" si="81"/>
        <v>1</v>
      </c>
      <c r="AM490" s="3">
        <f t="shared" si="82"/>
        <v>0</v>
      </c>
      <c r="AN490" s="3">
        <f t="shared" si="83"/>
        <v>0</v>
      </c>
    </row>
    <row r="491" spans="1:40" x14ac:dyDescent="0.35">
      <c r="A491" t="s">
        <v>823</v>
      </c>
      <c r="B491" t="s">
        <v>775</v>
      </c>
      <c r="C491" s="4" t="s">
        <v>3</v>
      </c>
      <c r="D491" s="4" t="s">
        <v>4</v>
      </c>
      <c r="E491" s="4">
        <v>15.5</v>
      </c>
      <c r="F491" s="4">
        <v>34.72</v>
      </c>
      <c r="G491" s="4">
        <v>52.21</v>
      </c>
      <c r="H491" s="4">
        <f t="shared" si="76"/>
        <v>0.66500670369660986</v>
      </c>
      <c r="I491" s="4">
        <v>15</v>
      </c>
      <c r="J491" s="4">
        <v>22.18</v>
      </c>
      <c r="K491" s="4">
        <v>50.91</v>
      </c>
      <c r="L491" s="4">
        <f t="shared" si="77"/>
        <v>0</v>
      </c>
      <c r="M491" s="4">
        <f t="shared" si="78"/>
        <v>0</v>
      </c>
      <c r="N491" s="4">
        <f t="shared" si="79"/>
        <v>1</v>
      </c>
      <c r="AA491" t="s">
        <v>823</v>
      </c>
      <c r="AB491" t="s">
        <v>775</v>
      </c>
      <c r="AC491" s="4" t="s">
        <v>3</v>
      </c>
      <c r="AD491" s="4" t="s">
        <v>5</v>
      </c>
      <c r="AE491" s="4">
        <v>15.5</v>
      </c>
      <c r="AF491" s="4">
        <v>50.49</v>
      </c>
      <c r="AG491" s="4">
        <v>52.21</v>
      </c>
      <c r="AH491" s="4">
        <f t="shared" si="80"/>
        <v>0.96705611951733383</v>
      </c>
      <c r="AI491" s="4">
        <v>15</v>
      </c>
      <c r="AJ491" s="4">
        <v>35.96</v>
      </c>
      <c r="AK491" s="4">
        <v>50.91</v>
      </c>
      <c r="AL491" s="4">
        <f t="shared" si="81"/>
        <v>0</v>
      </c>
      <c r="AM491" s="4">
        <f t="shared" si="82"/>
        <v>0</v>
      </c>
      <c r="AN491" s="4">
        <f t="shared" si="83"/>
        <v>1</v>
      </c>
    </row>
    <row r="492" spans="1:40" x14ac:dyDescent="0.35">
      <c r="A492" t="s">
        <v>825</v>
      </c>
      <c r="B492" t="s">
        <v>775</v>
      </c>
      <c r="C492" s="4" t="s">
        <v>3</v>
      </c>
      <c r="D492" s="4" t="s">
        <v>4</v>
      </c>
      <c r="E492" s="4">
        <v>21</v>
      </c>
      <c r="F492" s="4">
        <v>48.39</v>
      </c>
      <c r="G492" s="4">
        <v>66.22</v>
      </c>
      <c r="H492" s="4">
        <f t="shared" si="76"/>
        <v>0.73074599818785868</v>
      </c>
      <c r="I492" s="4">
        <v>20.5</v>
      </c>
      <c r="J492" s="4">
        <v>27.57</v>
      </c>
      <c r="K492" s="4">
        <v>64.97</v>
      </c>
      <c r="L492" s="4">
        <f t="shared" si="77"/>
        <v>0</v>
      </c>
      <c r="M492" s="4">
        <f t="shared" si="78"/>
        <v>0</v>
      </c>
      <c r="N492" s="4">
        <f t="shared" si="79"/>
        <v>1</v>
      </c>
      <c r="AA492" t="s">
        <v>825</v>
      </c>
      <c r="AB492" t="s">
        <v>775</v>
      </c>
      <c r="AC492" t="s">
        <v>3</v>
      </c>
      <c r="AD492" t="s">
        <v>5</v>
      </c>
      <c r="AE492">
        <v>24</v>
      </c>
      <c r="AF492">
        <v>135.12</v>
      </c>
      <c r="AG492">
        <v>73.7</v>
      </c>
      <c r="AH492">
        <f t="shared" si="80"/>
        <v>1.8333785617367706</v>
      </c>
      <c r="AI492">
        <v>22</v>
      </c>
      <c r="AJ492">
        <v>64.680000000000007</v>
      </c>
      <c r="AK492">
        <v>68.72</v>
      </c>
      <c r="AL492" s="3">
        <f t="shared" si="81"/>
        <v>1</v>
      </c>
      <c r="AM492" s="3">
        <f t="shared" si="82"/>
        <v>0</v>
      </c>
      <c r="AN492" s="3">
        <f t="shared" si="83"/>
        <v>0</v>
      </c>
    </row>
    <row r="493" spans="1:40" x14ac:dyDescent="0.35">
      <c r="A493" t="s">
        <v>826</v>
      </c>
      <c r="B493" t="s">
        <v>775</v>
      </c>
      <c r="C493" t="s">
        <v>3</v>
      </c>
      <c r="D493" t="s">
        <v>4</v>
      </c>
      <c r="E493">
        <v>21.5</v>
      </c>
      <c r="F493">
        <v>85.6</v>
      </c>
      <c r="G493">
        <v>67.47</v>
      </c>
      <c r="H493">
        <f t="shared" si="76"/>
        <v>1.2687120201571067</v>
      </c>
      <c r="I493">
        <v>21</v>
      </c>
      <c r="J493">
        <v>63.9</v>
      </c>
      <c r="K493">
        <v>66.22</v>
      </c>
      <c r="L493" s="3">
        <f t="shared" si="77"/>
        <v>0</v>
      </c>
      <c r="M493" s="3">
        <f t="shared" si="78"/>
        <v>1</v>
      </c>
      <c r="N493" s="3">
        <f t="shared" si="79"/>
        <v>0</v>
      </c>
      <c r="AA493" t="s">
        <v>826</v>
      </c>
      <c r="AB493" t="s">
        <v>775</v>
      </c>
      <c r="AC493" t="s">
        <v>3</v>
      </c>
      <c r="AD493" t="s">
        <v>5</v>
      </c>
      <c r="AE493">
        <v>24</v>
      </c>
      <c r="AF493">
        <v>98.24</v>
      </c>
      <c r="AG493">
        <v>73.7</v>
      </c>
      <c r="AH493">
        <f t="shared" si="80"/>
        <v>1.3329715061058343</v>
      </c>
      <c r="AI493">
        <v>23</v>
      </c>
      <c r="AJ493">
        <v>69.040000000000006</v>
      </c>
      <c r="AK493">
        <v>71.22</v>
      </c>
      <c r="AL493" s="3">
        <f t="shared" si="81"/>
        <v>0</v>
      </c>
      <c r="AM493" s="3">
        <f t="shared" si="82"/>
        <v>1</v>
      </c>
      <c r="AN493" s="3">
        <f t="shared" si="83"/>
        <v>0</v>
      </c>
    </row>
    <row r="494" spans="1:40" x14ac:dyDescent="0.35">
      <c r="A494" t="s">
        <v>827</v>
      </c>
      <c r="B494" t="s">
        <v>775</v>
      </c>
      <c r="C494" s="4" t="s">
        <v>3</v>
      </c>
      <c r="D494" s="4" t="s">
        <v>4</v>
      </c>
      <c r="E494" s="4">
        <v>15</v>
      </c>
      <c r="F494" s="4">
        <v>30.65</v>
      </c>
      <c r="G494" s="4">
        <v>50.91</v>
      </c>
      <c r="H494" s="4">
        <f t="shared" si="76"/>
        <v>0.60204282066391668</v>
      </c>
      <c r="I494" s="4">
        <v>15</v>
      </c>
      <c r="J494" s="4">
        <v>30.65</v>
      </c>
      <c r="K494" s="4">
        <v>50.91</v>
      </c>
      <c r="L494" s="4">
        <f t="shared" si="77"/>
        <v>0</v>
      </c>
      <c r="M494" s="4">
        <f t="shared" si="78"/>
        <v>0</v>
      </c>
      <c r="N494" s="4">
        <f t="shared" si="79"/>
        <v>1</v>
      </c>
      <c r="AA494" t="s">
        <v>827</v>
      </c>
      <c r="AB494" t="s">
        <v>775</v>
      </c>
      <c r="AC494" t="s">
        <v>3</v>
      </c>
      <c r="AD494" t="s">
        <v>5</v>
      </c>
      <c r="AE494">
        <v>23.5</v>
      </c>
      <c r="AF494">
        <v>98.57</v>
      </c>
      <c r="AG494">
        <v>72.459999999999994</v>
      </c>
      <c r="AH494">
        <f t="shared" si="80"/>
        <v>1.3603367375103506</v>
      </c>
      <c r="AI494">
        <v>22.5</v>
      </c>
      <c r="AJ494">
        <v>58.63</v>
      </c>
      <c r="AK494">
        <v>69.97</v>
      </c>
      <c r="AL494" s="3">
        <f t="shared" si="81"/>
        <v>0</v>
      </c>
      <c r="AM494" s="3">
        <f t="shared" si="82"/>
        <v>1</v>
      </c>
      <c r="AN494" s="3">
        <f t="shared" si="83"/>
        <v>0</v>
      </c>
    </row>
    <row r="495" spans="1:40" x14ac:dyDescent="0.35">
      <c r="A495" t="s">
        <v>828</v>
      </c>
      <c r="B495" t="s">
        <v>775</v>
      </c>
      <c r="C495" t="s">
        <v>3</v>
      </c>
      <c r="D495" t="s">
        <v>4</v>
      </c>
      <c r="E495">
        <v>22.5</v>
      </c>
      <c r="F495">
        <v>114.03</v>
      </c>
      <c r="G495">
        <v>69.97</v>
      </c>
      <c r="H495">
        <f t="shared" si="76"/>
        <v>1.6296984421895098</v>
      </c>
      <c r="I495">
        <v>21</v>
      </c>
      <c r="J495">
        <v>41.92</v>
      </c>
      <c r="K495">
        <v>66.22</v>
      </c>
      <c r="L495" s="3">
        <f t="shared" si="77"/>
        <v>1</v>
      </c>
      <c r="M495" s="3">
        <f t="shared" si="78"/>
        <v>0</v>
      </c>
      <c r="N495" s="3">
        <f t="shared" si="79"/>
        <v>0</v>
      </c>
      <c r="AA495" t="s">
        <v>828</v>
      </c>
      <c r="AB495" t="s">
        <v>775</v>
      </c>
      <c r="AC495" t="s">
        <v>3</v>
      </c>
      <c r="AD495" t="s">
        <v>5</v>
      </c>
      <c r="AE495">
        <v>24</v>
      </c>
      <c r="AF495">
        <v>90.16</v>
      </c>
      <c r="AG495">
        <v>73.7</v>
      </c>
      <c r="AH495">
        <f t="shared" si="80"/>
        <v>1.223337856173677</v>
      </c>
      <c r="AI495">
        <v>23</v>
      </c>
      <c r="AJ495">
        <v>67.34</v>
      </c>
      <c r="AK495">
        <v>71.22</v>
      </c>
      <c r="AL495" s="3">
        <f t="shared" si="81"/>
        <v>0</v>
      </c>
      <c r="AM495" s="3">
        <f t="shared" si="82"/>
        <v>1</v>
      </c>
      <c r="AN495" s="3">
        <f t="shared" si="83"/>
        <v>0</v>
      </c>
    </row>
    <row r="496" spans="1:40" x14ac:dyDescent="0.35">
      <c r="A496" t="s">
        <v>829</v>
      </c>
      <c r="B496" t="s">
        <v>775</v>
      </c>
      <c r="C496" s="4" t="s">
        <v>3</v>
      </c>
      <c r="D496" s="4" t="s">
        <v>4</v>
      </c>
      <c r="E496" s="4">
        <v>21</v>
      </c>
      <c r="F496" s="4">
        <v>59.93</v>
      </c>
      <c r="G496" s="4">
        <v>66.22</v>
      </c>
      <c r="H496" s="4">
        <f t="shared" si="76"/>
        <v>0.90501359106010271</v>
      </c>
      <c r="I496" s="4">
        <v>20.5</v>
      </c>
      <c r="J496" s="4">
        <v>46.68</v>
      </c>
      <c r="K496" s="4">
        <v>64.97</v>
      </c>
      <c r="L496" s="4">
        <f t="shared" si="77"/>
        <v>0</v>
      </c>
      <c r="M496" s="4">
        <f t="shared" si="78"/>
        <v>0</v>
      </c>
      <c r="N496" s="4">
        <f t="shared" si="79"/>
        <v>1</v>
      </c>
      <c r="AA496" t="s">
        <v>829</v>
      </c>
      <c r="AB496" t="s">
        <v>775</v>
      </c>
      <c r="AC496" t="s">
        <v>3</v>
      </c>
      <c r="AD496" t="s">
        <v>5</v>
      </c>
      <c r="AE496">
        <v>24</v>
      </c>
      <c r="AF496">
        <v>84.81</v>
      </c>
      <c r="AG496">
        <v>73.7</v>
      </c>
      <c r="AH496">
        <f t="shared" si="80"/>
        <v>1.1507462686567165</v>
      </c>
      <c r="AI496">
        <v>23</v>
      </c>
      <c r="AJ496">
        <v>50.97</v>
      </c>
      <c r="AK496">
        <v>71.22</v>
      </c>
      <c r="AL496" s="3">
        <f t="shared" si="81"/>
        <v>0</v>
      </c>
      <c r="AM496" s="3">
        <f t="shared" si="82"/>
        <v>1</v>
      </c>
      <c r="AN496" s="3">
        <f t="shared" si="83"/>
        <v>0</v>
      </c>
    </row>
    <row r="497" spans="1:40" x14ac:dyDescent="0.35">
      <c r="A497" t="s">
        <v>830</v>
      </c>
      <c r="B497" t="s">
        <v>775</v>
      </c>
      <c r="C497" s="4" t="s">
        <v>3</v>
      </c>
      <c r="D497" s="4" t="s">
        <v>4</v>
      </c>
      <c r="E497" s="4">
        <v>19.5</v>
      </c>
      <c r="F497" s="4">
        <v>45.1</v>
      </c>
      <c r="G497" s="4">
        <v>62.44</v>
      </c>
      <c r="H497" s="4">
        <f t="shared" ref="H497:H556" si="84">F497/G497</f>
        <v>0.72229340166559908</v>
      </c>
      <c r="I497" s="4">
        <v>19</v>
      </c>
      <c r="J497" s="4">
        <v>30.51</v>
      </c>
      <c r="K497" s="4">
        <v>61.18</v>
      </c>
      <c r="L497" s="4">
        <f t="shared" ref="L497:L556" si="85">IF(H497&gt;1.5,1,0)</f>
        <v>0</v>
      </c>
      <c r="M497" s="4">
        <f t="shared" ref="M497:M556" si="86">IF((AND(H497&gt;1,H497&lt;1.5)),1,0)</f>
        <v>0</v>
      </c>
      <c r="N497" s="4">
        <f t="shared" ref="N497:N556" si="87">IF(H497&lt;1,1,0)</f>
        <v>1</v>
      </c>
      <c r="AA497" t="s">
        <v>830</v>
      </c>
      <c r="AB497" t="s">
        <v>775</v>
      </c>
      <c r="AC497" t="s">
        <v>3</v>
      </c>
      <c r="AD497" t="s">
        <v>5</v>
      </c>
      <c r="AE497">
        <v>24</v>
      </c>
      <c r="AF497">
        <v>87.61</v>
      </c>
      <c r="AG497">
        <v>73.7</v>
      </c>
      <c r="AH497">
        <f t="shared" ref="AH497:AH556" si="88">AF497/AG497</f>
        <v>1.1887381275440976</v>
      </c>
      <c r="AI497">
        <v>23</v>
      </c>
      <c r="AJ497">
        <v>66.77</v>
      </c>
      <c r="AK497">
        <v>71.22</v>
      </c>
      <c r="AL497" s="3">
        <f t="shared" ref="AL497:AL556" si="89">IF(AH497&gt;1.5,1,0)</f>
        <v>0</v>
      </c>
      <c r="AM497" s="3">
        <f t="shared" ref="AM497:AM556" si="90">IF((AND(AH497&gt;1,AH497&lt;1.5)),1,0)</f>
        <v>1</v>
      </c>
      <c r="AN497" s="3">
        <f t="shared" ref="AN497:AN556" si="91">IF(AH497&lt;1,1,0)</f>
        <v>0</v>
      </c>
    </row>
    <row r="498" spans="1:40" x14ac:dyDescent="0.35">
      <c r="A498" t="s">
        <v>831</v>
      </c>
      <c r="B498" t="s">
        <v>775</v>
      </c>
      <c r="C498" s="4" t="s">
        <v>3</v>
      </c>
      <c r="D498" s="4" t="s">
        <v>4</v>
      </c>
      <c r="E498" s="4">
        <v>19</v>
      </c>
      <c r="F498" s="4">
        <v>55.76</v>
      </c>
      <c r="G498" s="4">
        <v>61.18</v>
      </c>
      <c r="H498" s="4">
        <f t="shared" si="84"/>
        <v>0.91140895717554749</v>
      </c>
      <c r="I498" s="4">
        <v>18.5</v>
      </c>
      <c r="J498" s="4">
        <v>41.51</v>
      </c>
      <c r="K498" s="4">
        <v>59.91</v>
      </c>
      <c r="L498" s="4">
        <f t="shared" si="85"/>
        <v>0</v>
      </c>
      <c r="M498" s="4">
        <f t="shared" si="86"/>
        <v>0</v>
      </c>
      <c r="N498" s="4">
        <f t="shared" si="87"/>
        <v>1</v>
      </c>
      <c r="AA498" t="s">
        <v>831</v>
      </c>
      <c r="AB498" t="s">
        <v>775</v>
      </c>
      <c r="AC498" t="s">
        <v>3</v>
      </c>
      <c r="AD498" t="s">
        <v>5</v>
      </c>
      <c r="AE498">
        <v>23.5</v>
      </c>
      <c r="AF498">
        <v>95.46</v>
      </c>
      <c r="AG498">
        <v>72.459999999999994</v>
      </c>
      <c r="AH498">
        <f t="shared" si="88"/>
        <v>1.3174165056582943</v>
      </c>
      <c r="AI498">
        <v>22.5</v>
      </c>
      <c r="AJ498">
        <v>69.709999999999994</v>
      </c>
      <c r="AK498">
        <v>69.97</v>
      </c>
      <c r="AL498" s="3">
        <f t="shared" si="89"/>
        <v>0</v>
      </c>
      <c r="AM498" s="3">
        <f t="shared" si="90"/>
        <v>1</v>
      </c>
      <c r="AN498" s="3">
        <f t="shared" si="91"/>
        <v>0</v>
      </c>
    </row>
    <row r="499" spans="1:40" x14ac:dyDescent="0.35">
      <c r="A499" t="s">
        <v>832</v>
      </c>
      <c r="B499" t="s">
        <v>775</v>
      </c>
      <c r="C499" t="s">
        <v>3</v>
      </c>
      <c r="D499" t="s">
        <v>4</v>
      </c>
      <c r="E499">
        <v>24</v>
      </c>
      <c r="F499">
        <v>84.64</v>
      </c>
      <c r="G499">
        <v>73.7</v>
      </c>
      <c r="H499">
        <f t="shared" si="84"/>
        <v>1.1484396200814111</v>
      </c>
      <c r="I499">
        <v>22</v>
      </c>
      <c r="J499">
        <v>71.03</v>
      </c>
      <c r="K499">
        <v>68.72</v>
      </c>
      <c r="L499" s="3">
        <f t="shared" si="85"/>
        <v>0</v>
      </c>
      <c r="M499" s="3">
        <f t="shared" si="86"/>
        <v>1</v>
      </c>
      <c r="N499" s="3">
        <f t="shared" si="87"/>
        <v>0</v>
      </c>
      <c r="AA499" t="s">
        <v>832</v>
      </c>
      <c r="AB499" t="s">
        <v>775</v>
      </c>
      <c r="AC499" t="s">
        <v>3</v>
      </c>
      <c r="AD499" t="s">
        <v>5</v>
      </c>
      <c r="AE499">
        <v>24</v>
      </c>
      <c r="AF499">
        <v>113.65</v>
      </c>
      <c r="AG499">
        <v>73.7</v>
      </c>
      <c r="AH499">
        <f t="shared" si="88"/>
        <v>1.5420624151967435</v>
      </c>
      <c r="AI499">
        <v>26</v>
      </c>
      <c r="AJ499">
        <v>88.7</v>
      </c>
      <c r="AK499">
        <v>78.63</v>
      </c>
      <c r="AL499" s="3">
        <f t="shared" si="89"/>
        <v>1</v>
      </c>
      <c r="AM499" s="3">
        <f t="shared" si="90"/>
        <v>0</v>
      </c>
      <c r="AN499" s="3">
        <f t="shared" si="91"/>
        <v>0</v>
      </c>
    </row>
    <row r="500" spans="1:40" x14ac:dyDescent="0.35">
      <c r="A500" t="s">
        <v>833</v>
      </c>
      <c r="B500" t="s">
        <v>775</v>
      </c>
      <c r="C500" s="4" t="s">
        <v>3</v>
      </c>
      <c r="D500" s="4" t="s">
        <v>4</v>
      </c>
      <c r="E500" s="4">
        <v>23.5</v>
      </c>
      <c r="F500" s="4">
        <v>70.12</v>
      </c>
      <c r="G500" s="4">
        <v>72.459999999999994</v>
      </c>
      <c r="H500" s="4">
        <f t="shared" si="84"/>
        <v>0.96770632072867802</v>
      </c>
      <c r="I500" s="4">
        <v>23</v>
      </c>
      <c r="J500" s="4">
        <v>61.87</v>
      </c>
      <c r="K500" s="4">
        <v>71.22</v>
      </c>
      <c r="L500" s="4">
        <f t="shared" si="85"/>
        <v>0</v>
      </c>
      <c r="M500" s="4">
        <f t="shared" si="86"/>
        <v>0</v>
      </c>
      <c r="N500" s="4">
        <f t="shared" si="87"/>
        <v>1</v>
      </c>
      <c r="AA500" t="s">
        <v>833</v>
      </c>
      <c r="AB500" t="s">
        <v>775</v>
      </c>
      <c r="AC500" t="s">
        <v>3</v>
      </c>
      <c r="AD500" t="s">
        <v>5</v>
      </c>
      <c r="AE500">
        <v>24</v>
      </c>
      <c r="AF500">
        <v>90.28</v>
      </c>
      <c r="AG500">
        <v>73.7</v>
      </c>
      <c r="AH500">
        <f t="shared" si="88"/>
        <v>1.2249660786974219</v>
      </c>
      <c r="AI500">
        <v>23</v>
      </c>
      <c r="AJ500">
        <v>59.76</v>
      </c>
      <c r="AK500">
        <v>71.22</v>
      </c>
      <c r="AL500" s="3">
        <f t="shared" si="89"/>
        <v>0</v>
      </c>
      <c r="AM500" s="3">
        <f t="shared" si="90"/>
        <v>1</v>
      </c>
      <c r="AN500" s="3">
        <f t="shared" si="91"/>
        <v>0</v>
      </c>
    </row>
    <row r="501" spans="1:40" x14ac:dyDescent="0.35">
      <c r="A501" t="s">
        <v>834</v>
      </c>
      <c r="B501" t="s">
        <v>775</v>
      </c>
      <c r="C501" t="s">
        <v>3</v>
      </c>
      <c r="D501" t="s">
        <v>4</v>
      </c>
      <c r="E501">
        <v>22.5</v>
      </c>
      <c r="F501">
        <v>120.62</v>
      </c>
      <c r="G501">
        <v>69.97</v>
      </c>
      <c r="H501">
        <f t="shared" si="84"/>
        <v>1.7238816635701015</v>
      </c>
      <c r="I501">
        <v>21</v>
      </c>
      <c r="J501">
        <v>62.93</v>
      </c>
      <c r="K501">
        <v>66.22</v>
      </c>
      <c r="L501" s="3">
        <f t="shared" si="85"/>
        <v>1</v>
      </c>
      <c r="M501" s="3">
        <f t="shared" si="86"/>
        <v>0</v>
      </c>
      <c r="N501" s="3">
        <f t="shared" si="87"/>
        <v>0</v>
      </c>
      <c r="AA501" t="s">
        <v>834</v>
      </c>
      <c r="AB501" t="s">
        <v>775</v>
      </c>
      <c r="AC501" t="s">
        <v>3</v>
      </c>
      <c r="AD501" t="s">
        <v>5</v>
      </c>
      <c r="AE501">
        <v>24</v>
      </c>
      <c r="AF501">
        <v>129.05000000000001</v>
      </c>
      <c r="AG501">
        <v>73.7</v>
      </c>
      <c r="AH501">
        <f t="shared" si="88"/>
        <v>1.7510176390773406</v>
      </c>
      <c r="AI501">
        <v>22</v>
      </c>
      <c r="AJ501">
        <v>67.08</v>
      </c>
      <c r="AK501">
        <v>68.72</v>
      </c>
      <c r="AL501" s="3">
        <f t="shared" si="89"/>
        <v>1</v>
      </c>
      <c r="AM501" s="3">
        <f t="shared" si="90"/>
        <v>0</v>
      </c>
      <c r="AN501" s="3">
        <f t="shared" si="91"/>
        <v>0</v>
      </c>
    </row>
    <row r="502" spans="1:40" x14ac:dyDescent="0.35">
      <c r="A502" t="s">
        <v>835</v>
      </c>
      <c r="B502" t="s">
        <v>775</v>
      </c>
      <c r="C502" s="4" t="s">
        <v>3</v>
      </c>
      <c r="D502" s="4" t="s">
        <v>4</v>
      </c>
      <c r="E502" s="4">
        <v>22</v>
      </c>
      <c r="F502" s="4">
        <v>67.459999999999994</v>
      </c>
      <c r="G502" s="4">
        <v>68.72</v>
      </c>
      <c r="H502" s="4">
        <f t="shared" si="84"/>
        <v>0.98166472642607672</v>
      </c>
      <c r="I502" s="4">
        <v>21.5</v>
      </c>
      <c r="J502" s="4">
        <v>65.41</v>
      </c>
      <c r="K502" s="4">
        <v>67.47</v>
      </c>
      <c r="L502" s="4">
        <f t="shared" si="85"/>
        <v>0</v>
      </c>
      <c r="M502" s="4">
        <f t="shared" si="86"/>
        <v>0</v>
      </c>
      <c r="N502" s="4">
        <f t="shared" si="87"/>
        <v>1</v>
      </c>
      <c r="AA502" t="s">
        <v>835</v>
      </c>
      <c r="AB502" t="s">
        <v>775</v>
      </c>
      <c r="AC502" t="s">
        <v>3</v>
      </c>
      <c r="AD502" t="s">
        <v>5</v>
      </c>
      <c r="AE502">
        <v>24</v>
      </c>
      <c r="AF502">
        <v>98.43</v>
      </c>
      <c r="AG502">
        <v>73.7</v>
      </c>
      <c r="AH502">
        <f t="shared" si="88"/>
        <v>1.3355495251017639</v>
      </c>
      <c r="AI502">
        <v>22.5</v>
      </c>
      <c r="AJ502">
        <v>59.39</v>
      </c>
      <c r="AK502">
        <v>69.97</v>
      </c>
      <c r="AL502" s="3">
        <f t="shared" si="89"/>
        <v>0</v>
      </c>
      <c r="AM502" s="3">
        <f t="shared" si="90"/>
        <v>1</v>
      </c>
      <c r="AN502" s="3">
        <f t="shared" si="91"/>
        <v>0</v>
      </c>
    </row>
    <row r="503" spans="1:40" x14ac:dyDescent="0.35">
      <c r="A503" t="s">
        <v>836</v>
      </c>
      <c r="B503" t="s">
        <v>775</v>
      </c>
      <c r="C503" t="s">
        <v>3</v>
      </c>
      <c r="D503" t="s">
        <v>4</v>
      </c>
      <c r="E503">
        <v>24</v>
      </c>
      <c r="F503">
        <v>79.19</v>
      </c>
      <c r="G503">
        <v>73.7</v>
      </c>
      <c r="H503">
        <f t="shared" si="84"/>
        <v>1.0744911804613297</v>
      </c>
      <c r="I503">
        <v>23</v>
      </c>
      <c r="J503">
        <v>74.92</v>
      </c>
      <c r="K503">
        <v>71.22</v>
      </c>
      <c r="L503" s="3">
        <f t="shared" si="85"/>
        <v>0</v>
      </c>
      <c r="M503" s="3">
        <f t="shared" si="86"/>
        <v>1</v>
      </c>
      <c r="N503" s="3">
        <f t="shared" si="87"/>
        <v>0</v>
      </c>
      <c r="AA503" t="s">
        <v>836</v>
      </c>
      <c r="AB503" t="s">
        <v>775</v>
      </c>
      <c r="AC503" t="s">
        <v>3</v>
      </c>
      <c r="AD503" t="s">
        <v>5</v>
      </c>
      <c r="AE503">
        <v>24</v>
      </c>
      <c r="AF503">
        <v>116.28</v>
      </c>
      <c r="AG503">
        <v>73.7</v>
      </c>
      <c r="AH503">
        <f t="shared" si="88"/>
        <v>1.5777476255088194</v>
      </c>
      <c r="AI503">
        <v>23</v>
      </c>
      <c r="AJ503">
        <v>69.5</v>
      </c>
      <c r="AK503">
        <v>71.22</v>
      </c>
      <c r="AL503" s="3">
        <f t="shared" si="89"/>
        <v>1</v>
      </c>
      <c r="AM503" s="3">
        <f t="shared" si="90"/>
        <v>0</v>
      </c>
      <c r="AN503" s="3">
        <f t="shared" si="91"/>
        <v>0</v>
      </c>
    </row>
    <row r="504" spans="1:40" x14ac:dyDescent="0.35">
      <c r="A504" t="s">
        <v>837</v>
      </c>
      <c r="B504" t="s">
        <v>775</v>
      </c>
      <c r="C504" s="4" t="s">
        <v>3</v>
      </c>
      <c r="D504" s="4" t="s">
        <v>4</v>
      </c>
      <c r="E504" s="4">
        <v>23.5</v>
      </c>
      <c r="F504" s="4">
        <v>67.430000000000007</v>
      </c>
      <c r="G504" s="4">
        <v>72.459999999999994</v>
      </c>
      <c r="H504" s="4">
        <f t="shared" si="84"/>
        <v>0.9305823902842949</v>
      </c>
      <c r="I504" s="4">
        <v>23</v>
      </c>
      <c r="J504" s="4">
        <v>55.09</v>
      </c>
      <c r="K504" s="4">
        <v>71.22</v>
      </c>
      <c r="L504" s="4">
        <f t="shared" si="85"/>
        <v>0</v>
      </c>
      <c r="M504" s="4">
        <f t="shared" si="86"/>
        <v>0</v>
      </c>
      <c r="N504" s="4">
        <f t="shared" si="87"/>
        <v>1</v>
      </c>
      <c r="AA504" t="s">
        <v>837</v>
      </c>
      <c r="AB504" t="s">
        <v>775</v>
      </c>
      <c r="AC504" s="4" t="s">
        <v>3</v>
      </c>
      <c r="AD504" s="4" t="s">
        <v>5</v>
      </c>
      <c r="AE504" s="4">
        <v>24</v>
      </c>
      <c r="AF504" s="4">
        <v>69.290000000000006</v>
      </c>
      <c r="AG504" s="4">
        <v>73.7</v>
      </c>
      <c r="AH504" s="4">
        <f t="shared" si="88"/>
        <v>0.94016282225237457</v>
      </c>
      <c r="AI504" s="4">
        <v>23.5</v>
      </c>
      <c r="AJ504" s="4">
        <v>56.57</v>
      </c>
      <c r="AK504" s="4">
        <v>72.459999999999994</v>
      </c>
      <c r="AL504" s="4">
        <f t="shared" si="89"/>
        <v>0</v>
      </c>
      <c r="AM504" s="4">
        <f t="shared" si="90"/>
        <v>0</v>
      </c>
      <c r="AN504" s="4">
        <f t="shared" si="91"/>
        <v>1</v>
      </c>
    </row>
    <row r="505" spans="1:40" x14ac:dyDescent="0.35">
      <c r="A505" t="s">
        <v>838</v>
      </c>
      <c r="B505" t="s">
        <v>775</v>
      </c>
      <c r="C505" s="4" t="s">
        <v>3</v>
      </c>
      <c r="D505" s="4" t="s">
        <v>4</v>
      </c>
      <c r="E505" s="4">
        <v>22.5</v>
      </c>
      <c r="F505" s="4">
        <v>66.260000000000005</v>
      </c>
      <c r="G505" s="4">
        <v>69.97</v>
      </c>
      <c r="H505" s="4">
        <f t="shared" si="84"/>
        <v>0.94697727597541814</v>
      </c>
      <c r="I505" s="4">
        <v>22</v>
      </c>
      <c r="J505" s="4">
        <v>44.17</v>
      </c>
      <c r="K505" s="4">
        <v>68.72</v>
      </c>
      <c r="L505" s="4">
        <f t="shared" si="85"/>
        <v>0</v>
      </c>
      <c r="M505" s="4">
        <f t="shared" si="86"/>
        <v>0</v>
      </c>
      <c r="N505" s="4">
        <f t="shared" si="87"/>
        <v>1</v>
      </c>
      <c r="AA505" t="s">
        <v>838</v>
      </c>
      <c r="AB505" t="s">
        <v>775</v>
      </c>
      <c r="AC505" t="s">
        <v>3</v>
      </c>
      <c r="AD505" t="s">
        <v>5</v>
      </c>
      <c r="AE505">
        <v>24</v>
      </c>
      <c r="AF505">
        <v>76.959999999999994</v>
      </c>
      <c r="AG505">
        <v>73.7</v>
      </c>
      <c r="AH505">
        <f t="shared" si="88"/>
        <v>1.0442333785617366</v>
      </c>
      <c r="AI505">
        <v>23.5</v>
      </c>
      <c r="AJ505">
        <v>52.09</v>
      </c>
      <c r="AK505">
        <v>72.459999999999994</v>
      </c>
      <c r="AL505" s="3">
        <f t="shared" si="89"/>
        <v>0</v>
      </c>
      <c r="AM505" s="3">
        <f t="shared" si="90"/>
        <v>1</v>
      </c>
      <c r="AN505" s="3">
        <f t="shared" si="91"/>
        <v>0</v>
      </c>
    </row>
    <row r="506" spans="1:40" x14ac:dyDescent="0.35">
      <c r="A506" t="s">
        <v>470</v>
      </c>
      <c r="B506" t="s">
        <v>450</v>
      </c>
      <c r="C506" t="s">
        <v>3</v>
      </c>
      <c r="D506" t="s">
        <v>6</v>
      </c>
      <c r="E506">
        <v>29.5</v>
      </c>
      <c r="F506">
        <v>88.69</v>
      </c>
      <c r="G506">
        <v>87.18</v>
      </c>
      <c r="H506">
        <f t="shared" si="84"/>
        <v>1.0173204863500802</v>
      </c>
      <c r="I506">
        <v>29</v>
      </c>
      <c r="J506">
        <v>67.28</v>
      </c>
      <c r="K506">
        <v>85.96</v>
      </c>
      <c r="L506" s="3">
        <f t="shared" si="85"/>
        <v>0</v>
      </c>
      <c r="M506" s="3">
        <f t="shared" si="86"/>
        <v>1</v>
      </c>
      <c r="N506" s="3">
        <f t="shared" si="87"/>
        <v>0</v>
      </c>
      <c r="AA506" t="s">
        <v>470</v>
      </c>
      <c r="AB506" t="s">
        <v>450</v>
      </c>
      <c r="AC506" t="s">
        <v>3</v>
      </c>
      <c r="AD506" t="s">
        <v>7</v>
      </c>
      <c r="AE506">
        <v>24</v>
      </c>
      <c r="AF506">
        <v>110.62</v>
      </c>
      <c r="AG506">
        <v>73.7</v>
      </c>
      <c r="AH506">
        <f t="shared" si="88"/>
        <v>1.5009497964721845</v>
      </c>
      <c r="AI506">
        <v>16</v>
      </c>
      <c r="AJ506">
        <v>56.54</v>
      </c>
      <c r="AK506">
        <v>53.5</v>
      </c>
      <c r="AL506" s="3">
        <f t="shared" si="89"/>
        <v>1</v>
      </c>
      <c r="AM506" s="3">
        <f t="shared" si="90"/>
        <v>0</v>
      </c>
      <c r="AN506" s="3">
        <f t="shared" si="91"/>
        <v>0</v>
      </c>
    </row>
    <row r="507" spans="1:40" x14ac:dyDescent="0.35">
      <c r="A507" t="s">
        <v>472</v>
      </c>
      <c r="B507" t="s">
        <v>450</v>
      </c>
      <c r="C507" s="4" t="s">
        <v>3</v>
      </c>
      <c r="D507" s="4" t="s">
        <v>6</v>
      </c>
      <c r="E507" s="4">
        <v>24.5</v>
      </c>
      <c r="F507" s="4">
        <v>63.53</v>
      </c>
      <c r="G507" s="4">
        <v>74.930000000000007</v>
      </c>
      <c r="H507" s="4">
        <f t="shared" si="84"/>
        <v>0.84785800080074725</v>
      </c>
      <c r="I507" s="4">
        <v>24</v>
      </c>
      <c r="J507" s="4">
        <v>58.16</v>
      </c>
      <c r="K507" s="4">
        <v>73.7</v>
      </c>
      <c r="L507" s="4">
        <f t="shared" si="85"/>
        <v>0</v>
      </c>
      <c r="M507" s="4">
        <f t="shared" si="86"/>
        <v>0</v>
      </c>
      <c r="N507" s="4">
        <f t="shared" si="87"/>
        <v>1</v>
      </c>
      <c r="AA507" t="s">
        <v>472</v>
      </c>
      <c r="AB507" t="s">
        <v>450</v>
      </c>
      <c r="AC507" s="4" t="s">
        <v>3</v>
      </c>
      <c r="AD507" s="4" t="s">
        <v>7</v>
      </c>
      <c r="AE507" s="4">
        <v>22.5</v>
      </c>
      <c r="AF507" s="4">
        <v>65.239999999999995</v>
      </c>
      <c r="AG507" s="4">
        <v>69.97</v>
      </c>
      <c r="AH507" s="4">
        <f t="shared" si="88"/>
        <v>0.93239959982849785</v>
      </c>
      <c r="AI507" s="4">
        <v>22</v>
      </c>
      <c r="AJ507" s="4">
        <v>59.57</v>
      </c>
      <c r="AK507" s="4">
        <v>68.72</v>
      </c>
      <c r="AL507" s="4">
        <f t="shared" si="89"/>
        <v>0</v>
      </c>
      <c r="AM507" s="4">
        <f t="shared" si="90"/>
        <v>0</v>
      </c>
      <c r="AN507" s="4">
        <f t="shared" si="91"/>
        <v>1</v>
      </c>
    </row>
    <row r="508" spans="1:40" x14ac:dyDescent="0.35">
      <c r="A508" t="s">
        <v>473</v>
      </c>
      <c r="B508" t="s">
        <v>450</v>
      </c>
      <c r="C508" t="s">
        <v>3</v>
      </c>
      <c r="D508" t="s">
        <v>6</v>
      </c>
      <c r="E508">
        <v>25</v>
      </c>
      <c r="F508">
        <v>91.6</v>
      </c>
      <c r="G508">
        <v>76.17</v>
      </c>
      <c r="H508">
        <f t="shared" si="84"/>
        <v>1.2025731915452276</v>
      </c>
      <c r="I508">
        <v>23</v>
      </c>
      <c r="J508">
        <v>75.89</v>
      </c>
      <c r="K508">
        <v>71.22</v>
      </c>
      <c r="L508" s="3">
        <f t="shared" si="85"/>
        <v>0</v>
      </c>
      <c r="M508" s="3">
        <f t="shared" si="86"/>
        <v>1</v>
      </c>
      <c r="N508" s="3">
        <f t="shared" si="87"/>
        <v>0</v>
      </c>
      <c r="AA508" t="s">
        <v>473</v>
      </c>
      <c r="AB508" t="s">
        <v>450</v>
      </c>
      <c r="AC508" t="s">
        <v>3</v>
      </c>
      <c r="AD508" t="s">
        <v>7</v>
      </c>
      <c r="AE508">
        <v>24</v>
      </c>
      <c r="AF508">
        <v>150.34</v>
      </c>
      <c r="AG508">
        <v>73.7</v>
      </c>
      <c r="AH508">
        <f t="shared" si="88"/>
        <v>2.0398914518317501</v>
      </c>
      <c r="AI508">
        <v>22</v>
      </c>
      <c r="AJ508">
        <v>58.61</v>
      </c>
      <c r="AK508">
        <v>68.72</v>
      </c>
      <c r="AL508" s="3">
        <f t="shared" si="89"/>
        <v>1</v>
      </c>
      <c r="AM508" s="3">
        <f t="shared" si="90"/>
        <v>0</v>
      </c>
      <c r="AN508" s="3">
        <f t="shared" si="91"/>
        <v>0</v>
      </c>
    </row>
    <row r="509" spans="1:40" x14ac:dyDescent="0.35">
      <c r="A509" t="s">
        <v>474</v>
      </c>
      <c r="B509" t="s">
        <v>450</v>
      </c>
      <c r="C509" s="4" t="s">
        <v>3</v>
      </c>
      <c r="D509" s="4" t="s">
        <v>6</v>
      </c>
      <c r="E509" s="4">
        <v>27</v>
      </c>
      <c r="F509" s="4">
        <v>71.95</v>
      </c>
      <c r="G509" s="4">
        <v>81.08</v>
      </c>
      <c r="H509" s="4">
        <f t="shared" si="84"/>
        <v>0.8873951652688703</v>
      </c>
      <c r="I509" s="4">
        <v>26.5</v>
      </c>
      <c r="J509" s="4">
        <v>46.82</v>
      </c>
      <c r="K509" s="4">
        <v>79.86</v>
      </c>
      <c r="L509" s="4">
        <f t="shared" si="85"/>
        <v>0</v>
      </c>
      <c r="M509" s="4">
        <f t="shared" si="86"/>
        <v>0</v>
      </c>
      <c r="N509" s="4">
        <f t="shared" si="87"/>
        <v>1</v>
      </c>
      <c r="AA509" t="s">
        <v>474</v>
      </c>
      <c r="AB509" t="s">
        <v>450</v>
      </c>
      <c r="AC509" s="4" t="s">
        <v>3</v>
      </c>
      <c r="AD509" s="4" t="s">
        <v>7</v>
      </c>
      <c r="AE509" s="4">
        <v>15.5</v>
      </c>
      <c r="AF509" s="4">
        <v>41.15</v>
      </c>
      <c r="AG509" s="4">
        <v>52.21</v>
      </c>
      <c r="AH509" s="4">
        <f t="shared" si="88"/>
        <v>0.78816318712890243</v>
      </c>
      <c r="AI509" s="4">
        <v>15</v>
      </c>
      <c r="AJ509" s="4">
        <v>33.409999999999997</v>
      </c>
      <c r="AK509" s="4">
        <v>50.91</v>
      </c>
      <c r="AL509" s="4">
        <f t="shared" si="89"/>
        <v>0</v>
      </c>
      <c r="AM509" s="4">
        <f t="shared" si="90"/>
        <v>0</v>
      </c>
      <c r="AN509" s="4">
        <f t="shared" si="91"/>
        <v>1</v>
      </c>
    </row>
    <row r="510" spans="1:40" x14ac:dyDescent="0.35">
      <c r="A510" t="s">
        <v>476</v>
      </c>
      <c r="B510" t="s">
        <v>450</v>
      </c>
      <c r="C510" t="s">
        <v>3</v>
      </c>
      <c r="D510" t="s">
        <v>6</v>
      </c>
      <c r="E510">
        <v>24</v>
      </c>
      <c r="F510">
        <v>82.55</v>
      </c>
      <c r="G510">
        <v>73.7</v>
      </c>
      <c r="H510">
        <f t="shared" si="84"/>
        <v>1.1200814111261872</v>
      </c>
      <c r="I510">
        <v>23</v>
      </c>
      <c r="J510">
        <v>74.92</v>
      </c>
      <c r="K510">
        <v>71.22</v>
      </c>
      <c r="L510" s="3">
        <f t="shared" si="85"/>
        <v>0</v>
      </c>
      <c r="M510" s="3">
        <f t="shared" si="86"/>
        <v>1</v>
      </c>
      <c r="N510" s="3">
        <f t="shared" si="87"/>
        <v>0</v>
      </c>
      <c r="AA510" t="s">
        <v>476</v>
      </c>
      <c r="AB510" t="s">
        <v>450</v>
      </c>
      <c r="AC510" t="s">
        <v>3</v>
      </c>
      <c r="AD510" t="s">
        <v>7</v>
      </c>
      <c r="AE510">
        <v>24</v>
      </c>
      <c r="AF510">
        <v>139.49</v>
      </c>
      <c r="AG510">
        <v>73.7</v>
      </c>
      <c r="AH510">
        <f t="shared" si="88"/>
        <v>1.8926729986431479</v>
      </c>
      <c r="AI510">
        <v>22.5</v>
      </c>
      <c r="AJ510">
        <v>67.7</v>
      </c>
      <c r="AK510">
        <v>69.97</v>
      </c>
      <c r="AL510" s="3">
        <f t="shared" si="89"/>
        <v>1</v>
      </c>
      <c r="AM510" s="3">
        <f t="shared" si="90"/>
        <v>0</v>
      </c>
      <c r="AN510" s="3">
        <f t="shared" si="91"/>
        <v>0</v>
      </c>
    </row>
    <row r="511" spans="1:40" x14ac:dyDescent="0.35">
      <c r="A511" t="s">
        <v>479</v>
      </c>
      <c r="B511" t="s">
        <v>450</v>
      </c>
      <c r="C511" s="4" t="s">
        <v>3</v>
      </c>
      <c r="D511" s="4" t="s">
        <v>6</v>
      </c>
      <c r="E511" s="4">
        <v>23.5</v>
      </c>
      <c r="F511" s="4">
        <v>71.59</v>
      </c>
      <c r="G511" s="4">
        <v>72.459999999999994</v>
      </c>
      <c r="H511" s="4">
        <f t="shared" si="84"/>
        <v>0.98799337565553425</v>
      </c>
      <c r="I511" s="4">
        <v>23</v>
      </c>
      <c r="J511" s="4">
        <v>67.58</v>
      </c>
      <c r="K511" s="4">
        <v>71.22</v>
      </c>
      <c r="L511" s="4">
        <f t="shared" si="85"/>
        <v>0</v>
      </c>
      <c r="M511" s="4">
        <f t="shared" si="86"/>
        <v>0</v>
      </c>
      <c r="N511" s="4">
        <f t="shared" si="87"/>
        <v>1</v>
      </c>
      <c r="AA511" t="s">
        <v>479</v>
      </c>
      <c r="AB511" t="s">
        <v>450</v>
      </c>
      <c r="AC511" t="s">
        <v>3</v>
      </c>
      <c r="AD511" t="s">
        <v>7</v>
      </c>
      <c r="AE511">
        <v>24</v>
      </c>
      <c r="AF511">
        <v>141.32</v>
      </c>
      <c r="AG511">
        <v>73.7</v>
      </c>
      <c r="AH511">
        <f t="shared" si="88"/>
        <v>1.9175033921302576</v>
      </c>
      <c r="AI511">
        <v>22.5</v>
      </c>
      <c r="AJ511">
        <v>59.37</v>
      </c>
      <c r="AK511">
        <v>69.97</v>
      </c>
      <c r="AL511" s="3">
        <f t="shared" si="89"/>
        <v>1</v>
      </c>
      <c r="AM511" s="3">
        <f t="shared" si="90"/>
        <v>0</v>
      </c>
      <c r="AN511" s="3">
        <f t="shared" si="91"/>
        <v>0</v>
      </c>
    </row>
    <row r="512" spans="1:40" x14ac:dyDescent="0.35">
      <c r="A512" t="s">
        <v>483</v>
      </c>
      <c r="B512" t="s">
        <v>450</v>
      </c>
      <c r="C512" t="s">
        <v>3</v>
      </c>
      <c r="D512" t="s">
        <v>6</v>
      </c>
      <c r="E512">
        <v>24</v>
      </c>
      <c r="F512">
        <v>85.21</v>
      </c>
      <c r="G512">
        <v>73.7</v>
      </c>
      <c r="H512">
        <f t="shared" si="84"/>
        <v>1.1561736770691993</v>
      </c>
      <c r="I512">
        <v>25</v>
      </c>
      <c r="J512">
        <v>81.040000000000006</v>
      </c>
      <c r="K512">
        <v>76.17</v>
      </c>
      <c r="L512" s="3">
        <f t="shared" si="85"/>
        <v>0</v>
      </c>
      <c r="M512" s="3">
        <f t="shared" si="86"/>
        <v>1</v>
      </c>
      <c r="N512" s="3">
        <f t="shared" si="87"/>
        <v>0</v>
      </c>
      <c r="AA512" t="s">
        <v>483</v>
      </c>
      <c r="AB512" t="s">
        <v>450</v>
      </c>
      <c r="AC512" t="s">
        <v>3</v>
      </c>
      <c r="AD512" t="s">
        <v>7</v>
      </c>
      <c r="AE512">
        <v>24</v>
      </c>
      <c r="AF512">
        <v>133.11000000000001</v>
      </c>
      <c r="AG512">
        <v>73.7</v>
      </c>
      <c r="AH512">
        <f t="shared" si="88"/>
        <v>1.8061058344640435</v>
      </c>
      <c r="AI512">
        <v>22.5</v>
      </c>
      <c r="AJ512">
        <v>65.02</v>
      </c>
      <c r="AK512">
        <v>69.97</v>
      </c>
      <c r="AL512" s="3">
        <f t="shared" si="89"/>
        <v>1</v>
      </c>
      <c r="AM512" s="3">
        <f t="shared" si="90"/>
        <v>0</v>
      </c>
      <c r="AN512" s="3">
        <f t="shared" si="91"/>
        <v>0</v>
      </c>
    </row>
    <row r="513" spans="1:40" x14ac:dyDescent="0.35">
      <c r="A513" t="s">
        <v>484</v>
      </c>
      <c r="B513" t="s">
        <v>450</v>
      </c>
      <c r="C513" s="4" t="s">
        <v>3</v>
      </c>
      <c r="D513" s="4" t="s">
        <v>6</v>
      </c>
      <c r="E513" s="4">
        <v>26</v>
      </c>
      <c r="F513" s="4">
        <v>65.040000000000006</v>
      </c>
      <c r="G513" s="4">
        <v>78.63</v>
      </c>
      <c r="H513" s="4">
        <f t="shared" si="84"/>
        <v>0.82716520412056482</v>
      </c>
      <c r="I513" s="4">
        <v>25.5</v>
      </c>
      <c r="J513" s="4">
        <v>58.86</v>
      </c>
      <c r="K513" s="4">
        <v>77.400000000000006</v>
      </c>
      <c r="L513" s="4">
        <f t="shared" si="85"/>
        <v>0</v>
      </c>
      <c r="M513" s="4">
        <f t="shared" si="86"/>
        <v>0</v>
      </c>
      <c r="N513" s="4">
        <f t="shared" si="87"/>
        <v>1</v>
      </c>
      <c r="AA513" t="s">
        <v>484</v>
      </c>
      <c r="AB513" t="s">
        <v>450</v>
      </c>
      <c r="AC513" t="s">
        <v>3</v>
      </c>
      <c r="AD513" t="s">
        <v>7</v>
      </c>
      <c r="AE513">
        <v>23.5</v>
      </c>
      <c r="AF513">
        <v>81.739999999999995</v>
      </c>
      <c r="AG513">
        <v>72.459999999999994</v>
      </c>
      <c r="AH513">
        <f t="shared" si="88"/>
        <v>1.1280706596743031</v>
      </c>
      <c r="AI513">
        <v>23</v>
      </c>
      <c r="AJ513">
        <v>69.790000000000006</v>
      </c>
      <c r="AK513">
        <v>71.22</v>
      </c>
      <c r="AL513" s="3">
        <f t="shared" si="89"/>
        <v>0</v>
      </c>
      <c r="AM513" s="3">
        <f t="shared" si="90"/>
        <v>1</v>
      </c>
      <c r="AN513" s="3">
        <f t="shared" si="91"/>
        <v>0</v>
      </c>
    </row>
    <row r="514" spans="1:40" x14ac:dyDescent="0.35">
      <c r="A514" t="s">
        <v>504</v>
      </c>
      <c r="B514" t="s">
        <v>450</v>
      </c>
      <c r="C514" s="4" t="s">
        <v>3</v>
      </c>
      <c r="D514" s="4" t="s">
        <v>6</v>
      </c>
      <c r="E514" s="4">
        <v>29</v>
      </c>
      <c r="F514" s="4">
        <v>76.150000000000006</v>
      </c>
      <c r="G514" s="4">
        <v>85.96</v>
      </c>
      <c r="H514" s="4">
        <f t="shared" si="84"/>
        <v>0.88587715216379725</v>
      </c>
      <c r="I514" s="4">
        <v>28.5</v>
      </c>
      <c r="J514" s="4">
        <v>56.52</v>
      </c>
      <c r="K514" s="4">
        <v>84.74</v>
      </c>
      <c r="L514" s="4">
        <f t="shared" si="85"/>
        <v>0</v>
      </c>
      <c r="M514" s="4">
        <f t="shared" si="86"/>
        <v>0</v>
      </c>
      <c r="N514" s="4">
        <f t="shared" si="87"/>
        <v>1</v>
      </c>
      <c r="AA514" t="s">
        <v>504</v>
      </c>
      <c r="AB514" t="s">
        <v>450</v>
      </c>
      <c r="AC514" t="s">
        <v>3</v>
      </c>
      <c r="AD514" t="s">
        <v>7</v>
      </c>
      <c r="AE514">
        <v>24</v>
      </c>
      <c r="AF514">
        <v>119.73</v>
      </c>
      <c r="AG514">
        <v>73.7</v>
      </c>
      <c r="AH514">
        <f t="shared" si="88"/>
        <v>1.6245590230664857</v>
      </c>
      <c r="AI514">
        <v>26.5</v>
      </c>
      <c r="AJ514">
        <v>89.45</v>
      </c>
      <c r="AK514">
        <v>79.86</v>
      </c>
      <c r="AL514" s="3">
        <f t="shared" si="89"/>
        <v>1</v>
      </c>
      <c r="AM514" s="3">
        <f t="shared" si="90"/>
        <v>0</v>
      </c>
      <c r="AN514" s="3">
        <f t="shared" si="91"/>
        <v>0</v>
      </c>
    </row>
    <row r="515" spans="1:40" x14ac:dyDescent="0.35">
      <c r="A515" t="s">
        <v>506</v>
      </c>
      <c r="B515" t="s">
        <v>450</v>
      </c>
      <c r="C515" s="4" t="s">
        <v>3</v>
      </c>
      <c r="D515" s="4" t="s">
        <v>6</v>
      </c>
      <c r="E515" s="4">
        <v>21.5</v>
      </c>
      <c r="F515" s="4">
        <v>57.81</v>
      </c>
      <c r="G515" s="4">
        <v>67.47</v>
      </c>
      <c r="H515" s="4">
        <f t="shared" si="84"/>
        <v>0.85682525566918633</v>
      </c>
      <c r="I515" s="4">
        <v>21</v>
      </c>
      <c r="J515" s="4">
        <v>37.74</v>
      </c>
      <c r="K515" s="4">
        <v>66.22</v>
      </c>
      <c r="L515" s="4">
        <f t="shared" si="85"/>
        <v>0</v>
      </c>
      <c r="M515" s="4">
        <f t="shared" si="86"/>
        <v>0</v>
      </c>
      <c r="N515" s="4">
        <f t="shared" si="87"/>
        <v>1</v>
      </c>
      <c r="AA515" t="s">
        <v>506</v>
      </c>
      <c r="AB515" t="s">
        <v>450</v>
      </c>
      <c r="AC515" t="s">
        <v>3</v>
      </c>
      <c r="AD515" t="s">
        <v>7</v>
      </c>
      <c r="AE515">
        <v>24</v>
      </c>
      <c r="AF515">
        <v>103.64</v>
      </c>
      <c r="AG515">
        <v>73.7</v>
      </c>
      <c r="AH515">
        <f t="shared" si="88"/>
        <v>1.4062415196743554</v>
      </c>
      <c r="AI515">
        <v>23</v>
      </c>
      <c r="AJ515">
        <v>55.62</v>
      </c>
      <c r="AK515">
        <v>71.22</v>
      </c>
      <c r="AL515" s="3">
        <f t="shared" si="89"/>
        <v>0</v>
      </c>
      <c r="AM515" s="3">
        <f t="shared" si="90"/>
        <v>1</v>
      </c>
      <c r="AN515" s="3">
        <f t="shared" si="91"/>
        <v>0</v>
      </c>
    </row>
    <row r="516" spans="1:40" x14ac:dyDescent="0.35">
      <c r="A516" t="s">
        <v>508</v>
      </c>
      <c r="B516" t="s">
        <v>450</v>
      </c>
      <c r="C516" s="4" t="s">
        <v>3</v>
      </c>
      <c r="D516" s="4" t="s">
        <v>6</v>
      </c>
      <c r="E516" s="4">
        <v>29</v>
      </c>
      <c r="F516" s="4">
        <v>80.56</v>
      </c>
      <c r="G516" s="4">
        <v>85.96</v>
      </c>
      <c r="H516" s="4">
        <f t="shared" si="84"/>
        <v>0.93718008375988837</v>
      </c>
      <c r="I516" s="4">
        <v>28.5</v>
      </c>
      <c r="J516" s="4">
        <v>62.89</v>
      </c>
      <c r="K516" s="4">
        <v>84.74</v>
      </c>
      <c r="L516" s="4">
        <f t="shared" si="85"/>
        <v>0</v>
      </c>
      <c r="M516" s="4">
        <f t="shared" si="86"/>
        <v>0</v>
      </c>
      <c r="N516" s="4">
        <f t="shared" si="87"/>
        <v>1</v>
      </c>
      <c r="AA516" t="s">
        <v>508</v>
      </c>
      <c r="AB516" t="s">
        <v>450</v>
      </c>
      <c r="AC516" t="s">
        <v>3</v>
      </c>
      <c r="AD516" t="s">
        <v>7</v>
      </c>
      <c r="AE516">
        <v>24</v>
      </c>
      <c r="AF516">
        <v>80.989999999999995</v>
      </c>
      <c r="AG516">
        <v>73.7</v>
      </c>
      <c r="AH516">
        <f t="shared" si="88"/>
        <v>1.0989145183175033</v>
      </c>
      <c r="AI516">
        <v>31</v>
      </c>
      <c r="AJ516">
        <v>92.45</v>
      </c>
      <c r="AK516">
        <v>90.81</v>
      </c>
      <c r="AL516" s="3">
        <f t="shared" si="89"/>
        <v>0</v>
      </c>
      <c r="AM516" s="3">
        <f t="shared" si="90"/>
        <v>1</v>
      </c>
      <c r="AN516" s="3">
        <f t="shared" si="91"/>
        <v>0</v>
      </c>
    </row>
    <row r="517" spans="1:40" x14ac:dyDescent="0.35">
      <c r="A517" t="s">
        <v>509</v>
      </c>
      <c r="B517" t="s">
        <v>450</v>
      </c>
      <c r="C517" s="4" t="s">
        <v>3</v>
      </c>
      <c r="D517" s="4" t="s">
        <v>6</v>
      </c>
      <c r="E517" s="4">
        <v>19.5</v>
      </c>
      <c r="F517" s="4">
        <v>50.69</v>
      </c>
      <c r="G517" s="4">
        <v>62.44</v>
      </c>
      <c r="H517" s="4">
        <f t="shared" si="84"/>
        <v>0.81181934657270982</v>
      </c>
      <c r="I517" s="4">
        <v>19</v>
      </c>
      <c r="J517" s="4">
        <v>26.99</v>
      </c>
      <c r="K517" s="4">
        <v>61.18</v>
      </c>
      <c r="L517" s="4">
        <f t="shared" si="85"/>
        <v>0</v>
      </c>
      <c r="M517" s="4">
        <f t="shared" si="86"/>
        <v>0</v>
      </c>
      <c r="N517" s="4">
        <f t="shared" si="87"/>
        <v>1</v>
      </c>
      <c r="AA517" t="s">
        <v>509</v>
      </c>
      <c r="AB517" t="s">
        <v>450</v>
      </c>
      <c r="AC517" t="s">
        <v>3</v>
      </c>
      <c r="AD517" t="s">
        <v>7</v>
      </c>
      <c r="AE517">
        <v>24</v>
      </c>
      <c r="AF517">
        <v>78.959999999999994</v>
      </c>
      <c r="AG517">
        <v>73.7</v>
      </c>
      <c r="AH517">
        <f t="shared" si="88"/>
        <v>1.0713704206241519</v>
      </c>
      <c r="AI517">
        <v>23.5</v>
      </c>
      <c r="AJ517">
        <v>70.53</v>
      </c>
      <c r="AK517">
        <v>72.459999999999994</v>
      </c>
      <c r="AL517" s="3">
        <f t="shared" si="89"/>
        <v>0</v>
      </c>
      <c r="AM517" s="3">
        <f t="shared" si="90"/>
        <v>1</v>
      </c>
      <c r="AN517" s="3">
        <f t="shared" si="91"/>
        <v>0</v>
      </c>
    </row>
    <row r="518" spans="1:40" x14ac:dyDescent="0.35">
      <c r="A518" t="s">
        <v>513</v>
      </c>
      <c r="B518" t="s">
        <v>450</v>
      </c>
      <c r="C518" t="s">
        <v>3</v>
      </c>
      <c r="D518" t="s">
        <v>6</v>
      </c>
      <c r="E518">
        <v>23.5</v>
      </c>
      <c r="F518">
        <v>84.54</v>
      </c>
      <c r="G518">
        <v>72.459999999999994</v>
      </c>
      <c r="H518">
        <f t="shared" si="84"/>
        <v>1.1667126690587912</v>
      </c>
      <c r="I518">
        <v>23</v>
      </c>
      <c r="J518">
        <v>58.3</v>
      </c>
      <c r="K518">
        <v>71.22</v>
      </c>
      <c r="L518" s="3">
        <f t="shared" si="85"/>
        <v>0</v>
      </c>
      <c r="M518" s="3">
        <f t="shared" si="86"/>
        <v>1</v>
      </c>
      <c r="N518" s="3">
        <f t="shared" si="87"/>
        <v>0</v>
      </c>
      <c r="AA518" t="s">
        <v>513</v>
      </c>
      <c r="AB518" t="s">
        <v>450</v>
      </c>
      <c r="AC518" s="4" t="s">
        <v>3</v>
      </c>
      <c r="AD518" s="4" t="s">
        <v>7</v>
      </c>
      <c r="AE518" s="4">
        <v>22.5</v>
      </c>
      <c r="AF518" s="4">
        <v>55.24</v>
      </c>
      <c r="AG518" s="4">
        <v>69.97</v>
      </c>
      <c r="AH518" s="4">
        <f t="shared" si="88"/>
        <v>0.78948120623124196</v>
      </c>
      <c r="AI518" s="4">
        <v>22</v>
      </c>
      <c r="AJ518" s="4">
        <v>52.68</v>
      </c>
      <c r="AK518" s="4">
        <v>68.72</v>
      </c>
      <c r="AL518" s="4">
        <f t="shared" si="89"/>
        <v>0</v>
      </c>
      <c r="AM518" s="4">
        <f t="shared" si="90"/>
        <v>0</v>
      </c>
      <c r="AN518" s="4">
        <f t="shared" si="91"/>
        <v>1</v>
      </c>
    </row>
    <row r="519" spans="1:40" x14ac:dyDescent="0.35">
      <c r="A519" t="s">
        <v>514</v>
      </c>
      <c r="B519" t="s">
        <v>450</v>
      </c>
      <c r="C519" t="s">
        <v>3</v>
      </c>
      <c r="D519" t="s">
        <v>6</v>
      </c>
      <c r="E519">
        <v>25.5</v>
      </c>
      <c r="F519">
        <v>83.27</v>
      </c>
      <c r="G519">
        <v>77.400000000000006</v>
      </c>
      <c r="H519">
        <f t="shared" si="84"/>
        <v>1.0758397932816537</v>
      </c>
      <c r="I519">
        <v>25</v>
      </c>
      <c r="J519">
        <v>73.72</v>
      </c>
      <c r="K519">
        <v>76.17</v>
      </c>
      <c r="L519" s="3">
        <f t="shared" si="85"/>
        <v>0</v>
      </c>
      <c r="M519" s="3">
        <f t="shared" si="86"/>
        <v>1</v>
      </c>
      <c r="N519" s="3">
        <f t="shared" si="87"/>
        <v>0</v>
      </c>
      <c r="AA519" t="s">
        <v>514</v>
      </c>
      <c r="AB519" t="s">
        <v>450</v>
      </c>
      <c r="AC519" t="s">
        <v>3</v>
      </c>
      <c r="AD519" t="s">
        <v>7</v>
      </c>
      <c r="AE519">
        <v>24</v>
      </c>
      <c r="AF519">
        <v>113.94</v>
      </c>
      <c r="AG519">
        <v>73.7</v>
      </c>
      <c r="AH519">
        <f t="shared" si="88"/>
        <v>1.5459972862957936</v>
      </c>
      <c r="AI519">
        <v>22.5</v>
      </c>
      <c r="AJ519">
        <v>64.13</v>
      </c>
      <c r="AK519">
        <v>69.97</v>
      </c>
      <c r="AL519" s="3">
        <f t="shared" si="89"/>
        <v>1</v>
      </c>
      <c r="AM519" s="3">
        <f t="shared" si="90"/>
        <v>0</v>
      </c>
      <c r="AN519" s="3">
        <f t="shared" si="91"/>
        <v>0</v>
      </c>
    </row>
    <row r="520" spans="1:40" x14ac:dyDescent="0.35">
      <c r="A520" t="s">
        <v>635</v>
      </c>
      <c r="B520" t="s">
        <v>450</v>
      </c>
      <c r="C520" s="4" t="s">
        <v>3</v>
      </c>
      <c r="D520" s="4" t="s">
        <v>4</v>
      </c>
      <c r="E520" s="4">
        <v>27</v>
      </c>
      <c r="F520" s="4">
        <v>71.739999999999995</v>
      </c>
      <c r="G520" s="4">
        <v>81.08</v>
      </c>
      <c r="H520" s="4">
        <f t="shared" si="84"/>
        <v>0.88480513073507638</v>
      </c>
      <c r="I520" s="4">
        <v>26.5</v>
      </c>
      <c r="J520" s="4">
        <v>68.290000000000006</v>
      </c>
      <c r="K520" s="4">
        <v>79.86</v>
      </c>
      <c r="L520" s="4">
        <f t="shared" si="85"/>
        <v>0</v>
      </c>
      <c r="M520" s="4">
        <f t="shared" si="86"/>
        <v>0</v>
      </c>
      <c r="N520" s="4">
        <f t="shared" si="87"/>
        <v>1</v>
      </c>
      <c r="AA520" t="s">
        <v>635</v>
      </c>
      <c r="AB520" t="s">
        <v>450</v>
      </c>
      <c r="AC520" t="s">
        <v>3</v>
      </c>
      <c r="AD520" t="s">
        <v>5</v>
      </c>
      <c r="AE520">
        <v>23.5</v>
      </c>
      <c r="AF520">
        <v>96.09</v>
      </c>
      <c r="AG520">
        <v>72.459999999999994</v>
      </c>
      <c r="AH520">
        <f t="shared" si="88"/>
        <v>1.3261109577698043</v>
      </c>
      <c r="AI520">
        <v>22.5</v>
      </c>
      <c r="AJ520">
        <v>65.59</v>
      </c>
      <c r="AK520">
        <v>69.97</v>
      </c>
      <c r="AL520" s="3">
        <f t="shared" si="89"/>
        <v>0</v>
      </c>
      <c r="AM520" s="3">
        <f t="shared" si="90"/>
        <v>1</v>
      </c>
      <c r="AN520" s="3">
        <f t="shared" si="91"/>
        <v>0</v>
      </c>
    </row>
    <row r="521" spans="1:40" x14ac:dyDescent="0.35">
      <c r="A521" t="s">
        <v>641</v>
      </c>
      <c r="B521" t="s">
        <v>450</v>
      </c>
      <c r="C521" t="s">
        <v>3</v>
      </c>
      <c r="D521" t="s">
        <v>4</v>
      </c>
      <c r="E521">
        <v>25.5</v>
      </c>
      <c r="F521">
        <v>82.01</v>
      </c>
      <c r="G521">
        <v>77.400000000000006</v>
      </c>
      <c r="H521">
        <f t="shared" si="84"/>
        <v>1.0595607235142119</v>
      </c>
      <c r="I521">
        <v>24.5</v>
      </c>
      <c r="J521">
        <v>71.540000000000006</v>
      </c>
      <c r="K521">
        <v>74.930000000000007</v>
      </c>
      <c r="L521" s="3">
        <f t="shared" si="85"/>
        <v>0</v>
      </c>
      <c r="M521" s="3">
        <f t="shared" si="86"/>
        <v>1</v>
      </c>
      <c r="N521" s="3">
        <f t="shared" si="87"/>
        <v>0</v>
      </c>
      <c r="AA521" t="s">
        <v>641</v>
      </c>
      <c r="AB521" t="s">
        <v>450</v>
      </c>
      <c r="AC521" t="s">
        <v>3</v>
      </c>
      <c r="AD521" t="s">
        <v>5</v>
      </c>
      <c r="AE521">
        <v>24</v>
      </c>
      <c r="AF521">
        <v>129.83000000000001</v>
      </c>
      <c r="AG521">
        <v>73.7</v>
      </c>
      <c r="AH521">
        <f t="shared" si="88"/>
        <v>1.7616010854816826</v>
      </c>
      <c r="AI521">
        <v>22.5</v>
      </c>
      <c r="AJ521">
        <v>62.7</v>
      </c>
      <c r="AK521">
        <v>69.97</v>
      </c>
      <c r="AL521" s="3">
        <f t="shared" si="89"/>
        <v>1</v>
      </c>
      <c r="AM521" s="3">
        <f t="shared" si="90"/>
        <v>0</v>
      </c>
      <c r="AN521" s="3">
        <f t="shared" si="91"/>
        <v>0</v>
      </c>
    </row>
    <row r="522" spans="1:40" x14ac:dyDescent="0.35">
      <c r="A522" t="s">
        <v>643</v>
      </c>
      <c r="B522" t="s">
        <v>450</v>
      </c>
      <c r="C522" s="4" t="s">
        <v>3</v>
      </c>
      <c r="D522" s="4" t="s">
        <v>4</v>
      </c>
      <c r="E522" s="4">
        <v>18</v>
      </c>
      <c r="F522" s="4">
        <v>48.1</v>
      </c>
      <c r="G522" s="4">
        <v>58.64</v>
      </c>
      <c r="H522" s="4">
        <f t="shared" si="84"/>
        <v>0.82025920873124147</v>
      </c>
      <c r="I522" s="4">
        <v>17.5</v>
      </c>
      <c r="J522" s="4">
        <v>39.54</v>
      </c>
      <c r="K522" s="4">
        <v>57.36</v>
      </c>
      <c r="L522" s="4">
        <f t="shared" si="85"/>
        <v>0</v>
      </c>
      <c r="M522" s="4">
        <f t="shared" si="86"/>
        <v>0</v>
      </c>
      <c r="N522" s="4">
        <f t="shared" si="87"/>
        <v>1</v>
      </c>
      <c r="AA522" t="s">
        <v>643</v>
      </c>
      <c r="AB522" t="s">
        <v>450</v>
      </c>
      <c r="AC522" t="s">
        <v>3</v>
      </c>
      <c r="AD522" t="s">
        <v>5</v>
      </c>
      <c r="AE522">
        <v>24</v>
      </c>
      <c r="AF522">
        <v>103.92</v>
      </c>
      <c r="AG522">
        <v>73.7</v>
      </c>
      <c r="AH522">
        <f t="shared" si="88"/>
        <v>1.4100407055630937</v>
      </c>
      <c r="AI522">
        <v>22.5</v>
      </c>
      <c r="AJ522">
        <v>48.48</v>
      </c>
      <c r="AK522">
        <v>69.97</v>
      </c>
      <c r="AL522" s="3">
        <f t="shared" si="89"/>
        <v>0</v>
      </c>
      <c r="AM522" s="3">
        <f t="shared" si="90"/>
        <v>1</v>
      </c>
      <c r="AN522" s="3">
        <f t="shared" si="91"/>
        <v>0</v>
      </c>
    </row>
    <row r="523" spans="1:40" x14ac:dyDescent="0.35">
      <c r="A523" t="s">
        <v>662</v>
      </c>
      <c r="B523" t="s">
        <v>450</v>
      </c>
      <c r="C523" s="4" t="s">
        <v>3</v>
      </c>
      <c r="D523" s="4" t="s">
        <v>4</v>
      </c>
      <c r="E523" s="4">
        <v>29</v>
      </c>
      <c r="F523" s="4">
        <v>74.47</v>
      </c>
      <c r="G523" s="4">
        <v>85.96</v>
      </c>
      <c r="H523" s="4">
        <f t="shared" si="84"/>
        <v>0.86633317822242906</v>
      </c>
      <c r="I523" s="4">
        <v>28.5</v>
      </c>
      <c r="J523" s="4">
        <v>49.65</v>
      </c>
      <c r="K523" s="4">
        <v>84.74</v>
      </c>
      <c r="L523" s="4">
        <f t="shared" si="85"/>
        <v>0</v>
      </c>
      <c r="M523" s="4">
        <f t="shared" si="86"/>
        <v>0</v>
      </c>
      <c r="N523" s="4">
        <f t="shared" si="87"/>
        <v>1</v>
      </c>
      <c r="AA523" t="s">
        <v>662</v>
      </c>
      <c r="AB523" t="s">
        <v>450</v>
      </c>
      <c r="AC523" s="4" t="s">
        <v>3</v>
      </c>
      <c r="AD523" s="4" t="s">
        <v>5</v>
      </c>
      <c r="AE523" s="4">
        <v>23</v>
      </c>
      <c r="AF523" s="4">
        <v>59.33</v>
      </c>
      <c r="AG523" s="4">
        <v>71.22</v>
      </c>
      <c r="AH523" s="4">
        <f t="shared" si="88"/>
        <v>0.8330525133389497</v>
      </c>
      <c r="AI523" s="4">
        <v>22.5</v>
      </c>
      <c r="AJ523" s="4">
        <v>43.31</v>
      </c>
      <c r="AK523" s="4">
        <v>69.97</v>
      </c>
      <c r="AL523" s="4">
        <f t="shared" si="89"/>
        <v>0</v>
      </c>
      <c r="AM523" s="4">
        <f t="shared" si="90"/>
        <v>0</v>
      </c>
      <c r="AN523" s="4">
        <f t="shared" si="91"/>
        <v>1</v>
      </c>
    </row>
    <row r="524" spans="1:40" x14ac:dyDescent="0.35">
      <c r="A524" t="s">
        <v>668</v>
      </c>
      <c r="B524" t="s">
        <v>450</v>
      </c>
      <c r="C524" t="s">
        <v>3</v>
      </c>
      <c r="D524" t="s">
        <v>4</v>
      </c>
      <c r="E524">
        <v>24.5</v>
      </c>
      <c r="F524">
        <v>97.26</v>
      </c>
      <c r="G524">
        <v>74.930000000000007</v>
      </c>
      <c r="H524">
        <f t="shared" si="84"/>
        <v>1.2980114773788869</v>
      </c>
      <c r="I524">
        <v>22.5</v>
      </c>
      <c r="J524">
        <v>63.39</v>
      </c>
      <c r="K524">
        <v>69.97</v>
      </c>
      <c r="L524" s="3">
        <f t="shared" si="85"/>
        <v>0</v>
      </c>
      <c r="M524" s="3">
        <f t="shared" si="86"/>
        <v>1</v>
      </c>
      <c r="N524" s="3">
        <f t="shared" si="87"/>
        <v>0</v>
      </c>
      <c r="AA524" t="s">
        <v>668</v>
      </c>
      <c r="AB524" t="s">
        <v>450</v>
      </c>
      <c r="AC524" t="s">
        <v>3</v>
      </c>
      <c r="AD524" t="s">
        <v>5</v>
      </c>
      <c r="AE524">
        <v>25.5</v>
      </c>
      <c r="AF524">
        <v>86.81</v>
      </c>
      <c r="AG524">
        <v>77.400000000000006</v>
      </c>
      <c r="AH524">
        <f t="shared" si="88"/>
        <v>1.1215762273901808</v>
      </c>
      <c r="AI524">
        <v>23.5</v>
      </c>
      <c r="AJ524">
        <v>68.25</v>
      </c>
      <c r="AK524">
        <v>72.459999999999994</v>
      </c>
      <c r="AL524" s="3">
        <f t="shared" si="89"/>
        <v>0</v>
      </c>
      <c r="AM524" s="3">
        <f t="shared" si="90"/>
        <v>1</v>
      </c>
      <c r="AN524" s="3">
        <f t="shared" si="91"/>
        <v>0</v>
      </c>
    </row>
    <row r="525" spans="1:40" x14ac:dyDescent="0.35">
      <c r="A525" t="s">
        <v>671</v>
      </c>
      <c r="B525" t="s">
        <v>450</v>
      </c>
      <c r="C525" s="4" t="s">
        <v>3</v>
      </c>
      <c r="D525" s="4" t="s">
        <v>4</v>
      </c>
      <c r="E525" s="4">
        <v>26.5</v>
      </c>
      <c r="F525" s="4">
        <v>64.34</v>
      </c>
      <c r="G525" s="4">
        <v>79.86</v>
      </c>
      <c r="H525" s="4">
        <f t="shared" si="84"/>
        <v>0.80565990483345862</v>
      </c>
      <c r="I525" s="4">
        <v>26</v>
      </c>
      <c r="J525" s="4">
        <v>48.79</v>
      </c>
      <c r="K525" s="4">
        <v>78.63</v>
      </c>
      <c r="L525" s="4">
        <f t="shared" si="85"/>
        <v>0</v>
      </c>
      <c r="M525" s="4">
        <f t="shared" si="86"/>
        <v>0</v>
      </c>
      <c r="N525" s="4">
        <f t="shared" si="87"/>
        <v>1</v>
      </c>
      <c r="AA525" t="s">
        <v>671</v>
      </c>
      <c r="AB525" t="s">
        <v>450</v>
      </c>
      <c r="AC525" t="s">
        <v>3</v>
      </c>
      <c r="AD525" t="s">
        <v>5</v>
      </c>
      <c r="AE525">
        <v>24</v>
      </c>
      <c r="AF525">
        <v>82.24</v>
      </c>
      <c r="AG525">
        <v>73.7</v>
      </c>
      <c r="AH525">
        <f t="shared" si="88"/>
        <v>1.1158751696065128</v>
      </c>
      <c r="AI525">
        <v>23</v>
      </c>
      <c r="AJ525">
        <v>69.569999999999993</v>
      </c>
      <c r="AK525">
        <v>71.22</v>
      </c>
      <c r="AL525" s="3">
        <f t="shared" si="89"/>
        <v>0</v>
      </c>
      <c r="AM525" s="3">
        <f t="shared" si="90"/>
        <v>1</v>
      </c>
      <c r="AN525" s="3">
        <f t="shared" si="91"/>
        <v>0</v>
      </c>
    </row>
    <row r="526" spans="1:40" x14ac:dyDescent="0.35">
      <c r="A526" t="s">
        <v>674</v>
      </c>
      <c r="B526" t="s">
        <v>450</v>
      </c>
      <c r="C526" t="s">
        <v>3</v>
      </c>
      <c r="D526" t="s">
        <v>4</v>
      </c>
      <c r="E526">
        <v>23.5</v>
      </c>
      <c r="F526">
        <v>74.959999999999994</v>
      </c>
      <c r="G526">
        <v>72.459999999999994</v>
      </c>
      <c r="H526">
        <f t="shared" si="84"/>
        <v>1.0345017940932928</v>
      </c>
      <c r="I526">
        <v>22</v>
      </c>
      <c r="J526">
        <v>61.36</v>
      </c>
      <c r="K526">
        <v>68.72</v>
      </c>
      <c r="L526" s="3">
        <f t="shared" si="85"/>
        <v>0</v>
      </c>
      <c r="M526" s="3">
        <f t="shared" si="86"/>
        <v>1</v>
      </c>
      <c r="N526" s="3">
        <f t="shared" si="87"/>
        <v>0</v>
      </c>
      <c r="AA526" t="s">
        <v>674</v>
      </c>
      <c r="AB526" t="s">
        <v>450</v>
      </c>
      <c r="AC526" t="s">
        <v>3</v>
      </c>
      <c r="AD526" t="s">
        <v>5</v>
      </c>
      <c r="AE526">
        <v>24</v>
      </c>
      <c r="AF526">
        <v>85.78</v>
      </c>
      <c r="AG526">
        <v>73.7</v>
      </c>
      <c r="AH526">
        <f t="shared" si="88"/>
        <v>1.1639077340569877</v>
      </c>
      <c r="AI526">
        <v>23</v>
      </c>
      <c r="AJ526">
        <v>61.77</v>
      </c>
      <c r="AK526">
        <v>71.22</v>
      </c>
      <c r="AL526" s="3">
        <f t="shared" si="89"/>
        <v>0</v>
      </c>
      <c r="AM526" s="3">
        <f t="shared" si="90"/>
        <v>1</v>
      </c>
      <c r="AN526" s="3">
        <f t="shared" si="91"/>
        <v>0</v>
      </c>
    </row>
    <row r="527" spans="1:40" x14ac:dyDescent="0.35">
      <c r="A527" t="s">
        <v>533</v>
      </c>
      <c r="B527" t="s">
        <v>451</v>
      </c>
      <c r="C527" s="4" t="s">
        <v>3</v>
      </c>
      <c r="D527" s="4" t="s">
        <v>6</v>
      </c>
      <c r="E527" s="4">
        <v>17</v>
      </c>
      <c r="F527" s="4">
        <v>27.06</v>
      </c>
      <c r="G527" s="4">
        <v>56.08</v>
      </c>
      <c r="H527" s="4">
        <f t="shared" si="84"/>
        <v>0.48252496433666192</v>
      </c>
      <c r="I527" s="4">
        <v>16.5</v>
      </c>
      <c r="J527" s="4">
        <v>22.38</v>
      </c>
      <c r="K527" s="4">
        <v>54.79</v>
      </c>
      <c r="L527" s="4">
        <f t="shared" si="85"/>
        <v>0</v>
      </c>
      <c r="M527" s="4">
        <f t="shared" si="86"/>
        <v>0</v>
      </c>
      <c r="N527" s="4">
        <f t="shared" si="87"/>
        <v>1</v>
      </c>
      <c r="AA527" t="s">
        <v>533</v>
      </c>
      <c r="AB527" t="s">
        <v>451</v>
      </c>
      <c r="AC527" t="s">
        <v>3</v>
      </c>
      <c r="AD527" t="s">
        <v>7</v>
      </c>
      <c r="AE527">
        <v>24</v>
      </c>
      <c r="AF527">
        <v>90.7</v>
      </c>
      <c r="AG527">
        <v>73.7</v>
      </c>
      <c r="AH527">
        <f t="shared" si="88"/>
        <v>1.2306648575305292</v>
      </c>
      <c r="AI527">
        <v>23.5</v>
      </c>
      <c r="AJ527">
        <v>65.069999999999993</v>
      </c>
      <c r="AK527">
        <v>72.459999999999994</v>
      </c>
      <c r="AL527" s="3">
        <f t="shared" si="89"/>
        <v>0</v>
      </c>
      <c r="AM527" s="3">
        <f t="shared" si="90"/>
        <v>1</v>
      </c>
      <c r="AN527" s="3">
        <f t="shared" si="91"/>
        <v>0</v>
      </c>
    </row>
    <row r="528" spans="1:40" x14ac:dyDescent="0.35">
      <c r="A528" t="s">
        <v>534</v>
      </c>
      <c r="B528" t="s">
        <v>451</v>
      </c>
      <c r="C528" t="s">
        <v>3</v>
      </c>
      <c r="D528" t="s">
        <v>6</v>
      </c>
      <c r="E528">
        <v>23.5</v>
      </c>
      <c r="F528">
        <v>73.7</v>
      </c>
      <c r="G528">
        <v>72.459999999999994</v>
      </c>
      <c r="H528">
        <f t="shared" si="84"/>
        <v>1.0171128898702735</v>
      </c>
      <c r="I528">
        <v>22.5</v>
      </c>
      <c r="J528">
        <v>52.08</v>
      </c>
      <c r="K528">
        <v>69.97</v>
      </c>
      <c r="L528" s="3">
        <f t="shared" si="85"/>
        <v>0</v>
      </c>
      <c r="M528" s="3">
        <f t="shared" si="86"/>
        <v>1</v>
      </c>
      <c r="N528" s="3">
        <f t="shared" si="87"/>
        <v>0</v>
      </c>
      <c r="AA528" t="s">
        <v>534</v>
      </c>
      <c r="AB528" t="s">
        <v>451</v>
      </c>
      <c r="AC528" t="s">
        <v>3</v>
      </c>
      <c r="AD528" t="s">
        <v>7</v>
      </c>
      <c r="AE528">
        <v>24</v>
      </c>
      <c r="AF528">
        <v>173.25</v>
      </c>
      <c r="AG528">
        <v>73.7</v>
      </c>
      <c r="AH528">
        <f t="shared" si="88"/>
        <v>2.3507462686567164</v>
      </c>
      <c r="AI528">
        <v>21.5</v>
      </c>
      <c r="AJ528">
        <v>55.23</v>
      </c>
      <c r="AK528">
        <v>67.47</v>
      </c>
      <c r="AL528" s="3">
        <f t="shared" si="89"/>
        <v>1</v>
      </c>
      <c r="AM528" s="3">
        <f t="shared" si="90"/>
        <v>0</v>
      </c>
      <c r="AN528" s="3">
        <f t="shared" si="91"/>
        <v>0</v>
      </c>
    </row>
    <row r="529" spans="1:40" x14ac:dyDescent="0.35">
      <c r="A529" t="s">
        <v>535</v>
      </c>
      <c r="B529" t="s">
        <v>451</v>
      </c>
      <c r="C529" t="s">
        <v>3</v>
      </c>
      <c r="D529" t="s">
        <v>6</v>
      </c>
      <c r="E529">
        <v>21.5</v>
      </c>
      <c r="F529">
        <v>72.430000000000007</v>
      </c>
      <c r="G529">
        <v>67.47</v>
      </c>
      <c r="H529">
        <f t="shared" si="84"/>
        <v>1.0735141544390101</v>
      </c>
      <c r="I529">
        <v>23</v>
      </c>
      <c r="J529">
        <v>71.56</v>
      </c>
      <c r="K529">
        <v>71.22</v>
      </c>
      <c r="L529" s="3">
        <f t="shared" si="85"/>
        <v>0</v>
      </c>
      <c r="M529" s="3">
        <f t="shared" si="86"/>
        <v>1</v>
      </c>
      <c r="N529" s="3">
        <f t="shared" si="87"/>
        <v>0</v>
      </c>
      <c r="AA529" t="s">
        <v>535</v>
      </c>
      <c r="AB529" t="s">
        <v>451</v>
      </c>
      <c r="AC529" t="s">
        <v>3</v>
      </c>
      <c r="AD529" t="s">
        <v>7</v>
      </c>
      <c r="AE529">
        <v>24</v>
      </c>
      <c r="AF529">
        <v>151.99</v>
      </c>
      <c r="AG529">
        <v>73.7</v>
      </c>
      <c r="AH529">
        <f t="shared" si="88"/>
        <v>2.0622795115332431</v>
      </c>
      <c r="AI529">
        <v>22.5</v>
      </c>
      <c r="AJ529">
        <v>56.38</v>
      </c>
      <c r="AK529">
        <v>69.97</v>
      </c>
      <c r="AL529" s="3">
        <f t="shared" si="89"/>
        <v>1</v>
      </c>
      <c r="AM529" s="3">
        <f t="shared" si="90"/>
        <v>0</v>
      </c>
      <c r="AN529" s="3">
        <f t="shared" si="91"/>
        <v>0</v>
      </c>
    </row>
    <row r="530" spans="1:40" x14ac:dyDescent="0.35">
      <c r="A530" t="s">
        <v>536</v>
      </c>
      <c r="B530" t="s">
        <v>451</v>
      </c>
      <c r="C530" s="4" t="s">
        <v>3</v>
      </c>
      <c r="D530" s="4" t="s">
        <v>6</v>
      </c>
      <c r="E530" s="4">
        <v>22.5</v>
      </c>
      <c r="F530" s="4">
        <v>47.19</v>
      </c>
      <c r="G530" s="4">
        <v>69.97</v>
      </c>
      <c r="H530" s="4">
        <f t="shared" si="84"/>
        <v>0.67443189938545089</v>
      </c>
      <c r="I530" s="4">
        <v>22</v>
      </c>
      <c r="J530" s="4">
        <v>37</v>
      </c>
      <c r="K530" s="4">
        <v>68.72</v>
      </c>
      <c r="L530" s="4">
        <f t="shared" si="85"/>
        <v>0</v>
      </c>
      <c r="M530" s="4">
        <f t="shared" si="86"/>
        <v>0</v>
      </c>
      <c r="N530" s="4">
        <f t="shared" si="87"/>
        <v>1</v>
      </c>
      <c r="AA530" t="s">
        <v>536</v>
      </c>
      <c r="AB530" t="s">
        <v>451</v>
      </c>
      <c r="AC530" t="s">
        <v>3</v>
      </c>
      <c r="AD530" t="s">
        <v>7</v>
      </c>
      <c r="AE530">
        <v>24</v>
      </c>
      <c r="AF530">
        <v>105.23</v>
      </c>
      <c r="AG530">
        <v>73.7</v>
      </c>
      <c r="AH530">
        <f t="shared" si="88"/>
        <v>1.4278154681139756</v>
      </c>
      <c r="AI530">
        <v>23</v>
      </c>
      <c r="AJ530">
        <v>60.6</v>
      </c>
      <c r="AK530">
        <v>71.22</v>
      </c>
      <c r="AL530" s="3">
        <f t="shared" si="89"/>
        <v>0</v>
      </c>
      <c r="AM530" s="3">
        <f t="shared" si="90"/>
        <v>1</v>
      </c>
      <c r="AN530" s="3">
        <f t="shared" si="91"/>
        <v>0</v>
      </c>
    </row>
    <row r="531" spans="1:40" x14ac:dyDescent="0.35">
      <c r="A531" t="s">
        <v>537</v>
      </c>
      <c r="B531" t="s">
        <v>451</v>
      </c>
      <c r="C531" t="s">
        <v>3</v>
      </c>
      <c r="D531" t="s">
        <v>6</v>
      </c>
      <c r="E531">
        <v>15.5</v>
      </c>
      <c r="F531">
        <v>52.26</v>
      </c>
      <c r="G531">
        <v>52.21</v>
      </c>
      <c r="H531">
        <f t="shared" si="84"/>
        <v>1.0009576709442636</v>
      </c>
      <c r="I531">
        <v>15</v>
      </c>
      <c r="J531">
        <v>30.96</v>
      </c>
      <c r="K531">
        <v>50.91</v>
      </c>
      <c r="L531" s="3">
        <f t="shared" si="85"/>
        <v>0</v>
      </c>
      <c r="M531" s="3">
        <f t="shared" si="86"/>
        <v>1</v>
      </c>
      <c r="N531" s="3">
        <f t="shared" si="87"/>
        <v>0</v>
      </c>
      <c r="AA531" t="s">
        <v>537</v>
      </c>
      <c r="AB531" t="s">
        <v>451</v>
      </c>
      <c r="AC531" t="s">
        <v>3</v>
      </c>
      <c r="AD531" t="s">
        <v>7</v>
      </c>
      <c r="AE531">
        <v>24.5</v>
      </c>
      <c r="AF531">
        <v>88.72</v>
      </c>
      <c r="AG531">
        <v>74.930000000000007</v>
      </c>
      <c r="AH531">
        <f t="shared" si="88"/>
        <v>1.1840384358734819</v>
      </c>
      <c r="AI531">
        <v>23</v>
      </c>
      <c r="AJ531">
        <v>54.84</v>
      </c>
      <c r="AK531">
        <v>71.22</v>
      </c>
      <c r="AL531" s="3">
        <f t="shared" si="89"/>
        <v>0</v>
      </c>
      <c r="AM531" s="3">
        <f t="shared" si="90"/>
        <v>1</v>
      </c>
      <c r="AN531" s="3">
        <f t="shared" si="91"/>
        <v>0</v>
      </c>
    </row>
    <row r="532" spans="1:40" x14ac:dyDescent="0.35">
      <c r="A532" t="s">
        <v>538</v>
      </c>
      <c r="B532" t="s">
        <v>451</v>
      </c>
      <c r="C532" s="4" t="s">
        <v>3</v>
      </c>
      <c r="D532" s="4" t="s">
        <v>6</v>
      </c>
      <c r="E532" s="4">
        <v>21</v>
      </c>
      <c r="F532" s="4">
        <v>59.07</v>
      </c>
      <c r="G532" s="4">
        <v>66.22</v>
      </c>
      <c r="H532" s="4">
        <f t="shared" si="84"/>
        <v>0.89202657807308972</v>
      </c>
      <c r="I532" s="4">
        <v>20.5</v>
      </c>
      <c r="J532" s="4">
        <v>46.31</v>
      </c>
      <c r="K532" s="4">
        <v>64.97</v>
      </c>
      <c r="L532" s="4">
        <f t="shared" si="85"/>
        <v>0</v>
      </c>
      <c r="M532" s="4">
        <f t="shared" si="86"/>
        <v>0</v>
      </c>
      <c r="N532" s="4">
        <f t="shared" si="87"/>
        <v>1</v>
      </c>
      <c r="AA532" t="s">
        <v>538</v>
      </c>
      <c r="AB532" t="s">
        <v>451</v>
      </c>
      <c r="AC532" t="s">
        <v>3</v>
      </c>
      <c r="AD532" t="s">
        <v>7</v>
      </c>
      <c r="AE532">
        <v>24</v>
      </c>
      <c r="AF532">
        <v>131.87</v>
      </c>
      <c r="AG532">
        <v>73.7</v>
      </c>
      <c r="AH532">
        <f t="shared" si="88"/>
        <v>1.7892808683853461</v>
      </c>
      <c r="AI532">
        <v>23</v>
      </c>
      <c r="AJ532">
        <v>62.38</v>
      </c>
      <c r="AK532">
        <v>71.22</v>
      </c>
      <c r="AL532" s="3">
        <f t="shared" si="89"/>
        <v>1</v>
      </c>
      <c r="AM532" s="3">
        <f t="shared" si="90"/>
        <v>0</v>
      </c>
      <c r="AN532" s="3">
        <f t="shared" si="91"/>
        <v>0</v>
      </c>
    </row>
    <row r="533" spans="1:40" x14ac:dyDescent="0.35">
      <c r="A533" t="s">
        <v>539</v>
      </c>
      <c r="B533" t="s">
        <v>451</v>
      </c>
      <c r="C533" s="4" t="s">
        <v>3</v>
      </c>
      <c r="D533" s="4" t="s">
        <v>6</v>
      </c>
      <c r="E533" s="4">
        <v>22</v>
      </c>
      <c r="F533" s="4">
        <v>63.06</v>
      </c>
      <c r="G533" s="4">
        <v>68.72</v>
      </c>
      <c r="H533" s="4">
        <f t="shared" si="84"/>
        <v>0.91763678696158324</v>
      </c>
      <c r="I533" s="4">
        <v>21.5</v>
      </c>
      <c r="J533" s="4">
        <v>55.58</v>
      </c>
      <c r="K533" s="4">
        <v>67.47</v>
      </c>
      <c r="L533" s="4">
        <f t="shared" si="85"/>
        <v>0</v>
      </c>
      <c r="M533" s="4">
        <f t="shared" si="86"/>
        <v>0</v>
      </c>
      <c r="N533" s="4">
        <f t="shared" si="87"/>
        <v>1</v>
      </c>
      <c r="AA533" t="s">
        <v>539</v>
      </c>
      <c r="AB533" t="s">
        <v>451</v>
      </c>
      <c r="AC533" t="s">
        <v>3</v>
      </c>
      <c r="AD533" t="s">
        <v>7</v>
      </c>
      <c r="AE533">
        <v>24</v>
      </c>
      <c r="AF533">
        <v>174.52</v>
      </c>
      <c r="AG533">
        <v>73.7</v>
      </c>
      <c r="AH533">
        <f t="shared" si="88"/>
        <v>2.36797829036635</v>
      </c>
      <c r="AI533">
        <v>22</v>
      </c>
      <c r="AJ533">
        <v>49.08</v>
      </c>
      <c r="AK533">
        <v>68.72</v>
      </c>
      <c r="AL533" s="3">
        <f t="shared" si="89"/>
        <v>1</v>
      </c>
      <c r="AM533" s="3">
        <f t="shared" si="90"/>
        <v>0</v>
      </c>
      <c r="AN533" s="3">
        <f t="shared" si="91"/>
        <v>0</v>
      </c>
    </row>
    <row r="534" spans="1:40" x14ac:dyDescent="0.35">
      <c r="A534" t="s">
        <v>540</v>
      </c>
      <c r="B534" t="s">
        <v>451</v>
      </c>
      <c r="C534" t="s">
        <v>3</v>
      </c>
      <c r="D534" t="s">
        <v>6</v>
      </c>
      <c r="E534">
        <v>23.5</v>
      </c>
      <c r="F534">
        <v>75.12</v>
      </c>
      <c r="G534">
        <v>72.459999999999994</v>
      </c>
      <c r="H534">
        <f t="shared" si="84"/>
        <v>1.0367099089152638</v>
      </c>
      <c r="I534">
        <v>23</v>
      </c>
      <c r="J534">
        <v>49.55</v>
      </c>
      <c r="K534">
        <v>71.22</v>
      </c>
      <c r="L534" s="3">
        <f t="shared" si="85"/>
        <v>0</v>
      </c>
      <c r="M534" s="3">
        <f t="shared" si="86"/>
        <v>1</v>
      </c>
      <c r="N534" s="3">
        <f t="shared" si="87"/>
        <v>0</v>
      </c>
      <c r="AA534" t="s">
        <v>540</v>
      </c>
      <c r="AB534" t="s">
        <v>451</v>
      </c>
      <c r="AC534" t="s">
        <v>3</v>
      </c>
      <c r="AD534" t="s">
        <v>7</v>
      </c>
      <c r="AE534">
        <v>24</v>
      </c>
      <c r="AF534">
        <v>126.24</v>
      </c>
      <c r="AG534">
        <v>73.7</v>
      </c>
      <c r="AH534">
        <f t="shared" si="88"/>
        <v>1.7128900949796471</v>
      </c>
      <c r="AI534">
        <v>23</v>
      </c>
      <c r="AJ534">
        <v>70.52</v>
      </c>
      <c r="AK534">
        <v>71.22</v>
      </c>
      <c r="AL534" s="3">
        <f t="shared" si="89"/>
        <v>1</v>
      </c>
      <c r="AM534" s="3">
        <f t="shared" si="90"/>
        <v>0</v>
      </c>
      <c r="AN534" s="3">
        <f t="shared" si="91"/>
        <v>0</v>
      </c>
    </row>
    <row r="535" spans="1:40" x14ac:dyDescent="0.35">
      <c r="A535" t="s">
        <v>541</v>
      </c>
      <c r="B535" t="s">
        <v>451</v>
      </c>
      <c r="C535" s="4" t="s">
        <v>3</v>
      </c>
      <c r="D535" s="4" t="s">
        <v>6</v>
      </c>
      <c r="E535" s="4">
        <v>15.5</v>
      </c>
      <c r="F535" s="4">
        <v>39.99</v>
      </c>
      <c r="G535" s="4">
        <v>52.21</v>
      </c>
      <c r="H535" s="4">
        <f t="shared" si="84"/>
        <v>0.76594522122198816</v>
      </c>
      <c r="I535" s="4">
        <v>15</v>
      </c>
      <c r="J535" s="4">
        <v>19.760000000000002</v>
      </c>
      <c r="K535" s="4">
        <v>50.91</v>
      </c>
      <c r="L535" s="4">
        <f t="shared" si="85"/>
        <v>0</v>
      </c>
      <c r="M535" s="4">
        <f t="shared" si="86"/>
        <v>0</v>
      </c>
      <c r="N535" s="4">
        <f t="shared" si="87"/>
        <v>1</v>
      </c>
      <c r="AA535" t="s">
        <v>541</v>
      </c>
      <c r="AB535" t="s">
        <v>451</v>
      </c>
      <c r="AC535" t="s">
        <v>3</v>
      </c>
      <c r="AD535" t="s">
        <v>7</v>
      </c>
      <c r="AE535">
        <v>24</v>
      </c>
      <c r="AF535">
        <v>92.97</v>
      </c>
      <c r="AG535">
        <v>73.7</v>
      </c>
      <c r="AH535">
        <f t="shared" si="88"/>
        <v>1.2614654002713703</v>
      </c>
      <c r="AI535">
        <v>23.5</v>
      </c>
      <c r="AJ535">
        <v>69.03</v>
      </c>
      <c r="AK535">
        <v>72.459999999999994</v>
      </c>
      <c r="AL535" s="3">
        <f t="shared" si="89"/>
        <v>0</v>
      </c>
      <c r="AM535" s="3">
        <f t="shared" si="90"/>
        <v>1</v>
      </c>
      <c r="AN535" s="3">
        <f t="shared" si="91"/>
        <v>0</v>
      </c>
    </row>
    <row r="536" spans="1:40" x14ac:dyDescent="0.35">
      <c r="A536" t="s">
        <v>542</v>
      </c>
      <c r="B536" t="s">
        <v>451</v>
      </c>
      <c r="C536" s="4" t="s">
        <v>3</v>
      </c>
      <c r="D536" s="4" t="s">
        <v>6</v>
      </c>
      <c r="E536" s="4">
        <v>17.5</v>
      </c>
      <c r="F536" s="4">
        <v>42.3</v>
      </c>
      <c r="G536" s="4">
        <v>57.36</v>
      </c>
      <c r="H536" s="4">
        <f t="shared" si="84"/>
        <v>0.73744769874476979</v>
      </c>
      <c r="I536" s="4">
        <v>17</v>
      </c>
      <c r="J536" s="4">
        <v>25.42</v>
      </c>
      <c r="K536" s="4">
        <v>56.08</v>
      </c>
      <c r="L536" s="4">
        <f t="shared" si="85"/>
        <v>0</v>
      </c>
      <c r="M536" s="4">
        <f t="shared" si="86"/>
        <v>0</v>
      </c>
      <c r="N536" s="4">
        <f t="shared" si="87"/>
        <v>1</v>
      </c>
      <c r="AA536" t="s">
        <v>542</v>
      </c>
      <c r="AB536" t="s">
        <v>451</v>
      </c>
      <c r="AC536" t="s">
        <v>3</v>
      </c>
      <c r="AD536" t="s">
        <v>7</v>
      </c>
      <c r="AE536">
        <v>24</v>
      </c>
      <c r="AF536">
        <v>105.81</v>
      </c>
      <c r="AG536">
        <v>73.7</v>
      </c>
      <c r="AH536">
        <f t="shared" si="88"/>
        <v>1.4356852103120759</v>
      </c>
      <c r="AI536">
        <v>23</v>
      </c>
      <c r="AJ536">
        <v>66.400000000000006</v>
      </c>
      <c r="AK536">
        <v>71.22</v>
      </c>
      <c r="AL536" s="3">
        <f t="shared" si="89"/>
        <v>0</v>
      </c>
      <c r="AM536" s="3">
        <f t="shared" si="90"/>
        <v>1</v>
      </c>
      <c r="AN536" s="3">
        <f t="shared" si="91"/>
        <v>0</v>
      </c>
    </row>
    <row r="537" spans="1:40" x14ac:dyDescent="0.35">
      <c r="A537" t="s">
        <v>543</v>
      </c>
      <c r="B537" t="s">
        <v>451</v>
      </c>
      <c r="C537" t="s">
        <v>3</v>
      </c>
      <c r="D537" t="s">
        <v>6</v>
      </c>
      <c r="E537">
        <v>22</v>
      </c>
      <c r="F537">
        <v>80.22</v>
      </c>
      <c r="G537">
        <v>68.72</v>
      </c>
      <c r="H537">
        <f t="shared" si="84"/>
        <v>1.1673457508731082</v>
      </c>
      <c r="I537">
        <v>21</v>
      </c>
      <c r="J537">
        <v>55.08</v>
      </c>
      <c r="K537">
        <v>66.22</v>
      </c>
      <c r="L537" s="3">
        <f t="shared" si="85"/>
        <v>0</v>
      </c>
      <c r="M537" s="3">
        <f t="shared" si="86"/>
        <v>1</v>
      </c>
      <c r="N537" s="3">
        <f t="shared" si="87"/>
        <v>0</v>
      </c>
      <c r="AA537" t="s">
        <v>543</v>
      </c>
      <c r="AB537" t="s">
        <v>451</v>
      </c>
      <c r="AC537" t="s">
        <v>3</v>
      </c>
      <c r="AD537" t="s">
        <v>7</v>
      </c>
      <c r="AE537">
        <v>24</v>
      </c>
      <c r="AF537">
        <v>174.94</v>
      </c>
      <c r="AG537">
        <v>73.7</v>
      </c>
      <c r="AH537">
        <f t="shared" si="88"/>
        <v>2.3736770691994571</v>
      </c>
      <c r="AI537">
        <v>22</v>
      </c>
      <c r="AJ537">
        <v>50.39</v>
      </c>
      <c r="AK537">
        <v>68.72</v>
      </c>
      <c r="AL537" s="3">
        <f t="shared" si="89"/>
        <v>1</v>
      </c>
      <c r="AM537" s="3">
        <f t="shared" si="90"/>
        <v>0</v>
      </c>
      <c r="AN537" s="3">
        <f t="shared" si="91"/>
        <v>0</v>
      </c>
    </row>
    <row r="538" spans="1:40" x14ac:dyDescent="0.35">
      <c r="A538" t="s">
        <v>544</v>
      </c>
      <c r="B538" t="s">
        <v>451</v>
      </c>
      <c r="C538" s="4" t="s">
        <v>3</v>
      </c>
      <c r="D538" s="4" t="s">
        <v>6</v>
      </c>
      <c r="E538" s="4">
        <v>24.5</v>
      </c>
      <c r="F538" s="4">
        <v>72.5</v>
      </c>
      <c r="G538" s="4">
        <v>74.930000000000007</v>
      </c>
      <c r="H538" s="4">
        <f t="shared" si="84"/>
        <v>0.9675697317496329</v>
      </c>
      <c r="I538" s="4">
        <v>24</v>
      </c>
      <c r="J538" s="4">
        <v>56.27</v>
      </c>
      <c r="K538" s="4">
        <v>73.7</v>
      </c>
      <c r="L538" s="4">
        <f t="shared" si="85"/>
        <v>0</v>
      </c>
      <c r="M538" s="4">
        <f t="shared" si="86"/>
        <v>0</v>
      </c>
      <c r="N538" s="4">
        <f t="shared" si="87"/>
        <v>1</v>
      </c>
      <c r="AA538" t="s">
        <v>544</v>
      </c>
      <c r="AB538" t="s">
        <v>451</v>
      </c>
      <c r="AC538" t="s">
        <v>3</v>
      </c>
      <c r="AD538" t="s">
        <v>7</v>
      </c>
      <c r="AE538">
        <v>24</v>
      </c>
      <c r="AF538">
        <v>127.04</v>
      </c>
      <c r="AG538">
        <v>73.7</v>
      </c>
      <c r="AH538">
        <f t="shared" si="88"/>
        <v>1.7237449118046133</v>
      </c>
      <c r="AI538">
        <v>22.5</v>
      </c>
      <c r="AJ538">
        <v>61.11</v>
      </c>
      <c r="AK538">
        <v>69.97</v>
      </c>
      <c r="AL538" s="3">
        <f t="shared" si="89"/>
        <v>1</v>
      </c>
      <c r="AM538" s="3">
        <f t="shared" si="90"/>
        <v>0</v>
      </c>
      <c r="AN538" s="3">
        <f t="shared" si="91"/>
        <v>0</v>
      </c>
    </row>
    <row r="539" spans="1:40" x14ac:dyDescent="0.35">
      <c r="A539" t="s">
        <v>545</v>
      </c>
      <c r="B539" t="s">
        <v>451</v>
      </c>
      <c r="C539" t="s">
        <v>3</v>
      </c>
      <c r="D539" t="s">
        <v>6</v>
      </c>
      <c r="E539">
        <v>22.5</v>
      </c>
      <c r="F539">
        <v>96.33</v>
      </c>
      <c r="G539">
        <v>69.97</v>
      </c>
      <c r="H539">
        <f t="shared" si="84"/>
        <v>1.3767328855223668</v>
      </c>
      <c r="I539">
        <v>21.5</v>
      </c>
      <c r="J539">
        <v>67.38</v>
      </c>
      <c r="K539">
        <v>67.47</v>
      </c>
      <c r="L539" s="3">
        <f t="shared" si="85"/>
        <v>0</v>
      </c>
      <c r="M539" s="3">
        <f t="shared" si="86"/>
        <v>1</v>
      </c>
      <c r="N539" s="3">
        <f t="shared" si="87"/>
        <v>0</v>
      </c>
      <c r="AA539" t="s">
        <v>545</v>
      </c>
      <c r="AB539" t="s">
        <v>451</v>
      </c>
      <c r="AC539" t="s">
        <v>3</v>
      </c>
      <c r="AD539" t="s">
        <v>7</v>
      </c>
      <c r="AE539">
        <v>24</v>
      </c>
      <c r="AF539">
        <v>161.91999999999999</v>
      </c>
      <c r="AG539">
        <v>73.7</v>
      </c>
      <c r="AH539">
        <f t="shared" si="88"/>
        <v>2.1970149253731339</v>
      </c>
      <c r="AI539">
        <v>22</v>
      </c>
      <c r="AJ539">
        <v>67.760000000000005</v>
      </c>
      <c r="AK539">
        <v>68.72</v>
      </c>
      <c r="AL539" s="3">
        <f t="shared" si="89"/>
        <v>1</v>
      </c>
      <c r="AM539" s="3">
        <f t="shared" si="90"/>
        <v>0</v>
      </c>
      <c r="AN539" s="3">
        <f t="shared" si="91"/>
        <v>0</v>
      </c>
    </row>
    <row r="540" spans="1:40" x14ac:dyDescent="0.35">
      <c r="A540" t="s">
        <v>546</v>
      </c>
      <c r="B540" t="s">
        <v>451</v>
      </c>
      <c r="C540" s="4" t="s">
        <v>3</v>
      </c>
      <c r="D540" s="4" t="s">
        <v>6</v>
      </c>
      <c r="E540" s="4">
        <v>22</v>
      </c>
      <c r="F540" s="4">
        <v>62.39</v>
      </c>
      <c r="G540" s="4">
        <v>68.72</v>
      </c>
      <c r="H540" s="4">
        <f t="shared" si="84"/>
        <v>0.90788707799767177</v>
      </c>
      <c r="I540" s="4">
        <v>21.5</v>
      </c>
      <c r="J540" s="4">
        <v>36.950000000000003</v>
      </c>
      <c r="K540" s="4">
        <v>67.47</v>
      </c>
      <c r="L540" s="4">
        <f t="shared" si="85"/>
        <v>0</v>
      </c>
      <c r="M540" s="4">
        <f t="shared" si="86"/>
        <v>0</v>
      </c>
      <c r="N540" s="4">
        <f t="shared" si="87"/>
        <v>1</v>
      </c>
      <c r="AA540" t="s">
        <v>546</v>
      </c>
      <c r="AB540" t="s">
        <v>451</v>
      </c>
      <c r="AC540" t="s">
        <v>3</v>
      </c>
      <c r="AD540" t="s">
        <v>7</v>
      </c>
      <c r="AE540">
        <v>24</v>
      </c>
      <c r="AF540">
        <v>118.09</v>
      </c>
      <c r="AG540">
        <v>73.7</v>
      </c>
      <c r="AH540">
        <f t="shared" si="88"/>
        <v>1.6023066485753052</v>
      </c>
      <c r="AI540">
        <v>22.5</v>
      </c>
      <c r="AJ540">
        <v>64.41</v>
      </c>
      <c r="AK540">
        <v>69.97</v>
      </c>
      <c r="AL540" s="3">
        <f t="shared" si="89"/>
        <v>1</v>
      </c>
      <c r="AM540" s="3">
        <f t="shared" si="90"/>
        <v>0</v>
      </c>
      <c r="AN540" s="3">
        <f t="shared" si="91"/>
        <v>0</v>
      </c>
    </row>
    <row r="541" spans="1:40" x14ac:dyDescent="0.35">
      <c r="A541" t="s">
        <v>547</v>
      </c>
      <c r="B541" t="s">
        <v>451</v>
      </c>
      <c r="C541" s="4" t="s">
        <v>3</v>
      </c>
      <c r="D541" s="4" t="s">
        <v>6</v>
      </c>
      <c r="E541" s="4">
        <v>24.5</v>
      </c>
      <c r="F541" s="4">
        <v>71.290000000000006</v>
      </c>
      <c r="G541" s="4">
        <v>74.930000000000007</v>
      </c>
      <c r="H541" s="4">
        <f t="shared" si="84"/>
        <v>0.95142132657146672</v>
      </c>
      <c r="I541" s="4">
        <v>24</v>
      </c>
      <c r="J541" s="4">
        <v>42.24</v>
      </c>
      <c r="K541" s="4">
        <v>73.7</v>
      </c>
      <c r="L541" s="4">
        <f t="shared" si="85"/>
        <v>0</v>
      </c>
      <c r="M541" s="4">
        <f t="shared" si="86"/>
        <v>0</v>
      </c>
      <c r="N541" s="4">
        <f t="shared" si="87"/>
        <v>1</v>
      </c>
      <c r="AA541" t="s">
        <v>547</v>
      </c>
      <c r="AB541" t="s">
        <v>451</v>
      </c>
      <c r="AC541" t="s">
        <v>3</v>
      </c>
      <c r="AD541" t="s">
        <v>7</v>
      </c>
      <c r="AE541">
        <v>24</v>
      </c>
      <c r="AF541">
        <v>127.19</v>
      </c>
      <c r="AG541">
        <v>73.7</v>
      </c>
      <c r="AH541">
        <f t="shared" si="88"/>
        <v>1.7257801899592944</v>
      </c>
      <c r="AI541">
        <v>22.5</v>
      </c>
      <c r="AJ541">
        <v>68.92</v>
      </c>
      <c r="AK541">
        <v>69.97</v>
      </c>
      <c r="AL541" s="3">
        <f t="shared" si="89"/>
        <v>1</v>
      </c>
      <c r="AM541" s="3">
        <f t="shared" si="90"/>
        <v>0</v>
      </c>
      <c r="AN541" s="3">
        <f t="shared" si="91"/>
        <v>0</v>
      </c>
    </row>
    <row r="542" spans="1:40" x14ac:dyDescent="0.35">
      <c r="A542" t="s">
        <v>548</v>
      </c>
      <c r="B542" t="s">
        <v>451</v>
      </c>
      <c r="C542" s="4" t="s">
        <v>3</v>
      </c>
      <c r="D542" s="4" t="s">
        <v>6</v>
      </c>
      <c r="E542" s="4">
        <v>24</v>
      </c>
      <c r="F542" s="4">
        <v>72.73</v>
      </c>
      <c r="G542" s="4">
        <v>73.7</v>
      </c>
      <c r="H542" s="4">
        <f t="shared" si="84"/>
        <v>0.9868385345997287</v>
      </c>
      <c r="I542" s="4">
        <v>23.5</v>
      </c>
      <c r="J542" s="4">
        <v>65.75</v>
      </c>
      <c r="K542" s="4">
        <v>72.459999999999994</v>
      </c>
      <c r="L542" s="4">
        <f t="shared" si="85"/>
        <v>0</v>
      </c>
      <c r="M542" s="4">
        <f t="shared" si="86"/>
        <v>0</v>
      </c>
      <c r="N542" s="4">
        <f t="shared" si="87"/>
        <v>1</v>
      </c>
      <c r="AA542" t="s">
        <v>548</v>
      </c>
      <c r="AB542" t="s">
        <v>451</v>
      </c>
      <c r="AC542" t="s">
        <v>3</v>
      </c>
      <c r="AD542" t="s">
        <v>7</v>
      </c>
      <c r="AE542">
        <v>24</v>
      </c>
      <c r="AF542">
        <v>127.93</v>
      </c>
      <c r="AG542">
        <v>73.7</v>
      </c>
      <c r="AH542">
        <f t="shared" si="88"/>
        <v>1.7358208955223882</v>
      </c>
      <c r="AI542">
        <v>22</v>
      </c>
      <c r="AJ542">
        <v>68.37</v>
      </c>
      <c r="AK542">
        <v>68.72</v>
      </c>
      <c r="AL542" s="3">
        <f t="shared" si="89"/>
        <v>1</v>
      </c>
      <c r="AM542" s="3">
        <f t="shared" si="90"/>
        <v>0</v>
      </c>
      <c r="AN542" s="3">
        <f t="shared" si="91"/>
        <v>0</v>
      </c>
    </row>
    <row r="543" spans="1:40" x14ac:dyDescent="0.35">
      <c r="A543" t="s">
        <v>693</v>
      </c>
      <c r="B543" t="s">
        <v>451</v>
      </c>
      <c r="C543" s="4" t="s">
        <v>3</v>
      </c>
      <c r="D543" s="4" t="s">
        <v>4</v>
      </c>
      <c r="E543" s="4">
        <v>23</v>
      </c>
      <c r="F543" s="4">
        <v>63.39</v>
      </c>
      <c r="G543" s="4">
        <v>71.22</v>
      </c>
      <c r="H543" s="4">
        <f t="shared" si="84"/>
        <v>0.89005897219882057</v>
      </c>
      <c r="I543" s="4">
        <v>22.5</v>
      </c>
      <c r="J543" s="4">
        <v>38.99</v>
      </c>
      <c r="K543" s="4">
        <v>69.97</v>
      </c>
      <c r="L543" s="4">
        <f t="shared" si="85"/>
        <v>0</v>
      </c>
      <c r="M543" s="4">
        <f t="shared" si="86"/>
        <v>0</v>
      </c>
      <c r="N543" s="4">
        <f t="shared" si="87"/>
        <v>1</v>
      </c>
      <c r="AA543" t="s">
        <v>693</v>
      </c>
      <c r="AB543" t="s">
        <v>451</v>
      </c>
      <c r="AC543" t="s">
        <v>3</v>
      </c>
      <c r="AD543" t="s">
        <v>5</v>
      </c>
      <c r="AE543">
        <v>23.5</v>
      </c>
      <c r="AF543">
        <v>81.260000000000005</v>
      </c>
      <c r="AG543">
        <v>72.459999999999994</v>
      </c>
      <c r="AH543">
        <f t="shared" si="88"/>
        <v>1.1214463152083911</v>
      </c>
      <c r="AI543">
        <v>22.5</v>
      </c>
      <c r="AJ543">
        <v>66.41</v>
      </c>
      <c r="AK543">
        <v>69.97</v>
      </c>
      <c r="AL543" s="3">
        <f t="shared" si="89"/>
        <v>0</v>
      </c>
      <c r="AM543" s="3">
        <f t="shared" si="90"/>
        <v>1</v>
      </c>
      <c r="AN543" s="3">
        <f t="shared" si="91"/>
        <v>0</v>
      </c>
    </row>
    <row r="544" spans="1:40" x14ac:dyDescent="0.35">
      <c r="A544" t="s">
        <v>694</v>
      </c>
      <c r="B544" t="s">
        <v>451</v>
      </c>
      <c r="C544" s="4" t="s">
        <v>3</v>
      </c>
      <c r="D544" s="4" t="s">
        <v>4</v>
      </c>
      <c r="E544" s="4">
        <v>22</v>
      </c>
      <c r="F544" s="4">
        <v>58.05</v>
      </c>
      <c r="G544" s="4">
        <v>68.72</v>
      </c>
      <c r="H544" s="4">
        <f t="shared" si="84"/>
        <v>0.84473224679860304</v>
      </c>
      <c r="I544" s="4">
        <v>21.5</v>
      </c>
      <c r="J544" s="4">
        <v>47.23</v>
      </c>
      <c r="K544" s="4">
        <v>67.47</v>
      </c>
      <c r="L544" s="4">
        <f t="shared" si="85"/>
        <v>0</v>
      </c>
      <c r="M544" s="4">
        <f t="shared" si="86"/>
        <v>0</v>
      </c>
      <c r="N544" s="4">
        <f t="shared" si="87"/>
        <v>1</v>
      </c>
      <c r="AA544" t="s">
        <v>694</v>
      </c>
      <c r="AB544" t="s">
        <v>451</v>
      </c>
      <c r="AC544" t="s">
        <v>3</v>
      </c>
      <c r="AD544" t="s">
        <v>5</v>
      </c>
      <c r="AE544">
        <v>24</v>
      </c>
      <c r="AF544">
        <v>115.77</v>
      </c>
      <c r="AG544">
        <v>73.7</v>
      </c>
      <c r="AH544">
        <f t="shared" si="88"/>
        <v>1.5708276797829035</v>
      </c>
      <c r="AI544">
        <v>21.5</v>
      </c>
      <c r="AJ544">
        <v>55.22</v>
      </c>
      <c r="AK544">
        <v>67.47</v>
      </c>
      <c r="AL544" s="3">
        <f t="shared" si="89"/>
        <v>1</v>
      </c>
      <c r="AM544" s="3">
        <f t="shared" si="90"/>
        <v>0</v>
      </c>
      <c r="AN544" s="3">
        <f t="shared" si="91"/>
        <v>0</v>
      </c>
    </row>
    <row r="545" spans="1:40" x14ac:dyDescent="0.35">
      <c r="A545" t="s">
        <v>695</v>
      </c>
      <c r="B545" t="s">
        <v>451</v>
      </c>
      <c r="C545" s="4" t="s">
        <v>3</v>
      </c>
      <c r="D545" s="4" t="s">
        <v>4</v>
      </c>
      <c r="E545" s="4">
        <v>21</v>
      </c>
      <c r="F545" s="4">
        <v>60.56</v>
      </c>
      <c r="G545" s="4">
        <v>66.22</v>
      </c>
      <c r="H545" s="4">
        <f t="shared" si="84"/>
        <v>0.91452733313198431</v>
      </c>
      <c r="I545" s="4">
        <v>20.5</v>
      </c>
      <c r="J545" s="4">
        <v>35.65</v>
      </c>
      <c r="K545" s="4">
        <v>64.97</v>
      </c>
      <c r="L545" s="4">
        <f t="shared" si="85"/>
        <v>0</v>
      </c>
      <c r="M545" s="4">
        <f t="shared" si="86"/>
        <v>0</v>
      </c>
      <c r="N545" s="4">
        <f t="shared" si="87"/>
        <v>1</v>
      </c>
      <c r="AA545" t="s">
        <v>695</v>
      </c>
      <c r="AB545" t="s">
        <v>451</v>
      </c>
      <c r="AC545" t="s">
        <v>3</v>
      </c>
      <c r="AD545" t="s">
        <v>5</v>
      </c>
      <c r="AE545">
        <v>23.5</v>
      </c>
      <c r="AF545">
        <v>144.16</v>
      </c>
      <c r="AG545">
        <v>72.459999999999994</v>
      </c>
      <c r="AH545">
        <f t="shared" si="88"/>
        <v>1.9895114545956392</v>
      </c>
      <c r="AI545">
        <v>21</v>
      </c>
      <c r="AJ545">
        <v>60.47</v>
      </c>
      <c r="AK545">
        <v>66.22</v>
      </c>
      <c r="AL545" s="3">
        <f t="shared" si="89"/>
        <v>1</v>
      </c>
      <c r="AM545" s="3">
        <f t="shared" si="90"/>
        <v>0</v>
      </c>
      <c r="AN545" s="3">
        <f t="shared" si="91"/>
        <v>0</v>
      </c>
    </row>
    <row r="546" spans="1:40" x14ac:dyDescent="0.35">
      <c r="A546" t="s">
        <v>696</v>
      </c>
      <c r="B546" t="s">
        <v>451</v>
      </c>
      <c r="C546" t="s">
        <v>3</v>
      </c>
      <c r="D546" t="s">
        <v>4</v>
      </c>
      <c r="E546">
        <v>21</v>
      </c>
      <c r="F546">
        <v>77.11</v>
      </c>
      <c r="G546">
        <v>66.22</v>
      </c>
      <c r="H546">
        <f t="shared" si="84"/>
        <v>1.1644518272425248</v>
      </c>
      <c r="I546">
        <v>20.5</v>
      </c>
      <c r="J546">
        <v>59.59</v>
      </c>
      <c r="K546">
        <v>64.97</v>
      </c>
      <c r="L546" s="3">
        <f t="shared" si="85"/>
        <v>0</v>
      </c>
      <c r="M546" s="3">
        <f t="shared" si="86"/>
        <v>1</v>
      </c>
      <c r="N546" s="3">
        <f t="shared" si="87"/>
        <v>0</v>
      </c>
      <c r="AA546" t="s">
        <v>696</v>
      </c>
      <c r="AB546" t="s">
        <v>451</v>
      </c>
      <c r="AC546" s="4" t="s">
        <v>3</v>
      </c>
      <c r="AD546" s="4" t="s">
        <v>5</v>
      </c>
      <c r="AE546" s="4">
        <v>22.5</v>
      </c>
      <c r="AF546" s="4">
        <v>60.91</v>
      </c>
      <c r="AG546" s="4">
        <v>69.97</v>
      </c>
      <c r="AH546" s="4">
        <f t="shared" si="88"/>
        <v>0.87051593540088601</v>
      </c>
      <c r="AI546" s="4">
        <v>22</v>
      </c>
      <c r="AJ546" s="4">
        <v>51.61</v>
      </c>
      <c r="AK546" s="4">
        <v>68.72</v>
      </c>
      <c r="AL546" s="4">
        <f t="shared" si="89"/>
        <v>0</v>
      </c>
      <c r="AM546" s="4">
        <f t="shared" si="90"/>
        <v>0</v>
      </c>
      <c r="AN546" s="4">
        <f t="shared" si="91"/>
        <v>1</v>
      </c>
    </row>
    <row r="547" spans="1:40" x14ac:dyDescent="0.35">
      <c r="A547" t="s">
        <v>697</v>
      </c>
      <c r="B547" t="s">
        <v>451</v>
      </c>
      <c r="C547" t="s">
        <v>3</v>
      </c>
      <c r="D547" t="s">
        <v>4</v>
      </c>
      <c r="E547">
        <v>23</v>
      </c>
      <c r="F547">
        <v>74.260000000000005</v>
      </c>
      <c r="G547">
        <v>71.22</v>
      </c>
      <c r="H547">
        <f t="shared" si="84"/>
        <v>1.0426846391463074</v>
      </c>
      <c r="I547">
        <v>22.5</v>
      </c>
      <c r="J547">
        <v>53.98</v>
      </c>
      <c r="K547">
        <v>69.97</v>
      </c>
      <c r="L547" s="3">
        <f t="shared" si="85"/>
        <v>0</v>
      </c>
      <c r="M547" s="3">
        <f t="shared" si="86"/>
        <v>1</v>
      </c>
      <c r="N547" s="3">
        <f t="shared" si="87"/>
        <v>0</v>
      </c>
      <c r="AA547" t="s">
        <v>697</v>
      </c>
      <c r="AB547" t="s">
        <v>451</v>
      </c>
      <c r="AC547" t="s">
        <v>3</v>
      </c>
      <c r="AD547" t="s">
        <v>5</v>
      </c>
      <c r="AE547">
        <v>24</v>
      </c>
      <c r="AF547">
        <v>113.07</v>
      </c>
      <c r="AG547">
        <v>73.7</v>
      </c>
      <c r="AH547">
        <f t="shared" si="88"/>
        <v>1.534192672998643</v>
      </c>
      <c r="AI547">
        <v>21.5</v>
      </c>
      <c r="AJ547">
        <v>47.84</v>
      </c>
      <c r="AK547">
        <v>67.47</v>
      </c>
      <c r="AL547" s="3">
        <f t="shared" si="89"/>
        <v>1</v>
      </c>
      <c r="AM547" s="3">
        <f t="shared" si="90"/>
        <v>0</v>
      </c>
      <c r="AN547" s="3">
        <f t="shared" si="91"/>
        <v>0</v>
      </c>
    </row>
    <row r="548" spans="1:40" x14ac:dyDescent="0.35">
      <c r="A548" t="s">
        <v>700</v>
      </c>
      <c r="B548" t="s">
        <v>451</v>
      </c>
      <c r="C548" s="4" t="s">
        <v>3</v>
      </c>
      <c r="D548" s="4" t="s">
        <v>4</v>
      </c>
      <c r="E548" s="4">
        <v>29</v>
      </c>
      <c r="F548" s="4">
        <v>84.55</v>
      </c>
      <c r="G548" s="4">
        <v>85.96</v>
      </c>
      <c r="H548" s="4">
        <f t="shared" si="84"/>
        <v>0.98359702187063758</v>
      </c>
      <c r="I548" s="4">
        <v>28.5</v>
      </c>
      <c r="J548" s="4">
        <v>36.590000000000003</v>
      </c>
      <c r="K548" s="4">
        <v>84.74</v>
      </c>
      <c r="L548" s="4">
        <f t="shared" si="85"/>
        <v>0</v>
      </c>
      <c r="M548" s="4">
        <f t="shared" si="86"/>
        <v>0</v>
      </c>
      <c r="N548" s="4">
        <f t="shared" si="87"/>
        <v>1</v>
      </c>
      <c r="AA548" t="s">
        <v>700</v>
      </c>
      <c r="AB548" t="s">
        <v>451</v>
      </c>
      <c r="AC548" t="s">
        <v>3</v>
      </c>
      <c r="AD548" t="s">
        <v>5</v>
      </c>
      <c r="AE548">
        <v>24</v>
      </c>
      <c r="AF548">
        <v>94.75</v>
      </c>
      <c r="AG548">
        <v>73.7</v>
      </c>
      <c r="AH548">
        <f t="shared" si="88"/>
        <v>1.2856173677069198</v>
      </c>
      <c r="AI548">
        <v>23</v>
      </c>
      <c r="AJ548">
        <v>65.56</v>
      </c>
      <c r="AK548">
        <v>71.22</v>
      </c>
      <c r="AL548" s="3">
        <f t="shared" si="89"/>
        <v>0</v>
      </c>
      <c r="AM548" s="3">
        <f t="shared" si="90"/>
        <v>1</v>
      </c>
      <c r="AN548" s="3">
        <f t="shared" si="91"/>
        <v>0</v>
      </c>
    </row>
    <row r="549" spans="1:40" x14ac:dyDescent="0.35">
      <c r="A549" t="s">
        <v>701</v>
      </c>
      <c r="B549" t="s">
        <v>451</v>
      </c>
      <c r="C549" s="4" t="s">
        <v>3</v>
      </c>
      <c r="D549" s="4" t="s">
        <v>4</v>
      </c>
      <c r="E549" s="4">
        <v>20</v>
      </c>
      <c r="F549" s="4">
        <v>44.36</v>
      </c>
      <c r="G549" s="4">
        <v>63.71</v>
      </c>
      <c r="H549" s="4">
        <f t="shared" si="84"/>
        <v>0.69628001883534762</v>
      </c>
      <c r="I549" s="4">
        <v>19.5</v>
      </c>
      <c r="J549" s="4">
        <v>38.85</v>
      </c>
      <c r="K549" s="4">
        <v>62.44</v>
      </c>
      <c r="L549" s="4">
        <f t="shared" si="85"/>
        <v>0</v>
      </c>
      <c r="M549" s="4">
        <f t="shared" si="86"/>
        <v>0</v>
      </c>
      <c r="N549" s="4">
        <f t="shared" si="87"/>
        <v>1</v>
      </c>
      <c r="AA549" t="s">
        <v>701</v>
      </c>
      <c r="AB549" t="s">
        <v>451</v>
      </c>
      <c r="AC549" t="s">
        <v>3</v>
      </c>
      <c r="AD549" t="s">
        <v>5</v>
      </c>
      <c r="AE549">
        <v>24</v>
      </c>
      <c r="AF549">
        <v>145.47999999999999</v>
      </c>
      <c r="AG549">
        <v>73.7</v>
      </c>
      <c r="AH549">
        <f t="shared" si="88"/>
        <v>1.9739484396200813</v>
      </c>
      <c r="AI549">
        <v>21</v>
      </c>
      <c r="AJ549">
        <v>59.81</v>
      </c>
      <c r="AK549">
        <v>66.22</v>
      </c>
      <c r="AL549" s="3">
        <f t="shared" si="89"/>
        <v>1</v>
      </c>
      <c r="AM549" s="3">
        <f t="shared" si="90"/>
        <v>0</v>
      </c>
      <c r="AN549" s="3">
        <f t="shared" si="91"/>
        <v>0</v>
      </c>
    </row>
    <row r="550" spans="1:40" x14ac:dyDescent="0.35">
      <c r="A550" t="s">
        <v>702</v>
      </c>
      <c r="B550" t="s">
        <v>451</v>
      </c>
      <c r="C550" s="4" t="s">
        <v>3</v>
      </c>
      <c r="D550" s="4" t="s">
        <v>4</v>
      </c>
      <c r="E550" s="4">
        <v>21</v>
      </c>
      <c r="F550" s="4">
        <v>65.78</v>
      </c>
      <c r="G550" s="4">
        <v>66.22</v>
      </c>
      <c r="H550" s="4">
        <f t="shared" si="84"/>
        <v>0.99335548172757482</v>
      </c>
      <c r="I550" s="4">
        <v>20.5</v>
      </c>
      <c r="J550" s="4">
        <v>59.16</v>
      </c>
      <c r="K550" s="4">
        <v>64.97</v>
      </c>
      <c r="L550" s="4">
        <f t="shared" si="85"/>
        <v>0</v>
      </c>
      <c r="M550" s="4">
        <f t="shared" si="86"/>
        <v>0</v>
      </c>
      <c r="N550" s="4">
        <f t="shared" si="87"/>
        <v>1</v>
      </c>
      <c r="AA550" t="s">
        <v>702</v>
      </c>
      <c r="AB550" t="s">
        <v>451</v>
      </c>
      <c r="AC550" t="s">
        <v>3</v>
      </c>
      <c r="AD550" t="s">
        <v>5</v>
      </c>
      <c r="AE550">
        <v>24</v>
      </c>
      <c r="AF550">
        <v>131.99</v>
      </c>
      <c r="AG550">
        <v>73.7</v>
      </c>
      <c r="AH550">
        <f t="shared" si="88"/>
        <v>1.790909090909091</v>
      </c>
      <c r="AI550">
        <v>21.5</v>
      </c>
      <c r="AJ550">
        <v>53.35</v>
      </c>
      <c r="AK550">
        <v>67.47</v>
      </c>
      <c r="AL550" s="3">
        <f t="shared" si="89"/>
        <v>1</v>
      </c>
      <c r="AM550" s="3">
        <f t="shared" si="90"/>
        <v>0</v>
      </c>
      <c r="AN550" s="3">
        <f t="shared" si="91"/>
        <v>0</v>
      </c>
    </row>
    <row r="551" spans="1:40" x14ac:dyDescent="0.35">
      <c r="A551" t="s">
        <v>703</v>
      </c>
      <c r="B551" t="s">
        <v>451</v>
      </c>
      <c r="C551" s="4" t="s">
        <v>3</v>
      </c>
      <c r="D551" s="4" t="s">
        <v>4</v>
      </c>
      <c r="E551" s="4">
        <v>23.5</v>
      </c>
      <c r="F551" s="4">
        <v>60.06</v>
      </c>
      <c r="G551" s="4">
        <v>72.459999999999994</v>
      </c>
      <c r="H551" s="4">
        <f t="shared" si="84"/>
        <v>0.8288711012972676</v>
      </c>
      <c r="I551" s="4">
        <v>23</v>
      </c>
      <c r="J551" s="4">
        <v>48.31</v>
      </c>
      <c r="K551" s="4">
        <v>71.22</v>
      </c>
      <c r="L551" s="4">
        <f t="shared" si="85"/>
        <v>0</v>
      </c>
      <c r="M551" s="4">
        <f t="shared" si="86"/>
        <v>0</v>
      </c>
      <c r="N551" s="4">
        <f t="shared" si="87"/>
        <v>1</v>
      </c>
      <c r="AA551" t="s">
        <v>703</v>
      </c>
      <c r="AB551" t="s">
        <v>451</v>
      </c>
      <c r="AC551" t="s">
        <v>3</v>
      </c>
      <c r="AD551" t="s">
        <v>5</v>
      </c>
      <c r="AE551">
        <v>23.5</v>
      </c>
      <c r="AF551">
        <v>73.180000000000007</v>
      </c>
      <c r="AG551">
        <v>72.459999999999994</v>
      </c>
      <c r="AH551">
        <f t="shared" si="88"/>
        <v>1.0099365166988685</v>
      </c>
      <c r="AI551">
        <v>23</v>
      </c>
      <c r="AJ551">
        <v>61</v>
      </c>
      <c r="AK551">
        <v>71.22</v>
      </c>
      <c r="AL551" s="3">
        <f t="shared" si="89"/>
        <v>0</v>
      </c>
      <c r="AM551" s="3">
        <f t="shared" si="90"/>
        <v>1</v>
      </c>
      <c r="AN551" s="3">
        <f t="shared" si="91"/>
        <v>0</v>
      </c>
    </row>
    <row r="552" spans="1:40" x14ac:dyDescent="0.35">
      <c r="A552" t="s">
        <v>704</v>
      </c>
      <c r="B552" t="s">
        <v>451</v>
      </c>
      <c r="C552" s="4" t="s">
        <v>3</v>
      </c>
      <c r="D552" s="4" t="s">
        <v>4</v>
      </c>
      <c r="E552" s="4">
        <v>22</v>
      </c>
      <c r="F552" s="4">
        <v>68.2</v>
      </c>
      <c r="G552" s="4">
        <v>68.72</v>
      </c>
      <c r="H552" s="4">
        <f t="shared" si="84"/>
        <v>0.99243306169965084</v>
      </c>
      <c r="I552" s="4">
        <v>21.5</v>
      </c>
      <c r="J552" s="4">
        <v>54.05</v>
      </c>
      <c r="K552" s="4">
        <v>67.47</v>
      </c>
      <c r="L552" s="4">
        <f t="shared" si="85"/>
        <v>0</v>
      </c>
      <c r="M552" s="4">
        <f t="shared" si="86"/>
        <v>0</v>
      </c>
      <c r="N552" s="4">
        <f t="shared" si="87"/>
        <v>1</v>
      </c>
      <c r="AA552" t="s">
        <v>704</v>
      </c>
      <c r="AB552" t="s">
        <v>451</v>
      </c>
      <c r="AC552" t="s">
        <v>3</v>
      </c>
      <c r="AD552" t="s">
        <v>5</v>
      </c>
      <c r="AE552">
        <v>24</v>
      </c>
      <c r="AF552">
        <v>95.37</v>
      </c>
      <c r="AG552">
        <v>73.7</v>
      </c>
      <c r="AH552">
        <f t="shared" si="88"/>
        <v>1.2940298507462686</v>
      </c>
      <c r="AI552">
        <v>22</v>
      </c>
      <c r="AJ552">
        <v>55.63</v>
      </c>
      <c r="AK552">
        <v>68.72</v>
      </c>
      <c r="AL552" s="3">
        <f t="shared" si="89"/>
        <v>0</v>
      </c>
      <c r="AM552" s="3">
        <f t="shared" si="90"/>
        <v>1</v>
      </c>
      <c r="AN552" s="3">
        <f t="shared" si="91"/>
        <v>0</v>
      </c>
    </row>
    <row r="553" spans="1:40" x14ac:dyDescent="0.35">
      <c r="A553" t="s">
        <v>705</v>
      </c>
      <c r="B553" t="s">
        <v>451</v>
      </c>
      <c r="C553" s="4" t="s">
        <v>3</v>
      </c>
      <c r="D553" s="4" t="s">
        <v>4</v>
      </c>
      <c r="E553" s="4">
        <v>24</v>
      </c>
      <c r="F553" s="4">
        <v>67.77</v>
      </c>
      <c r="G553" s="4">
        <v>73.7</v>
      </c>
      <c r="H553" s="4">
        <f t="shared" si="84"/>
        <v>0.91953867028493885</v>
      </c>
      <c r="I553" s="4">
        <v>23.5</v>
      </c>
      <c r="J553" s="4">
        <v>45.79</v>
      </c>
      <c r="K553" s="4">
        <v>72.459999999999994</v>
      </c>
      <c r="L553" s="4">
        <f t="shared" si="85"/>
        <v>0</v>
      </c>
      <c r="M553" s="4">
        <f t="shared" si="86"/>
        <v>0</v>
      </c>
      <c r="N553" s="4">
        <f t="shared" si="87"/>
        <v>1</v>
      </c>
      <c r="AA553" t="s">
        <v>705</v>
      </c>
      <c r="AB553" t="s">
        <v>451</v>
      </c>
      <c r="AC553" s="4" t="s">
        <v>3</v>
      </c>
      <c r="AD553" s="4" t="s">
        <v>5</v>
      </c>
      <c r="AE553" s="4">
        <v>24</v>
      </c>
      <c r="AF553" s="4">
        <v>66.209999999999994</v>
      </c>
      <c r="AG553" s="4">
        <v>73.7</v>
      </c>
      <c r="AH553" s="4">
        <f t="shared" si="88"/>
        <v>0.89837177747625496</v>
      </c>
      <c r="AI553" s="4">
        <v>23.5</v>
      </c>
      <c r="AJ553" s="4">
        <v>54.66</v>
      </c>
      <c r="AK553" s="4">
        <v>72.459999999999994</v>
      </c>
      <c r="AL553" s="4">
        <f t="shared" si="89"/>
        <v>0</v>
      </c>
      <c r="AM553" s="4">
        <f t="shared" si="90"/>
        <v>0</v>
      </c>
      <c r="AN553" s="4">
        <f t="shared" si="91"/>
        <v>1</v>
      </c>
    </row>
    <row r="554" spans="1:40" x14ac:dyDescent="0.35">
      <c r="A554" t="s">
        <v>706</v>
      </c>
      <c r="B554" t="s">
        <v>451</v>
      </c>
      <c r="C554" t="s">
        <v>3</v>
      </c>
      <c r="D554" t="s">
        <v>4</v>
      </c>
      <c r="E554">
        <v>21.5</v>
      </c>
      <c r="F554">
        <v>79</v>
      </c>
      <c r="G554">
        <v>67.47</v>
      </c>
      <c r="H554">
        <f t="shared" si="84"/>
        <v>1.1708907662664889</v>
      </c>
      <c r="I554">
        <v>22.5</v>
      </c>
      <c r="J554">
        <v>81.349999999999994</v>
      </c>
      <c r="K554">
        <v>69.97</v>
      </c>
      <c r="L554" s="3">
        <f t="shared" si="85"/>
        <v>0</v>
      </c>
      <c r="M554" s="3">
        <f t="shared" si="86"/>
        <v>1</v>
      </c>
      <c r="N554" s="3">
        <f t="shared" si="87"/>
        <v>0</v>
      </c>
      <c r="AA554" t="s">
        <v>706</v>
      </c>
      <c r="AB554" t="s">
        <v>451</v>
      </c>
      <c r="AC554" t="s">
        <v>3</v>
      </c>
      <c r="AD554" t="s">
        <v>5</v>
      </c>
      <c r="AE554">
        <v>24</v>
      </c>
      <c r="AF554">
        <v>120.18</v>
      </c>
      <c r="AG554">
        <v>73.7</v>
      </c>
      <c r="AH554">
        <f t="shared" si="88"/>
        <v>1.6306648575305291</v>
      </c>
      <c r="AI554">
        <v>21</v>
      </c>
      <c r="AJ554">
        <v>52.73</v>
      </c>
      <c r="AK554">
        <v>66.22</v>
      </c>
      <c r="AL554" s="3">
        <f t="shared" si="89"/>
        <v>1</v>
      </c>
      <c r="AM554" s="3">
        <f t="shared" si="90"/>
        <v>0</v>
      </c>
      <c r="AN554" s="3">
        <f t="shared" si="91"/>
        <v>0</v>
      </c>
    </row>
    <row r="555" spans="1:40" x14ac:dyDescent="0.35">
      <c r="A555" t="s">
        <v>707</v>
      </c>
      <c r="B555" t="s">
        <v>451</v>
      </c>
      <c r="C555" s="4" t="s">
        <v>3</v>
      </c>
      <c r="D555" s="4" t="s">
        <v>4</v>
      </c>
      <c r="E555" s="4">
        <v>22.5</v>
      </c>
      <c r="F555" s="4">
        <v>63.07</v>
      </c>
      <c r="G555" s="4">
        <v>69.97</v>
      </c>
      <c r="H555" s="4">
        <f t="shared" si="84"/>
        <v>0.90138630841789336</v>
      </c>
      <c r="I555" s="4">
        <v>22</v>
      </c>
      <c r="J555" s="4">
        <v>52.89</v>
      </c>
      <c r="K555" s="4">
        <v>68.72</v>
      </c>
      <c r="L555" s="4">
        <f t="shared" si="85"/>
        <v>0</v>
      </c>
      <c r="M555" s="4">
        <f t="shared" si="86"/>
        <v>0</v>
      </c>
      <c r="N555" s="4">
        <f t="shared" si="87"/>
        <v>1</v>
      </c>
      <c r="AA555" t="s">
        <v>707</v>
      </c>
      <c r="AB555" t="s">
        <v>451</v>
      </c>
      <c r="AC555" t="s">
        <v>3</v>
      </c>
      <c r="AD555" t="s">
        <v>5</v>
      </c>
      <c r="AE555">
        <v>24</v>
      </c>
      <c r="AF555">
        <v>76.8</v>
      </c>
      <c r="AG555">
        <v>73.7</v>
      </c>
      <c r="AH555">
        <f t="shared" si="88"/>
        <v>1.0420624151967435</v>
      </c>
      <c r="AI555">
        <v>22.5</v>
      </c>
      <c r="AJ555">
        <v>58.5</v>
      </c>
      <c r="AK555">
        <v>69.97</v>
      </c>
      <c r="AL555" s="3">
        <f t="shared" si="89"/>
        <v>0</v>
      </c>
      <c r="AM555" s="3">
        <f t="shared" si="90"/>
        <v>1</v>
      </c>
      <c r="AN555" s="3">
        <f t="shared" si="91"/>
        <v>0</v>
      </c>
    </row>
    <row r="556" spans="1:40" x14ac:dyDescent="0.35">
      <c r="A556" t="s">
        <v>708</v>
      </c>
      <c r="B556" t="s">
        <v>451</v>
      </c>
      <c r="C556" s="4" t="s">
        <v>3</v>
      </c>
      <c r="D556" s="4" t="s">
        <v>4</v>
      </c>
      <c r="E556" s="4">
        <v>15</v>
      </c>
      <c r="F556" s="4">
        <v>38.79</v>
      </c>
      <c r="G556" s="4">
        <v>50.91</v>
      </c>
      <c r="H556" s="4">
        <f t="shared" si="84"/>
        <v>0.76193282262816742</v>
      </c>
      <c r="I556" s="4">
        <v>15</v>
      </c>
      <c r="J556" s="4">
        <v>38.79</v>
      </c>
      <c r="K556" s="4">
        <v>50.91</v>
      </c>
      <c r="L556" s="4">
        <f t="shared" si="85"/>
        <v>0</v>
      </c>
      <c r="M556" s="4">
        <f t="shared" si="86"/>
        <v>0</v>
      </c>
      <c r="N556" s="4">
        <f t="shared" si="87"/>
        <v>1</v>
      </c>
      <c r="P556" s="12"/>
      <c r="Q556" s="12"/>
      <c r="R556" s="12"/>
      <c r="S556" s="12"/>
      <c r="T556" s="12"/>
      <c r="U556" s="12"/>
      <c r="AA556" t="s">
        <v>708</v>
      </c>
      <c r="AB556" t="s">
        <v>451</v>
      </c>
      <c r="AC556" t="s">
        <v>3</v>
      </c>
      <c r="AD556" t="s">
        <v>5</v>
      </c>
      <c r="AE556">
        <v>24</v>
      </c>
      <c r="AF556">
        <v>101.21</v>
      </c>
      <c r="AG556">
        <v>73.7</v>
      </c>
      <c r="AH556">
        <f t="shared" si="88"/>
        <v>1.373270013568521</v>
      </c>
      <c r="AI556">
        <v>22.5</v>
      </c>
      <c r="AJ556">
        <v>62.75</v>
      </c>
      <c r="AK556">
        <v>69.97</v>
      </c>
      <c r="AL556" s="3">
        <f t="shared" si="89"/>
        <v>0</v>
      </c>
      <c r="AM556" s="3">
        <f t="shared" si="90"/>
        <v>1</v>
      </c>
      <c r="AN556" s="3">
        <f t="shared" si="91"/>
        <v>0</v>
      </c>
    </row>
    <row r="557" spans="1:40" x14ac:dyDescent="0.35">
      <c r="A557" t="s">
        <v>1207</v>
      </c>
      <c r="B557" t="s">
        <v>1208</v>
      </c>
      <c r="C557" t="s">
        <v>0</v>
      </c>
      <c r="D557" t="s">
        <v>1</v>
      </c>
      <c r="E557">
        <v>23.5</v>
      </c>
      <c r="F557">
        <v>114.64</v>
      </c>
      <c r="G557">
        <v>72.459999999999994</v>
      </c>
      <c r="H557">
        <f t="shared" ref="H557:H620" si="92">F557/G557</f>
        <v>1.5821142699420372</v>
      </c>
      <c r="I557">
        <v>22</v>
      </c>
      <c r="J557">
        <v>63.29</v>
      </c>
      <c r="K557">
        <v>68.72</v>
      </c>
      <c r="L557" s="3">
        <f t="shared" ref="L557:L620" si="93">IF(H557&gt;1.5,1,0)</f>
        <v>1</v>
      </c>
      <c r="M557" s="3">
        <f t="shared" ref="M557:M620" si="94">IF((AND(H557&gt;1,H557&lt;1.5)),1,0)</f>
        <v>0</v>
      </c>
      <c r="N557" s="3">
        <f t="shared" ref="N557:N620" si="95">IF(H557&lt;1,1,0)</f>
        <v>0</v>
      </c>
      <c r="Z557" s="9">
        <v>1</v>
      </c>
      <c r="AA557" t="s">
        <v>1207</v>
      </c>
      <c r="AB557" t="s">
        <v>1208</v>
      </c>
      <c r="AC557" t="s">
        <v>0</v>
      </c>
      <c r="AD557" t="s">
        <v>2</v>
      </c>
      <c r="AE557">
        <v>24</v>
      </c>
      <c r="AF557">
        <v>161.81</v>
      </c>
      <c r="AG557">
        <v>73.7</v>
      </c>
      <c r="AH557">
        <f t="shared" ref="AH557:AH620" si="96">AF557/AG557</f>
        <v>2.1955223880597012</v>
      </c>
      <c r="AI557">
        <v>22</v>
      </c>
      <c r="AJ557">
        <v>48.77</v>
      </c>
      <c r="AK557">
        <v>68.72</v>
      </c>
      <c r="AL557" s="3">
        <f t="shared" ref="AL557:AL620" si="97">IF(AH557&gt;1.5,1,0)</f>
        <v>1</v>
      </c>
      <c r="AM557" s="3">
        <f t="shared" ref="AM557:AM620" si="98">IF((AND(AH557&gt;1,AH557&lt;1.5)),1,0)</f>
        <v>0</v>
      </c>
      <c r="AN557" s="3">
        <f t="shared" ref="AN557:AN620" si="99">IF(AH557&lt;1,1,0)</f>
        <v>0</v>
      </c>
    </row>
    <row r="558" spans="1:40" x14ac:dyDescent="0.35">
      <c r="A558" t="s">
        <v>1210</v>
      </c>
      <c r="B558" t="s">
        <v>1208</v>
      </c>
      <c r="C558" t="s">
        <v>0</v>
      </c>
      <c r="D558" t="s">
        <v>1</v>
      </c>
      <c r="E558">
        <v>22.5</v>
      </c>
      <c r="F558">
        <v>97.97</v>
      </c>
      <c r="G558">
        <v>69.97</v>
      </c>
      <c r="H558">
        <f t="shared" si="92"/>
        <v>1.4001715020723167</v>
      </c>
      <c r="I558">
        <v>21.5</v>
      </c>
      <c r="J558">
        <v>64.47</v>
      </c>
      <c r="K558">
        <v>67.47</v>
      </c>
      <c r="L558" s="3">
        <f t="shared" si="93"/>
        <v>0</v>
      </c>
      <c r="M558" s="3">
        <f t="shared" si="94"/>
        <v>1</v>
      </c>
      <c r="N558" s="3">
        <f t="shared" si="95"/>
        <v>0</v>
      </c>
      <c r="Z558" s="9">
        <v>1</v>
      </c>
      <c r="AA558" t="s">
        <v>1210</v>
      </c>
      <c r="AB558" t="s">
        <v>1208</v>
      </c>
      <c r="AC558" t="s">
        <v>0</v>
      </c>
      <c r="AD558" t="s">
        <v>2</v>
      </c>
      <c r="AE558">
        <v>24</v>
      </c>
      <c r="AF558">
        <v>186.23</v>
      </c>
      <c r="AG558">
        <v>73.7</v>
      </c>
      <c r="AH558">
        <f t="shared" si="96"/>
        <v>2.526865671641791</v>
      </c>
      <c r="AI558">
        <v>22.5</v>
      </c>
      <c r="AJ558">
        <v>68.33</v>
      </c>
      <c r="AK558">
        <v>69.97</v>
      </c>
      <c r="AL558" s="3">
        <f t="shared" si="97"/>
        <v>1</v>
      </c>
      <c r="AM558" s="3">
        <f t="shared" si="98"/>
        <v>0</v>
      </c>
      <c r="AN558" s="3">
        <f t="shared" si="99"/>
        <v>0</v>
      </c>
    </row>
    <row r="559" spans="1:40" x14ac:dyDescent="0.35">
      <c r="A559" t="s">
        <v>1211</v>
      </c>
      <c r="B559" t="s">
        <v>1208</v>
      </c>
      <c r="C559" t="s">
        <v>0</v>
      </c>
      <c r="D559" t="s">
        <v>1</v>
      </c>
      <c r="E559">
        <v>23.5</v>
      </c>
      <c r="F559">
        <v>104.96</v>
      </c>
      <c r="G559">
        <v>72.459999999999994</v>
      </c>
      <c r="H559">
        <f t="shared" si="92"/>
        <v>1.4485233232128072</v>
      </c>
      <c r="I559">
        <v>21.5</v>
      </c>
      <c r="J559">
        <v>61.43</v>
      </c>
      <c r="K559">
        <v>67.47</v>
      </c>
      <c r="L559" s="3">
        <f t="shared" si="93"/>
        <v>0</v>
      </c>
      <c r="M559" s="3">
        <f t="shared" si="94"/>
        <v>1</v>
      </c>
      <c r="N559" s="3">
        <f t="shared" si="95"/>
        <v>0</v>
      </c>
      <c r="Z559" s="9">
        <v>1</v>
      </c>
      <c r="AA559" t="s">
        <v>1211</v>
      </c>
      <c r="AB559" t="s">
        <v>1208</v>
      </c>
      <c r="AC559" t="s">
        <v>0</v>
      </c>
      <c r="AD559" t="s">
        <v>2</v>
      </c>
      <c r="AE559">
        <v>24</v>
      </c>
      <c r="AF559">
        <v>159.01</v>
      </c>
      <c r="AG559">
        <v>73.7</v>
      </c>
      <c r="AH559">
        <f t="shared" si="96"/>
        <v>2.1575305291723201</v>
      </c>
      <c r="AI559">
        <v>22.5</v>
      </c>
      <c r="AJ559">
        <v>45.94</v>
      </c>
      <c r="AK559">
        <v>69.97</v>
      </c>
      <c r="AL559" s="3">
        <f t="shared" si="97"/>
        <v>1</v>
      </c>
      <c r="AM559" s="3">
        <f t="shared" si="98"/>
        <v>0</v>
      </c>
      <c r="AN559" s="3">
        <f t="shared" si="99"/>
        <v>0</v>
      </c>
    </row>
    <row r="560" spans="1:40" x14ac:dyDescent="0.35">
      <c r="A560" t="s">
        <v>1212</v>
      </c>
      <c r="B560" t="s">
        <v>1208</v>
      </c>
      <c r="C560" t="s">
        <v>0</v>
      </c>
      <c r="D560" t="s">
        <v>1</v>
      </c>
      <c r="E560">
        <v>23</v>
      </c>
      <c r="F560">
        <v>81.19</v>
      </c>
      <c r="G560">
        <v>71.22</v>
      </c>
      <c r="H560">
        <f t="shared" si="92"/>
        <v>1.1399887672002247</v>
      </c>
      <c r="I560">
        <v>22</v>
      </c>
      <c r="J560">
        <v>43.89</v>
      </c>
      <c r="K560">
        <v>68.72</v>
      </c>
      <c r="L560" s="3">
        <f t="shared" si="93"/>
        <v>0</v>
      </c>
      <c r="M560" s="3">
        <f t="shared" si="94"/>
        <v>1</v>
      </c>
      <c r="N560" s="3">
        <f t="shared" si="95"/>
        <v>0</v>
      </c>
      <c r="Z560" s="9">
        <v>1</v>
      </c>
      <c r="AA560" t="s">
        <v>1212</v>
      </c>
      <c r="AB560" t="s">
        <v>1208</v>
      </c>
      <c r="AC560" t="s">
        <v>0</v>
      </c>
      <c r="AD560" t="s">
        <v>2</v>
      </c>
      <c r="AE560">
        <v>24</v>
      </c>
      <c r="AF560">
        <v>159.96</v>
      </c>
      <c r="AG560">
        <v>73.7</v>
      </c>
      <c r="AH560">
        <f t="shared" si="96"/>
        <v>2.1704206241519675</v>
      </c>
      <c r="AI560">
        <v>22.5</v>
      </c>
      <c r="AJ560">
        <v>50.67</v>
      </c>
      <c r="AK560">
        <v>69.97</v>
      </c>
      <c r="AL560" s="3">
        <f t="shared" si="97"/>
        <v>1</v>
      </c>
      <c r="AM560" s="3">
        <f t="shared" si="98"/>
        <v>0</v>
      </c>
      <c r="AN560" s="3">
        <f t="shared" si="99"/>
        <v>0</v>
      </c>
    </row>
    <row r="561" spans="1:40" x14ac:dyDescent="0.35">
      <c r="A561" t="s">
        <v>1213</v>
      </c>
      <c r="B561" t="s">
        <v>1208</v>
      </c>
      <c r="C561" t="s">
        <v>0</v>
      </c>
      <c r="D561" t="s">
        <v>1</v>
      </c>
      <c r="E561">
        <v>23</v>
      </c>
      <c r="F561">
        <v>98.57</v>
      </c>
      <c r="G561">
        <v>71.22</v>
      </c>
      <c r="H561">
        <f t="shared" si="92"/>
        <v>1.3840213423195731</v>
      </c>
      <c r="I561">
        <v>21.5</v>
      </c>
      <c r="J561">
        <v>58.55</v>
      </c>
      <c r="K561">
        <v>67.47</v>
      </c>
      <c r="L561" s="3">
        <f t="shared" si="93"/>
        <v>0</v>
      </c>
      <c r="M561" s="3">
        <f t="shared" si="94"/>
        <v>1</v>
      </c>
      <c r="N561" s="3">
        <f t="shared" si="95"/>
        <v>0</v>
      </c>
      <c r="Z561" s="9">
        <v>1</v>
      </c>
      <c r="AA561" t="s">
        <v>1213</v>
      </c>
      <c r="AB561" t="s">
        <v>1208</v>
      </c>
      <c r="AC561" t="s">
        <v>0</v>
      </c>
      <c r="AD561" t="s">
        <v>2</v>
      </c>
      <c r="AE561">
        <v>24</v>
      </c>
      <c r="AF561">
        <v>166.14</v>
      </c>
      <c r="AG561">
        <v>73.7</v>
      </c>
      <c r="AH561">
        <f t="shared" si="96"/>
        <v>2.2542740841248303</v>
      </c>
      <c r="AI561">
        <v>22.5</v>
      </c>
      <c r="AJ561">
        <v>59.15</v>
      </c>
      <c r="AK561">
        <v>69.97</v>
      </c>
      <c r="AL561" s="3">
        <f t="shared" si="97"/>
        <v>1</v>
      </c>
      <c r="AM561" s="3">
        <f t="shared" si="98"/>
        <v>0</v>
      </c>
      <c r="AN561" s="3">
        <f t="shared" si="99"/>
        <v>0</v>
      </c>
    </row>
    <row r="562" spans="1:40" x14ac:dyDescent="0.35">
      <c r="A562" t="s">
        <v>1214</v>
      </c>
      <c r="B562" t="s">
        <v>1208</v>
      </c>
      <c r="C562" t="s">
        <v>0</v>
      </c>
      <c r="D562" t="s">
        <v>1</v>
      </c>
      <c r="E562">
        <v>23.5</v>
      </c>
      <c r="F562">
        <v>98.75</v>
      </c>
      <c r="G562">
        <v>72.459999999999994</v>
      </c>
      <c r="H562">
        <f t="shared" si="92"/>
        <v>1.3628208666850676</v>
      </c>
      <c r="I562">
        <v>22.5</v>
      </c>
      <c r="J562">
        <v>63.14</v>
      </c>
      <c r="K562">
        <v>69.97</v>
      </c>
      <c r="L562" s="3">
        <f t="shared" si="93"/>
        <v>0</v>
      </c>
      <c r="M562" s="3">
        <f t="shared" si="94"/>
        <v>1</v>
      </c>
      <c r="N562" s="3">
        <f t="shared" si="95"/>
        <v>0</v>
      </c>
      <c r="Z562" s="9">
        <v>1</v>
      </c>
      <c r="AA562" t="s">
        <v>1214</v>
      </c>
      <c r="AB562" t="s">
        <v>1208</v>
      </c>
      <c r="AC562" t="s">
        <v>0</v>
      </c>
      <c r="AD562" t="s">
        <v>2</v>
      </c>
      <c r="AE562">
        <v>24</v>
      </c>
      <c r="AF562">
        <v>135.6</v>
      </c>
      <c r="AG562">
        <v>73.7</v>
      </c>
      <c r="AH562">
        <f t="shared" si="96"/>
        <v>1.8398914518317502</v>
      </c>
      <c r="AI562">
        <v>22.5</v>
      </c>
      <c r="AJ562">
        <v>60.47</v>
      </c>
      <c r="AK562">
        <v>69.97</v>
      </c>
      <c r="AL562" s="3">
        <f t="shared" si="97"/>
        <v>1</v>
      </c>
      <c r="AM562" s="3">
        <f t="shared" si="98"/>
        <v>0</v>
      </c>
      <c r="AN562" s="3">
        <f t="shared" si="99"/>
        <v>0</v>
      </c>
    </row>
    <row r="563" spans="1:40" x14ac:dyDescent="0.35">
      <c r="A563" t="s">
        <v>1215</v>
      </c>
      <c r="B563" t="s">
        <v>1208</v>
      </c>
      <c r="C563" t="s">
        <v>0</v>
      </c>
      <c r="D563" t="s">
        <v>1</v>
      </c>
      <c r="E563">
        <v>22.5</v>
      </c>
      <c r="F563">
        <v>83.8</v>
      </c>
      <c r="G563">
        <v>69.97</v>
      </c>
      <c r="H563">
        <f t="shared" si="92"/>
        <v>1.1976561383450051</v>
      </c>
      <c r="I563">
        <v>22</v>
      </c>
      <c r="J563">
        <v>55.67</v>
      </c>
      <c r="K563">
        <v>68.72</v>
      </c>
      <c r="L563" s="3">
        <f t="shared" si="93"/>
        <v>0</v>
      </c>
      <c r="M563" s="3">
        <f t="shared" si="94"/>
        <v>1</v>
      </c>
      <c r="N563" s="3">
        <f t="shared" si="95"/>
        <v>0</v>
      </c>
      <c r="Z563" s="9">
        <v>1</v>
      </c>
      <c r="AA563" t="s">
        <v>1215</v>
      </c>
      <c r="AB563" t="s">
        <v>1208</v>
      </c>
      <c r="AC563" t="s">
        <v>0</v>
      </c>
      <c r="AD563" t="s">
        <v>2</v>
      </c>
      <c r="AE563">
        <v>24</v>
      </c>
      <c r="AF563">
        <v>128.38999999999999</v>
      </c>
      <c r="AG563">
        <v>73.7</v>
      </c>
      <c r="AH563">
        <f t="shared" si="96"/>
        <v>1.7420624151967432</v>
      </c>
      <c r="AI563">
        <v>23</v>
      </c>
      <c r="AJ563">
        <v>65.87</v>
      </c>
      <c r="AK563">
        <v>71.22</v>
      </c>
      <c r="AL563" s="3">
        <f t="shared" si="97"/>
        <v>1</v>
      </c>
      <c r="AM563" s="3">
        <f t="shared" si="98"/>
        <v>0</v>
      </c>
      <c r="AN563" s="3">
        <f t="shared" si="99"/>
        <v>0</v>
      </c>
    </row>
    <row r="564" spans="1:40" x14ac:dyDescent="0.35">
      <c r="A564" t="s">
        <v>1216</v>
      </c>
      <c r="B564" t="s">
        <v>1208</v>
      </c>
      <c r="C564" t="s">
        <v>0</v>
      </c>
      <c r="D564" t="s">
        <v>1</v>
      </c>
      <c r="E564">
        <v>22.5</v>
      </c>
      <c r="F564">
        <v>76.760000000000005</v>
      </c>
      <c r="G564">
        <v>69.97</v>
      </c>
      <c r="H564">
        <f t="shared" si="92"/>
        <v>1.0970415892525369</v>
      </c>
      <c r="I564">
        <v>21</v>
      </c>
      <c r="J564">
        <v>70.14</v>
      </c>
      <c r="K564">
        <v>66.22</v>
      </c>
      <c r="L564" s="3">
        <f t="shared" si="93"/>
        <v>0</v>
      </c>
      <c r="M564" s="3">
        <f t="shared" si="94"/>
        <v>1</v>
      </c>
      <c r="N564" s="3">
        <f t="shared" si="95"/>
        <v>0</v>
      </c>
      <c r="Z564" s="9">
        <v>1</v>
      </c>
      <c r="AA564" t="s">
        <v>1216</v>
      </c>
      <c r="AB564" t="s">
        <v>1208</v>
      </c>
      <c r="AC564" t="s">
        <v>0</v>
      </c>
      <c r="AD564" t="s">
        <v>2</v>
      </c>
      <c r="AE564">
        <v>24</v>
      </c>
      <c r="AF564">
        <v>109.07</v>
      </c>
      <c r="AG564">
        <v>73.7</v>
      </c>
      <c r="AH564">
        <f t="shared" si="96"/>
        <v>1.4799185888738127</v>
      </c>
      <c r="AI564">
        <v>23</v>
      </c>
      <c r="AJ564">
        <v>59.37</v>
      </c>
      <c r="AK564">
        <v>71.22</v>
      </c>
      <c r="AL564" s="3">
        <f t="shared" si="97"/>
        <v>0</v>
      </c>
      <c r="AM564" s="3">
        <f t="shared" si="98"/>
        <v>1</v>
      </c>
      <c r="AN564" s="3">
        <f t="shared" si="99"/>
        <v>0</v>
      </c>
    </row>
    <row r="565" spans="1:40" x14ac:dyDescent="0.35">
      <c r="A565" t="s">
        <v>1217</v>
      </c>
      <c r="B565" t="s">
        <v>1208</v>
      </c>
      <c r="C565" s="4" t="s">
        <v>0</v>
      </c>
      <c r="D565" s="4" t="s">
        <v>1</v>
      </c>
      <c r="E565" s="4">
        <v>23</v>
      </c>
      <c r="F565" s="4">
        <v>69.86</v>
      </c>
      <c r="G565" s="4">
        <v>71.22</v>
      </c>
      <c r="H565" s="4">
        <f t="shared" si="92"/>
        <v>0.98090424038191515</v>
      </c>
      <c r="I565" s="4">
        <v>22.5</v>
      </c>
      <c r="J565" s="4">
        <v>65.67</v>
      </c>
      <c r="K565" s="4">
        <v>69.97</v>
      </c>
      <c r="L565" s="4">
        <f t="shared" si="93"/>
        <v>0</v>
      </c>
      <c r="M565" s="4">
        <f t="shared" si="94"/>
        <v>0</v>
      </c>
      <c r="N565" s="4">
        <f t="shared" si="95"/>
        <v>1</v>
      </c>
      <c r="Z565" s="9">
        <v>1</v>
      </c>
      <c r="AA565" t="s">
        <v>1217</v>
      </c>
      <c r="AB565" t="s">
        <v>1208</v>
      </c>
      <c r="AC565" t="s">
        <v>0</v>
      </c>
      <c r="AD565" t="s">
        <v>2</v>
      </c>
      <c r="AE565">
        <v>24</v>
      </c>
      <c r="AF565">
        <v>155.58000000000001</v>
      </c>
      <c r="AG565">
        <v>73.7</v>
      </c>
      <c r="AH565">
        <f t="shared" si="96"/>
        <v>2.1109905020352784</v>
      </c>
      <c r="AI565">
        <v>22</v>
      </c>
      <c r="AJ565">
        <v>58.81</v>
      </c>
      <c r="AK565">
        <v>68.72</v>
      </c>
      <c r="AL565" s="3">
        <f t="shared" si="97"/>
        <v>1</v>
      </c>
      <c r="AM565" s="3">
        <f t="shared" si="98"/>
        <v>0</v>
      </c>
      <c r="AN565" s="3">
        <f t="shared" si="99"/>
        <v>0</v>
      </c>
    </row>
    <row r="566" spans="1:40" x14ac:dyDescent="0.35">
      <c r="A566" t="s">
        <v>1218</v>
      </c>
      <c r="B566" t="s">
        <v>1208</v>
      </c>
      <c r="C566" t="s">
        <v>0</v>
      </c>
      <c r="D566" t="s">
        <v>1</v>
      </c>
      <c r="E566">
        <v>22.5</v>
      </c>
      <c r="F566">
        <v>89.37</v>
      </c>
      <c r="G566">
        <v>69.97</v>
      </c>
      <c r="H566">
        <f t="shared" si="92"/>
        <v>1.2772616835786768</v>
      </c>
      <c r="I566">
        <v>21.5</v>
      </c>
      <c r="J566">
        <v>62.94</v>
      </c>
      <c r="K566">
        <v>67.47</v>
      </c>
      <c r="L566" s="3">
        <f t="shared" si="93"/>
        <v>0</v>
      </c>
      <c r="M566" s="3">
        <f t="shared" si="94"/>
        <v>1</v>
      </c>
      <c r="N566" s="3">
        <f t="shared" si="95"/>
        <v>0</v>
      </c>
      <c r="Z566" s="9">
        <v>1</v>
      </c>
      <c r="AA566" t="s">
        <v>1218</v>
      </c>
      <c r="AB566" t="s">
        <v>1208</v>
      </c>
      <c r="AC566" t="s">
        <v>0</v>
      </c>
      <c r="AD566" t="s">
        <v>2</v>
      </c>
      <c r="AE566">
        <v>24</v>
      </c>
      <c r="AF566">
        <v>131.12</v>
      </c>
      <c r="AG566">
        <v>73.7</v>
      </c>
      <c r="AH566">
        <f t="shared" si="96"/>
        <v>1.7791044776119402</v>
      </c>
      <c r="AI566">
        <v>23</v>
      </c>
      <c r="AJ566">
        <v>65.010000000000005</v>
      </c>
      <c r="AK566">
        <v>71.22</v>
      </c>
      <c r="AL566" s="3">
        <f t="shared" si="97"/>
        <v>1</v>
      </c>
      <c r="AM566" s="3">
        <f t="shared" si="98"/>
        <v>0</v>
      </c>
      <c r="AN566" s="3">
        <f t="shared" si="99"/>
        <v>0</v>
      </c>
    </row>
    <row r="567" spans="1:40" x14ac:dyDescent="0.35">
      <c r="A567" t="s">
        <v>1219</v>
      </c>
      <c r="B567" t="s">
        <v>1208</v>
      </c>
      <c r="C567" s="4" t="s">
        <v>0</v>
      </c>
      <c r="D567" s="4" t="s">
        <v>1</v>
      </c>
      <c r="E567" s="4">
        <v>21.5</v>
      </c>
      <c r="F567" s="4">
        <v>67.09</v>
      </c>
      <c r="G567" s="4">
        <v>67.47</v>
      </c>
      <c r="H567" s="4">
        <f t="shared" si="92"/>
        <v>0.99436786720023718</v>
      </c>
      <c r="I567" s="4">
        <v>21</v>
      </c>
      <c r="J567" s="4">
        <v>53.42</v>
      </c>
      <c r="K567" s="4">
        <v>66.22</v>
      </c>
      <c r="L567" s="4">
        <f t="shared" si="93"/>
        <v>0</v>
      </c>
      <c r="M567" s="4">
        <f t="shared" si="94"/>
        <v>0</v>
      </c>
      <c r="N567" s="4">
        <f t="shared" si="95"/>
        <v>1</v>
      </c>
      <c r="Z567" s="9">
        <v>1</v>
      </c>
      <c r="AA567" t="s">
        <v>1219</v>
      </c>
      <c r="AB567" t="s">
        <v>1208</v>
      </c>
      <c r="AC567" t="s">
        <v>0</v>
      </c>
      <c r="AD567" t="s">
        <v>2</v>
      </c>
      <c r="AE567">
        <v>24</v>
      </c>
      <c r="AF567">
        <v>140.41999999999999</v>
      </c>
      <c r="AG567">
        <v>73.7</v>
      </c>
      <c r="AH567">
        <f t="shared" si="96"/>
        <v>1.9052917232021707</v>
      </c>
      <c r="AI567">
        <v>22.5</v>
      </c>
      <c r="AJ567">
        <v>60.07</v>
      </c>
      <c r="AK567">
        <v>69.97</v>
      </c>
      <c r="AL567" s="3">
        <f t="shared" si="97"/>
        <v>1</v>
      </c>
      <c r="AM567" s="3">
        <f t="shared" si="98"/>
        <v>0</v>
      </c>
      <c r="AN567" s="3">
        <f t="shared" si="99"/>
        <v>0</v>
      </c>
    </row>
    <row r="568" spans="1:40" x14ac:dyDescent="0.35">
      <c r="A568" t="s">
        <v>1220</v>
      </c>
      <c r="B568" t="s">
        <v>1208</v>
      </c>
      <c r="C568" t="s">
        <v>0</v>
      </c>
      <c r="D568" t="s">
        <v>1</v>
      </c>
      <c r="E568">
        <v>22.5</v>
      </c>
      <c r="F568">
        <v>98.03</v>
      </c>
      <c r="G568">
        <v>69.97</v>
      </c>
      <c r="H568">
        <f t="shared" si="92"/>
        <v>1.4010290124339002</v>
      </c>
      <c r="I568">
        <v>21</v>
      </c>
      <c r="J568">
        <v>47.53</v>
      </c>
      <c r="K568">
        <v>66.22</v>
      </c>
      <c r="L568" s="3">
        <f t="shared" si="93"/>
        <v>0</v>
      </c>
      <c r="M568" s="3">
        <f t="shared" si="94"/>
        <v>1</v>
      </c>
      <c r="N568" s="3">
        <f t="shared" si="95"/>
        <v>0</v>
      </c>
      <c r="Z568" s="9">
        <v>1</v>
      </c>
      <c r="AA568" t="s">
        <v>1220</v>
      </c>
      <c r="AB568" t="s">
        <v>1208</v>
      </c>
      <c r="AC568" t="s">
        <v>0</v>
      </c>
      <c r="AD568" t="s">
        <v>2</v>
      </c>
      <c r="AE568">
        <v>24</v>
      </c>
      <c r="AF568">
        <v>134.63</v>
      </c>
      <c r="AG568">
        <v>73.7</v>
      </c>
      <c r="AH568">
        <f t="shared" si="96"/>
        <v>1.8267299864314788</v>
      </c>
      <c r="AI568">
        <v>23</v>
      </c>
      <c r="AJ568">
        <v>63.14</v>
      </c>
      <c r="AK568">
        <v>71.22</v>
      </c>
      <c r="AL568" s="3">
        <f t="shared" si="97"/>
        <v>1</v>
      </c>
      <c r="AM568" s="3">
        <f t="shared" si="98"/>
        <v>0</v>
      </c>
      <c r="AN568" s="3">
        <f t="shared" si="99"/>
        <v>0</v>
      </c>
    </row>
    <row r="569" spans="1:40" x14ac:dyDescent="0.35">
      <c r="A569" t="s">
        <v>1221</v>
      </c>
      <c r="B569" t="s">
        <v>1208</v>
      </c>
      <c r="C569" t="s">
        <v>0</v>
      </c>
      <c r="D569" t="s">
        <v>1</v>
      </c>
      <c r="E569">
        <v>22.5</v>
      </c>
      <c r="F569">
        <v>78.41</v>
      </c>
      <c r="G569">
        <v>69.97</v>
      </c>
      <c r="H569">
        <f t="shared" si="92"/>
        <v>1.120623124196084</v>
      </c>
      <c r="I569">
        <v>21</v>
      </c>
      <c r="J569">
        <v>49.51</v>
      </c>
      <c r="K569">
        <v>66.22</v>
      </c>
      <c r="L569" s="3">
        <f t="shared" si="93"/>
        <v>0</v>
      </c>
      <c r="M569" s="3">
        <f t="shared" si="94"/>
        <v>1</v>
      </c>
      <c r="N569" s="3">
        <f t="shared" si="95"/>
        <v>0</v>
      </c>
      <c r="Z569" s="9">
        <v>1</v>
      </c>
      <c r="AA569" t="s">
        <v>1221</v>
      </c>
      <c r="AB569" t="s">
        <v>1208</v>
      </c>
      <c r="AC569" t="s">
        <v>0</v>
      </c>
      <c r="AD569" t="s">
        <v>2</v>
      </c>
      <c r="AE569">
        <v>24</v>
      </c>
      <c r="AF569">
        <v>165.33</v>
      </c>
      <c r="AG569">
        <v>73.7</v>
      </c>
      <c r="AH569">
        <f t="shared" si="96"/>
        <v>2.2432835820895525</v>
      </c>
      <c r="AI569">
        <v>22</v>
      </c>
      <c r="AJ569">
        <v>67.62</v>
      </c>
      <c r="AK569">
        <v>68.72</v>
      </c>
      <c r="AL569" s="3">
        <f t="shared" si="97"/>
        <v>1</v>
      </c>
      <c r="AM569" s="3">
        <f t="shared" si="98"/>
        <v>0</v>
      </c>
      <c r="AN569" s="3">
        <f t="shared" si="99"/>
        <v>0</v>
      </c>
    </row>
    <row r="570" spans="1:40" x14ac:dyDescent="0.35">
      <c r="A570" t="s">
        <v>1223</v>
      </c>
      <c r="B570" t="s">
        <v>1208</v>
      </c>
      <c r="C570" t="s">
        <v>0</v>
      </c>
      <c r="D570" t="s">
        <v>1</v>
      </c>
      <c r="E570">
        <v>22</v>
      </c>
      <c r="F570">
        <v>96.71</v>
      </c>
      <c r="G570">
        <v>68.72</v>
      </c>
      <c r="H570">
        <f t="shared" si="92"/>
        <v>1.4073050058207217</v>
      </c>
      <c r="I570">
        <v>20.5</v>
      </c>
      <c r="J570">
        <v>49.31</v>
      </c>
      <c r="K570">
        <v>64.97</v>
      </c>
      <c r="L570" s="3">
        <f t="shared" si="93"/>
        <v>0</v>
      </c>
      <c r="M570" s="3">
        <f t="shared" si="94"/>
        <v>1</v>
      </c>
      <c r="N570" s="3">
        <f t="shared" si="95"/>
        <v>0</v>
      </c>
      <c r="Z570" s="9">
        <v>1</v>
      </c>
      <c r="AA570" t="s">
        <v>1223</v>
      </c>
      <c r="AB570" t="s">
        <v>1208</v>
      </c>
      <c r="AC570" t="s">
        <v>0</v>
      </c>
      <c r="AD570" t="s">
        <v>2</v>
      </c>
      <c r="AE570">
        <v>24</v>
      </c>
      <c r="AF570">
        <v>107.18</v>
      </c>
      <c r="AG570">
        <v>73.7</v>
      </c>
      <c r="AH570">
        <f t="shared" si="96"/>
        <v>1.4542740841248305</v>
      </c>
      <c r="AI570">
        <v>23.5</v>
      </c>
      <c r="AJ570">
        <v>62.53</v>
      </c>
      <c r="AK570">
        <v>72.459999999999994</v>
      </c>
      <c r="AL570" s="3">
        <f t="shared" si="97"/>
        <v>0</v>
      </c>
      <c r="AM570" s="3">
        <f t="shared" si="98"/>
        <v>1</v>
      </c>
      <c r="AN570" s="3">
        <f t="shared" si="99"/>
        <v>0</v>
      </c>
    </row>
    <row r="571" spans="1:40" x14ac:dyDescent="0.35">
      <c r="A571" t="s">
        <v>1224</v>
      </c>
      <c r="B571" t="s">
        <v>1208</v>
      </c>
      <c r="C571" t="s">
        <v>0</v>
      </c>
      <c r="D571" t="s">
        <v>1</v>
      </c>
      <c r="E571">
        <v>22.5</v>
      </c>
      <c r="F571">
        <v>120.58</v>
      </c>
      <c r="G571">
        <v>69.97</v>
      </c>
      <c r="H571">
        <f t="shared" si="92"/>
        <v>1.7233099899957125</v>
      </c>
      <c r="I571">
        <v>20.5</v>
      </c>
      <c r="J571">
        <v>31.72</v>
      </c>
      <c r="K571">
        <v>64.97</v>
      </c>
      <c r="L571" s="3">
        <f t="shared" si="93"/>
        <v>1</v>
      </c>
      <c r="M571" s="3">
        <f t="shared" si="94"/>
        <v>0</v>
      </c>
      <c r="N571" s="3">
        <f t="shared" si="95"/>
        <v>0</v>
      </c>
      <c r="Z571" s="9">
        <v>1</v>
      </c>
      <c r="AA571" t="s">
        <v>1224</v>
      </c>
      <c r="AB571" t="s">
        <v>1208</v>
      </c>
      <c r="AC571" t="s">
        <v>0</v>
      </c>
      <c r="AD571" t="s">
        <v>2</v>
      </c>
      <c r="AE571">
        <v>24</v>
      </c>
      <c r="AF571">
        <v>134.15</v>
      </c>
      <c r="AG571">
        <v>73.7</v>
      </c>
      <c r="AH571">
        <f t="shared" si="96"/>
        <v>1.8202170963364994</v>
      </c>
      <c r="AI571">
        <v>22.5</v>
      </c>
      <c r="AJ571">
        <v>63.03</v>
      </c>
      <c r="AK571">
        <v>69.97</v>
      </c>
      <c r="AL571" s="3">
        <f t="shared" si="97"/>
        <v>1</v>
      </c>
      <c r="AM571" s="3">
        <f t="shared" si="98"/>
        <v>0</v>
      </c>
      <c r="AN571" s="3">
        <f t="shared" si="99"/>
        <v>0</v>
      </c>
    </row>
    <row r="572" spans="1:40" x14ac:dyDescent="0.35">
      <c r="A572" t="s">
        <v>1225</v>
      </c>
      <c r="B572" t="s">
        <v>1208</v>
      </c>
      <c r="C572" t="s">
        <v>0</v>
      </c>
      <c r="D572" t="s">
        <v>1</v>
      </c>
      <c r="E572">
        <v>23</v>
      </c>
      <c r="F572">
        <v>130.6</v>
      </c>
      <c r="G572">
        <v>71.22</v>
      </c>
      <c r="H572">
        <f t="shared" si="92"/>
        <v>1.8337545633249086</v>
      </c>
      <c r="I572">
        <v>21</v>
      </c>
      <c r="J572">
        <v>61.85</v>
      </c>
      <c r="K572">
        <v>66.22</v>
      </c>
      <c r="L572" s="3">
        <f t="shared" si="93"/>
        <v>1</v>
      </c>
      <c r="M572" s="3">
        <f t="shared" si="94"/>
        <v>0</v>
      </c>
      <c r="N572" s="3">
        <f t="shared" si="95"/>
        <v>0</v>
      </c>
      <c r="Z572" s="9">
        <v>1</v>
      </c>
      <c r="AA572" t="s">
        <v>1225</v>
      </c>
      <c r="AB572" t="s">
        <v>1208</v>
      </c>
      <c r="AC572" t="s">
        <v>0</v>
      </c>
      <c r="AD572" t="s">
        <v>2</v>
      </c>
      <c r="AE572">
        <v>24</v>
      </c>
      <c r="AF572">
        <v>143.91</v>
      </c>
      <c r="AG572">
        <v>73.7</v>
      </c>
      <c r="AH572">
        <f t="shared" si="96"/>
        <v>1.9526458616010853</v>
      </c>
      <c r="AI572">
        <v>22.5</v>
      </c>
      <c r="AJ572">
        <v>62.92</v>
      </c>
      <c r="AK572">
        <v>69.97</v>
      </c>
      <c r="AL572" s="3">
        <f t="shared" si="97"/>
        <v>1</v>
      </c>
      <c r="AM572" s="3">
        <f t="shared" si="98"/>
        <v>0</v>
      </c>
      <c r="AN572" s="3">
        <f t="shared" si="99"/>
        <v>0</v>
      </c>
    </row>
    <row r="573" spans="1:40" x14ac:dyDescent="0.35">
      <c r="A573" t="s">
        <v>1226</v>
      </c>
      <c r="B573" t="s">
        <v>1208</v>
      </c>
      <c r="C573" s="4" t="s">
        <v>0</v>
      </c>
      <c r="D573" s="4" t="s">
        <v>1</v>
      </c>
      <c r="E573" s="4">
        <v>24.5</v>
      </c>
      <c r="F573" s="4">
        <v>68.62</v>
      </c>
      <c r="G573" s="4">
        <v>74.930000000000007</v>
      </c>
      <c r="H573" s="4">
        <f t="shared" si="92"/>
        <v>0.91578806886427333</v>
      </c>
      <c r="I573" s="4">
        <v>24</v>
      </c>
      <c r="J573" s="4">
        <v>47.06</v>
      </c>
      <c r="K573" s="4">
        <v>73.7</v>
      </c>
      <c r="L573" s="4">
        <f t="shared" si="93"/>
        <v>0</v>
      </c>
      <c r="M573" s="4">
        <f t="shared" si="94"/>
        <v>0</v>
      </c>
      <c r="N573" s="4">
        <f t="shared" si="95"/>
        <v>1</v>
      </c>
      <c r="Z573" s="9">
        <v>1</v>
      </c>
      <c r="AA573" t="s">
        <v>1226</v>
      </c>
      <c r="AB573" t="s">
        <v>1208</v>
      </c>
      <c r="AC573" t="s">
        <v>0</v>
      </c>
      <c r="AD573" t="s">
        <v>2</v>
      </c>
      <c r="AE573">
        <v>24</v>
      </c>
      <c r="AF573">
        <v>124.1</v>
      </c>
      <c r="AG573">
        <v>73.7</v>
      </c>
      <c r="AH573">
        <f t="shared" si="96"/>
        <v>1.6838534599728627</v>
      </c>
      <c r="AI573">
        <v>22.5</v>
      </c>
      <c r="AJ573">
        <v>60.13</v>
      </c>
      <c r="AK573">
        <v>69.97</v>
      </c>
      <c r="AL573" s="3">
        <f t="shared" si="97"/>
        <v>1</v>
      </c>
      <c r="AM573" s="3">
        <f t="shared" si="98"/>
        <v>0</v>
      </c>
      <c r="AN573" s="3">
        <f t="shared" si="99"/>
        <v>0</v>
      </c>
    </row>
    <row r="574" spans="1:40" x14ac:dyDescent="0.35">
      <c r="A574" t="s">
        <v>1227</v>
      </c>
      <c r="B574" t="s">
        <v>1208</v>
      </c>
      <c r="C574" s="4" t="s">
        <v>0</v>
      </c>
      <c r="D574" s="4" t="s">
        <v>1</v>
      </c>
      <c r="E574" s="4">
        <v>17.5</v>
      </c>
      <c r="F574" s="4">
        <v>41.82</v>
      </c>
      <c r="G574" s="4">
        <v>57.36</v>
      </c>
      <c r="H574" s="4">
        <f t="shared" si="92"/>
        <v>0.72907949790794979</v>
      </c>
      <c r="I574" s="4">
        <v>17</v>
      </c>
      <c r="J574" s="4">
        <v>31.11</v>
      </c>
      <c r="K574" s="4">
        <v>56.08</v>
      </c>
      <c r="L574" s="4">
        <f t="shared" si="93"/>
        <v>0</v>
      </c>
      <c r="M574" s="4">
        <f t="shared" si="94"/>
        <v>0</v>
      </c>
      <c r="N574" s="4">
        <f t="shared" si="95"/>
        <v>1</v>
      </c>
      <c r="Z574" s="9">
        <v>1</v>
      </c>
      <c r="AA574" t="s">
        <v>1227</v>
      </c>
      <c r="AB574" t="s">
        <v>1208</v>
      </c>
      <c r="AC574" t="s">
        <v>0</v>
      </c>
      <c r="AD574" t="s">
        <v>2</v>
      </c>
      <c r="AE574">
        <v>24</v>
      </c>
      <c r="AF574">
        <v>138.72999999999999</v>
      </c>
      <c r="AG574">
        <v>73.7</v>
      </c>
      <c r="AH574">
        <f t="shared" si="96"/>
        <v>1.88236092265943</v>
      </c>
      <c r="AI574">
        <v>22.5</v>
      </c>
      <c r="AJ574">
        <v>61.93</v>
      </c>
      <c r="AK574">
        <v>69.97</v>
      </c>
      <c r="AL574" s="3">
        <f t="shared" si="97"/>
        <v>1</v>
      </c>
      <c r="AM574" s="3">
        <f t="shared" si="98"/>
        <v>0</v>
      </c>
      <c r="AN574" s="3">
        <f t="shared" si="99"/>
        <v>0</v>
      </c>
    </row>
    <row r="575" spans="1:40" x14ac:dyDescent="0.35">
      <c r="A575" t="s">
        <v>1240</v>
      </c>
      <c r="B575" t="s">
        <v>1208</v>
      </c>
      <c r="C575" t="s">
        <v>0</v>
      </c>
      <c r="D575" t="s">
        <v>4</v>
      </c>
      <c r="E575">
        <v>22.5</v>
      </c>
      <c r="F575">
        <v>83.14</v>
      </c>
      <c r="G575">
        <v>69.97</v>
      </c>
      <c r="H575">
        <f t="shared" si="92"/>
        <v>1.188223524367586</v>
      </c>
      <c r="I575">
        <v>22</v>
      </c>
      <c r="J575">
        <v>68.22</v>
      </c>
      <c r="K575">
        <v>68.72</v>
      </c>
      <c r="L575" s="3">
        <f t="shared" si="93"/>
        <v>0</v>
      </c>
      <c r="M575" s="3">
        <f t="shared" si="94"/>
        <v>1</v>
      </c>
      <c r="N575" s="3">
        <f t="shared" si="95"/>
        <v>0</v>
      </c>
      <c r="Z575" s="9">
        <v>1</v>
      </c>
      <c r="AA575" t="s">
        <v>1240</v>
      </c>
      <c r="AB575" t="s">
        <v>1208</v>
      </c>
      <c r="AC575" t="s">
        <v>0</v>
      </c>
      <c r="AD575" t="s">
        <v>5</v>
      </c>
      <c r="AE575">
        <v>22.5</v>
      </c>
      <c r="AF575">
        <v>80.84</v>
      </c>
      <c r="AG575">
        <v>69.97</v>
      </c>
      <c r="AH575">
        <f t="shared" si="96"/>
        <v>1.1553522938402172</v>
      </c>
      <c r="AI575">
        <v>21</v>
      </c>
      <c r="AJ575">
        <v>60.32</v>
      </c>
      <c r="AK575">
        <v>66.22</v>
      </c>
      <c r="AL575" s="3">
        <f t="shared" si="97"/>
        <v>0</v>
      </c>
      <c r="AM575" s="3">
        <f t="shared" si="98"/>
        <v>1</v>
      </c>
      <c r="AN575" s="3">
        <f t="shared" si="99"/>
        <v>0</v>
      </c>
    </row>
    <row r="576" spans="1:40" x14ac:dyDescent="0.35">
      <c r="A576" t="s">
        <v>1241</v>
      </c>
      <c r="B576" t="s">
        <v>1208</v>
      </c>
      <c r="C576" t="s">
        <v>0</v>
      </c>
      <c r="D576" t="s">
        <v>4</v>
      </c>
      <c r="E576">
        <v>24</v>
      </c>
      <c r="F576">
        <v>74.97</v>
      </c>
      <c r="G576">
        <v>73.7</v>
      </c>
      <c r="H576">
        <f t="shared" si="92"/>
        <v>1.0172320217096336</v>
      </c>
      <c r="I576">
        <v>23.5</v>
      </c>
      <c r="J576">
        <v>57.42</v>
      </c>
      <c r="K576">
        <v>72.459999999999994</v>
      </c>
      <c r="L576" s="3">
        <f t="shared" si="93"/>
        <v>0</v>
      </c>
      <c r="M576" s="3">
        <f t="shared" si="94"/>
        <v>1</v>
      </c>
      <c r="N576" s="3">
        <f t="shared" si="95"/>
        <v>0</v>
      </c>
      <c r="Z576" s="9">
        <v>1</v>
      </c>
      <c r="AA576" t="s">
        <v>1241</v>
      </c>
      <c r="AB576" t="s">
        <v>1208</v>
      </c>
      <c r="AC576" s="4" t="s">
        <v>0</v>
      </c>
      <c r="AD576" s="4" t="s">
        <v>5</v>
      </c>
      <c r="AE576" s="4">
        <v>16.5</v>
      </c>
      <c r="AF576" s="4">
        <v>47.94</v>
      </c>
      <c r="AG576" s="4">
        <v>54.79</v>
      </c>
      <c r="AH576" s="4">
        <f t="shared" si="96"/>
        <v>0.87497718561781346</v>
      </c>
      <c r="AI576" s="4">
        <v>16</v>
      </c>
      <c r="AJ576" s="4">
        <v>25.09</v>
      </c>
      <c r="AK576" s="4">
        <v>53.5</v>
      </c>
      <c r="AL576" s="4">
        <f t="shared" si="97"/>
        <v>0</v>
      </c>
      <c r="AM576" s="4">
        <f t="shared" si="98"/>
        <v>0</v>
      </c>
      <c r="AN576" s="4">
        <f t="shared" si="99"/>
        <v>1</v>
      </c>
    </row>
    <row r="577" spans="1:40" x14ac:dyDescent="0.35">
      <c r="A577" t="s">
        <v>1242</v>
      </c>
      <c r="B577" t="s">
        <v>1208</v>
      </c>
      <c r="C577" s="4" t="s">
        <v>0</v>
      </c>
      <c r="D577" s="4" t="s">
        <v>4</v>
      </c>
      <c r="E577" s="4">
        <v>15.5</v>
      </c>
      <c r="F577" s="4">
        <v>51.95</v>
      </c>
      <c r="G577" s="4">
        <v>52.21</v>
      </c>
      <c r="H577" s="4">
        <f t="shared" si="92"/>
        <v>0.99502011108982957</v>
      </c>
      <c r="I577" s="4">
        <v>15</v>
      </c>
      <c r="J577" s="4">
        <v>33.25</v>
      </c>
      <c r="K577" s="4">
        <v>50.91</v>
      </c>
      <c r="L577" s="4">
        <f t="shared" si="93"/>
        <v>0</v>
      </c>
      <c r="M577" s="4">
        <f t="shared" si="94"/>
        <v>0</v>
      </c>
      <c r="N577" s="4">
        <f t="shared" si="95"/>
        <v>1</v>
      </c>
      <c r="Z577" s="9">
        <v>1</v>
      </c>
      <c r="AA577" t="s">
        <v>1242</v>
      </c>
      <c r="AB577" t="s">
        <v>1208</v>
      </c>
      <c r="AC577" s="4" t="s">
        <v>0</v>
      </c>
      <c r="AD577" s="4" t="s">
        <v>5</v>
      </c>
      <c r="AE577" s="4">
        <v>22</v>
      </c>
      <c r="AF577" s="4">
        <v>61.89</v>
      </c>
      <c r="AG577" s="4">
        <v>68.72</v>
      </c>
      <c r="AH577" s="4">
        <f t="shared" si="96"/>
        <v>0.90061117578579741</v>
      </c>
      <c r="AI577" s="4">
        <v>21.5</v>
      </c>
      <c r="AJ577" s="4">
        <v>45.53</v>
      </c>
      <c r="AK577" s="4">
        <v>67.47</v>
      </c>
      <c r="AL577" s="4">
        <f t="shared" si="97"/>
        <v>0</v>
      </c>
      <c r="AM577" s="4">
        <f t="shared" si="98"/>
        <v>0</v>
      </c>
      <c r="AN577" s="4">
        <f t="shared" si="99"/>
        <v>1</v>
      </c>
    </row>
    <row r="578" spans="1:40" x14ac:dyDescent="0.35">
      <c r="A578" t="s">
        <v>1243</v>
      </c>
      <c r="B578" t="s">
        <v>1208</v>
      </c>
      <c r="C578" t="s">
        <v>0</v>
      </c>
      <c r="D578" t="s">
        <v>4</v>
      </c>
      <c r="E578">
        <v>22</v>
      </c>
      <c r="F578">
        <v>73.94</v>
      </c>
      <c r="G578">
        <v>68.72</v>
      </c>
      <c r="H578">
        <f t="shared" si="92"/>
        <v>1.0759604190919674</v>
      </c>
      <c r="I578">
        <v>21</v>
      </c>
      <c r="J578">
        <v>52.91</v>
      </c>
      <c r="K578">
        <v>66.22</v>
      </c>
      <c r="L578" s="3">
        <f t="shared" si="93"/>
        <v>0</v>
      </c>
      <c r="M578" s="3">
        <f t="shared" si="94"/>
        <v>1</v>
      </c>
      <c r="N578" s="3">
        <f t="shared" si="95"/>
        <v>0</v>
      </c>
      <c r="Z578" s="9">
        <v>1</v>
      </c>
      <c r="AA578" t="s">
        <v>1243</v>
      </c>
      <c r="AB578" t="s">
        <v>1208</v>
      </c>
      <c r="AC578" s="4" t="s">
        <v>0</v>
      </c>
      <c r="AD578" s="4" t="s">
        <v>5</v>
      </c>
      <c r="AE578" s="4">
        <v>22.5</v>
      </c>
      <c r="AF578" s="4">
        <v>69.22</v>
      </c>
      <c r="AG578" s="4">
        <v>69.97</v>
      </c>
      <c r="AH578" s="4">
        <f t="shared" si="96"/>
        <v>0.98928112048020578</v>
      </c>
      <c r="AI578" s="4">
        <v>22</v>
      </c>
      <c r="AJ578" s="4">
        <v>53.03</v>
      </c>
      <c r="AK578" s="4">
        <v>68.72</v>
      </c>
      <c r="AL578" s="4">
        <f t="shared" si="97"/>
        <v>0</v>
      </c>
      <c r="AM578" s="4">
        <f t="shared" si="98"/>
        <v>0</v>
      </c>
      <c r="AN578" s="4">
        <f t="shared" si="99"/>
        <v>1</v>
      </c>
    </row>
    <row r="579" spans="1:40" x14ac:dyDescent="0.35">
      <c r="A579" t="s">
        <v>1244</v>
      </c>
      <c r="B579" t="s">
        <v>1208</v>
      </c>
      <c r="C579" t="s">
        <v>0</v>
      </c>
      <c r="D579" t="s">
        <v>4</v>
      </c>
      <c r="E579">
        <v>22.5</v>
      </c>
      <c r="F579">
        <v>81.39</v>
      </c>
      <c r="G579">
        <v>69.97</v>
      </c>
      <c r="H579">
        <f t="shared" si="92"/>
        <v>1.1632128054880664</v>
      </c>
      <c r="I579">
        <v>21</v>
      </c>
      <c r="J579">
        <v>54.78</v>
      </c>
      <c r="K579">
        <v>66.22</v>
      </c>
      <c r="L579" s="3">
        <f t="shared" si="93"/>
        <v>0</v>
      </c>
      <c r="M579" s="3">
        <f t="shared" si="94"/>
        <v>1</v>
      </c>
      <c r="N579" s="3">
        <f t="shared" si="95"/>
        <v>0</v>
      </c>
      <c r="Z579" s="9">
        <v>1</v>
      </c>
      <c r="AA579" t="s">
        <v>1244</v>
      </c>
      <c r="AB579" t="s">
        <v>1208</v>
      </c>
      <c r="AC579" t="s">
        <v>0</v>
      </c>
      <c r="AD579" t="s">
        <v>5</v>
      </c>
      <c r="AE579">
        <v>23.5</v>
      </c>
      <c r="AF579">
        <v>90.68</v>
      </c>
      <c r="AG579">
        <v>72.459999999999994</v>
      </c>
      <c r="AH579">
        <f t="shared" si="96"/>
        <v>1.2514490753519185</v>
      </c>
      <c r="AI579">
        <v>22.5</v>
      </c>
      <c r="AJ579">
        <v>68.650000000000006</v>
      </c>
      <c r="AK579">
        <v>69.97</v>
      </c>
      <c r="AL579" s="3">
        <f t="shared" si="97"/>
        <v>0</v>
      </c>
      <c r="AM579" s="3">
        <f t="shared" si="98"/>
        <v>1</v>
      </c>
      <c r="AN579" s="3">
        <f t="shared" si="99"/>
        <v>0</v>
      </c>
    </row>
    <row r="580" spans="1:40" x14ac:dyDescent="0.35">
      <c r="A580" t="s">
        <v>1245</v>
      </c>
      <c r="B580" t="s">
        <v>1208</v>
      </c>
      <c r="C580" t="s">
        <v>0</v>
      </c>
      <c r="D580" t="s">
        <v>4</v>
      </c>
      <c r="E580">
        <v>23.5</v>
      </c>
      <c r="F580">
        <v>83.5</v>
      </c>
      <c r="G580">
        <v>72.459999999999994</v>
      </c>
      <c r="H580">
        <f t="shared" si="92"/>
        <v>1.1523599227159813</v>
      </c>
      <c r="I580">
        <v>23</v>
      </c>
      <c r="J580">
        <v>57.37</v>
      </c>
      <c r="K580">
        <v>71.22</v>
      </c>
      <c r="L580" s="3">
        <f t="shared" si="93"/>
        <v>0</v>
      </c>
      <c r="M580" s="3">
        <f t="shared" si="94"/>
        <v>1</v>
      </c>
      <c r="N580" s="3">
        <f t="shared" si="95"/>
        <v>0</v>
      </c>
      <c r="Z580" s="9">
        <v>1</v>
      </c>
      <c r="AA580" t="s">
        <v>1245</v>
      </c>
      <c r="AB580" t="s">
        <v>1208</v>
      </c>
      <c r="AC580" t="s">
        <v>0</v>
      </c>
      <c r="AD580" t="s">
        <v>5</v>
      </c>
      <c r="AE580">
        <v>23</v>
      </c>
      <c r="AF580">
        <v>98.81</v>
      </c>
      <c r="AG580">
        <v>71.22</v>
      </c>
      <c r="AH580">
        <f t="shared" si="96"/>
        <v>1.3873911822521765</v>
      </c>
      <c r="AI580">
        <v>20.5</v>
      </c>
      <c r="AJ580">
        <v>64.73</v>
      </c>
      <c r="AK580">
        <v>64.97</v>
      </c>
      <c r="AL580" s="3">
        <f t="shared" si="97"/>
        <v>0</v>
      </c>
      <c r="AM580" s="3">
        <f t="shared" si="98"/>
        <v>1</v>
      </c>
      <c r="AN580" s="3">
        <f t="shared" si="99"/>
        <v>0</v>
      </c>
    </row>
    <row r="581" spans="1:40" x14ac:dyDescent="0.35">
      <c r="A581" t="s">
        <v>1246</v>
      </c>
      <c r="B581" t="s">
        <v>1208</v>
      </c>
      <c r="C581" s="4" t="s">
        <v>0</v>
      </c>
      <c r="D581" s="4" t="s">
        <v>4</v>
      </c>
      <c r="E581" s="4">
        <v>22</v>
      </c>
      <c r="F581" s="4">
        <v>62.58</v>
      </c>
      <c r="G581" s="4">
        <v>68.72</v>
      </c>
      <c r="H581" s="4">
        <f t="shared" si="92"/>
        <v>0.91065192083818391</v>
      </c>
      <c r="I581" s="4">
        <v>21.5</v>
      </c>
      <c r="J581" s="4">
        <v>59.84</v>
      </c>
      <c r="K581" s="4">
        <v>67.47</v>
      </c>
      <c r="L581" s="4">
        <f t="shared" si="93"/>
        <v>0</v>
      </c>
      <c r="M581" s="4">
        <f t="shared" si="94"/>
        <v>0</v>
      </c>
      <c r="N581" s="4">
        <f t="shared" si="95"/>
        <v>1</v>
      </c>
      <c r="Z581" s="9">
        <v>1</v>
      </c>
      <c r="AA581" t="s">
        <v>1246</v>
      </c>
      <c r="AB581" t="s">
        <v>1208</v>
      </c>
      <c r="AC581" s="4" t="s">
        <v>0</v>
      </c>
      <c r="AD581" s="4" t="s">
        <v>5</v>
      </c>
      <c r="AE581" s="4">
        <v>15</v>
      </c>
      <c r="AF581" s="4">
        <v>48.07</v>
      </c>
      <c r="AG581" s="4">
        <v>50.91</v>
      </c>
      <c r="AH581" s="4">
        <f t="shared" si="96"/>
        <v>0.94421528186996673</v>
      </c>
      <c r="AI581" s="4">
        <v>15</v>
      </c>
      <c r="AJ581" s="4">
        <v>48.07</v>
      </c>
      <c r="AK581" s="4">
        <v>50.91</v>
      </c>
      <c r="AL581" s="4">
        <f t="shared" si="97"/>
        <v>0</v>
      </c>
      <c r="AM581" s="4">
        <f t="shared" si="98"/>
        <v>0</v>
      </c>
      <c r="AN581" s="4">
        <f t="shared" si="99"/>
        <v>1</v>
      </c>
    </row>
    <row r="582" spans="1:40" x14ac:dyDescent="0.35">
      <c r="A582" t="s">
        <v>1249</v>
      </c>
      <c r="B582" t="s">
        <v>1208</v>
      </c>
      <c r="C582" s="4" t="s">
        <v>0</v>
      </c>
      <c r="D582" s="4" t="s">
        <v>4</v>
      </c>
      <c r="E582" s="4">
        <v>21.5</v>
      </c>
      <c r="F582" s="4">
        <v>56.73</v>
      </c>
      <c r="G582" s="4">
        <v>67.47</v>
      </c>
      <c r="H582" s="4">
        <f t="shared" si="92"/>
        <v>0.84081814139617606</v>
      </c>
      <c r="I582" s="4">
        <v>21</v>
      </c>
      <c r="J582" s="4">
        <v>45.45</v>
      </c>
      <c r="K582" s="4">
        <v>66.22</v>
      </c>
      <c r="L582" s="4">
        <f t="shared" si="93"/>
        <v>0</v>
      </c>
      <c r="M582" s="4">
        <f t="shared" si="94"/>
        <v>0</v>
      </c>
      <c r="N582" s="4">
        <f t="shared" si="95"/>
        <v>1</v>
      </c>
      <c r="Z582" s="9">
        <v>1</v>
      </c>
      <c r="AA582" t="s">
        <v>1249</v>
      </c>
      <c r="AB582" t="s">
        <v>1208</v>
      </c>
      <c r="AC582" t="s">
        <v>0</v>
      </c>
      <c r="AD582" t="s">
        <v>5</v>
      </c>
      <c r="AE582">
        <v>22.5</v>
      </c>
      <c r="AF582">
        <v>92.5</v>
      </c>
      <c r="AG582">
        <v>69.97</v>
      </c>
      <c r="AH582">
        <f t="shared" si="96"/>
        <v>1.3219951407746178</v>
      </c>
      <c r="AI582">
        <v>21</v>
      </c>
      <c r="AJ582">
        <v>66.12</v>
      </c>
      <c r="AK582">
        <v>66.22</v>
      </c>
      <c r="AL582" s="3">
        <f t="shared" si="97"/>
        <v>0</v>
      </c>
      <c r="AM582" s="3">
        <f t="shared" si="98"/>
        <v>1</v>
      </c>
      <c r="AN582" s="3">
        <f t="shared" si="99"/>
        <v>0</v>
      </c>
    </row>
    <row r="583" spans="1:40" x14ac:dyDescent="0.35">
      <c r="A583" t="s">
        <v>1252</v>
      </c>
      <c r="B583" t="s">
        <v>1208</v>
      </c>
      <c r="C583" t="s">
        <v>0</v>
      </c>
      <c r="D583" t="s">
        <v>4</v>
      </c>
      <c r="E583">
        <v>22.5</v>
      </c>
      <c r="F583">
        <v>73.61</v>
      </c>
      <c r="G583">
        <v>69.97</v>
      </c>
      <c r="H583">
        <f t="shared" si="92"/>
        <v>1.0520222952694012</v>
      </c>
      <c r="I583">
        <v>22</v>
      </c>
      <c r="J583">
        <v>44.62</v>
      </c>
      <c r="K583">
        <v>68.72</v>
      </c>
      <c r="L583" s="3">
        <f t="shared" si="93"/>
        <v>0</v>
      </c>
      <c r="M583" s="3">
        <f t="shared" si="94"/>
        <v>1</v>
      </c>
      <c r="N583" s="3">
        <f t="shared" si="95"/>
        <v>0</v>
      </c>
      <c r="Z583" s="9">
        <v>1</v>
      </c>
      <c r="AA583" t="s">
        <v>1252</v>
      </c>
      <c r="AB583" t="s">
        <v>1208</v>
      </c>
      <c r="AC583" t="s">
        <v>0</v>
      </c>
      <c r="AD583" t="s">
        <v>5</v>
      </c>
      <c r="AE583">
        <v>22.5</v>
      </c>
      <c r="AF583">
        <v>86.49</v>
      </c>
      <c r="AG583">
        <v>69.97</v>
      </c>
      <c r="AH583">
        <f t="shared" si="96"/>
        <v>1.2361011862226667</v>
      </c>
      <c r="AI583">
        <v>20</v>
      </c>
      <c r="AJ583">
        <v>41.62</v>
      </c>
      <c r="AK583">
        <v>63.71</v>
      </c>
      <c r="AL583" s="3">
        <f t="shared" si="97"/>
        <v>0</v>
      </c>
      <c r="AM583" s="3">
        <f t="shared" si="98"/>
        <v>1</v>
      </c>
      <c r="AN583" s="3">
        <f t="shared" si="99"/>
        <v>0</v>
      </c>
    </row>
    <row r="584" spans="1:40" x14ac:dyDescent="0.35">
      <c r="A584" t="s">
        <v>1253</v>
      </c>
      <c r="B584" t="s">
        <v>1208</v>
      </c>
      <c r="C584" s="4" t="s">
        <v>0</v>
      </c>
      <c r="D584" s="4" t="s">
        <v>4</v>
      </c>
      <c r="E584" s="4">
        <v>22</v>
      </c>
      <c r="F584" s="4">
        <v>64.14</v>
      </c>
      <c r="G584" s="4">
        <v>68.72</v>
      </c>
      <c r="H584" s="4">
        <f t="shared" si="92"/>
        <v>0.93335273573923172</v>
      </c>
      <c r="I584" s="4">
        <v>21.5</v>
      </c>
      <c r="J584" s="4">
        <v>53.81</v>
      </c>
      <c r="K584" s="4">
        <v>67.47</v>
      </c>
      <c r="L584" s="4">
        <f t="shared" si="93"/>
        <v>0</v>
      </c>
      <c r="M584" s="4">
        <f t="shared" si="94"/>
        <v>0</v>
      </c>
      <c r="N584" s="4">
        <f t="shared" si="95"/>
        <v>1</v>
      </c>
      <c r="Z584" s="9">
        <v>1</v>
      </c>
      <c r="AA584" t="s">
        <v>1253</v>
      </c>
      <c r="AB584" t="s">
        <v>1208</v>
      </c>
      <c r="AC584" s="4" t="s">
        <v>0</v>
      </c>
      <c r="AD584" s="4" t="s">
        <v>5</v>
      </c>
      <c r="AE584" s="4">
        <v>23.5</v>
      </c>
      <c r="AF584" s="4">
        <v>70.650000000000006</v>
      </c>
      <c r="AG584" s="4">
        <v>72.459999999999994</v>
      </c>
      <c r="AH584" s="4">
        <f t="shared" si="96"/>
        <v>0.97502070107645611</v>
      </c>
      <c r="AI584" s="4">
        <v>23</v>
      </c>
      <c r="AJ584" s="4">
        <v>55.07</v>
      </c>
      <c r="AK584" s="4">
        <v>71.22</v>
      </c>
      <c r="AL584" s="4">
        <f t="shared" si="97"/>
        <v>0</v>
      </c>
      <c r="AM584" s="4">
        <f t="shared" si="98"/>
        <v>0</v>
      </c>
      <c r="AN584" s="4">
        <f t="shared" si="99"/>
        <v>1</v>
      </c>
    </row>
    <row r="585" spans="1:40" x14ac:dyDescent="0.35">
      <c r="A585" t="s">
        <v>1255</v>
      </c>
      <c r="B585" t="s">
        <v>1208</v>
      </c>
      <c r="C585" s="4" t="s">
        <v>0</v>
      </c>
      <c r="D585" s="4" t="s">
        <v>4</v>
      </c>
      <c r="E585" s="4">
        <v>18.5</v>
      </c>
      <c r="F585" s="4">
        <v>53.01</v>
      </c>
      <c r="G585" s="4">
        <v>59.91</v>
      </c>
      <c r="H585" s="4">
        <f t="shared" si="92"/>
        <v>0.88482724086129194</v>
      </c>
      <c r="I585" s="4">
        <v>18</v>
      </c>
      <c r="J585" s="4">
        <v>40.700000000000003</v>
      </c>
      <c r="K585" s="4">
        <v>58.64</v>
      </c>
      <c r="L585" s="4">
        <f t="shared" si="93"/>
        <v>0</v>
      </c>
      <c r="M585" s="4">
        <f t="shared" si="94"/>
        <v>0</v>
      </c>
      <c r="N585" s="4">
        <f t="shared" si="95"/>
        <v>1</v>
      </c>
      <c r="Z585" s="9">
        <v>1</v>
      </c>
      <c r="AA585" t="s">
        <v>1255</v>
      </c>
      <c r="AB585" t="s">
        <v>1208</v>
      </c>
      <c r="AC585" t="s">
        <v>0</v>
      </c>
      <c r="AD585" t="s">
        <v>5</v>
      </c>
      <c r="AE585">
        <v>23</v>
      </c>
      <c r="AF585">
        <v>73.88</v>
      </c>
      <c r="AG585">
        <v>71.22</v>
      </c>
      <c r="AH585">
        <f t="shared" si="96"/>
        <v>1.0373490592530188</v>
      </c>
      <c r="AI585">
        <v>22.5</v>
      </c>
      <c r="AJ585">
        <v>69.150000000000006</v>
      </c>
      <c r="AK585">
        <v>69.97</v>
      </c>
      <c r="AL585" s="3">
        <f t="shared" si="97"/>
        <v>0</v>
      </c>
      <c r="AM585" s="3">
        <f t="shared" si="98"/>
        <v>1</v>
      </c>
      <c r="AN585" s="3">
        <f t="shared" si="99"/>
        <v>0</v>
      </c>
    </row>
    <row r="586" spans="1:40" x14ac:dyDescent="0.35">
      <c r="A586" t="s">
        <v>1256</v>
      </c>
      <c r="B586" t="s">
        <v>1208</v>
      </c>
      <c r="C586" t="s">
        <v>0</v>
      </c>
      <c r="D586" t="s">
        <v>4</v>
      </c>
      <c r="E586">
        <v>22.5</v>
      </c>
      <c r="F586">
        <v>114.02</v>
      </c>
      <c r="G586">
        <v>69.97</v>
      </c>
      <c r="H586">
        <f t="shared" si="92"/>
        <v>1.6295555237959125</v>
      </c>
      <c r="I586">
        <v>21</v>
      </c>
      <c r="J586">
        <v>47.92</v>
      </c>
      <c r="K586">
        <v>66.22</v>
      </c>
      <c r="L586" s="3">
        <f t="shared" si="93"/>
        <v>1</v>
      </c>
      <c r="M586" s="3">
        <f t="shared" si="94"/>
        <v>0</v>
      </c>
      <c r="N586" s="3">
        <f t="shared" si="95"/>
        <v>0</v>
      </c>
      <c r="Z586" s="9">
        <v>1</v>
      </c>
      <c r="AA586" t="s">
        <v>1256</v>
      </c>
      <c r="AB586" t="s">
        <v>1208</v>
      </c>
      <c r="AC586" t="s">
        <v>0</v>
      </c>
      <c r="AD586" t="s">
        <v>5</v>
      </c>
      <c r="AE586">
        <v>21.5</v>
      </c>
      <c r="AF586">
        <v>74.98</v>
      </c>
      <c r="AG586">
        <v>67.47</v>
      </c>
      <c r="AH586">
        <f t="shared" si="96"/>
        <v>1.1113087298058397</v>
      </c>
      <c r="AI586">
        <v>22.5</v>
      </c>
      <c r="AJ586">
        <v>70.09</v>
      </c>
      <c r="AK586">
        <v>69.97</v>
      </c>
      <c r="AL586" s="3">
        <f t="shared" si="97"/>
        <v>0</v>
      </c>
      <c r="AM586" s="3">
        <f t="shared" si="98"/>
        <v>1</v>
      </c>
      <c r="AN586" s="3">
        <f t="shared" si="99"/>
        <v>0</v>
      </c>
    </row>
    <row r="587" spans="1:40" x14ac:dyDescent="0.35">
      <c r="A587" t="s">
        <v>1257</v>
      </c>
      <c r="B587" t="s">
        <v>1208</v>
      </c>
      <c r="C587" s="4" t="s">
        <v>0</v>
      </c>
      <c r="D587" s="4" t="s">
        <v>4</v>
      </c>
      <c r="E587" s="4">
        <v>22.5</v>
      </c>
      <c r="F587" s="4">
        <v>61.29</v>
      </c>
      <c r="G587" s="4">
        <v>69.97</v>
      </c>
      <c r="H587" s="4">
        <f t="shared" si="92"/>
        <v>0.87594683435758181</v>
      </c>
      <c r="I587" s="4">
        <v>22</v>
      </c>
      <c r="J587" s="4">
        <v>58.82</v>
      </c>
      <c r="K587" s="4">
        <v>68.72</v>
      </c>
      <c r="L587" s="4">
        <f t="shared" si="93"/>
        <v>0</v>
      </c>
      <c r="M587" s="4">
        <f t="shared" si="94"/>
        <v>0</v>
      </c>
      <c r="N587" s="4">
        <f t="shared" si="95"/>
        <v>1</v>
      </c>
      <c r="Z587" s="9">
        <v>1</v>
      </c>
      <c r="AA587" t="s">
        <v>1257</v>
      </c>
      <c r="AB587" t="s">
        <v>1208</v>
      </c>
      <c r="AC587" t="s">
        <v>0</v>
      </c>
      <c r="AD587" t="s">
        <v>5</v>
      </c>
      <c r="AE587">
        <v>23</v>
      </c>
      <c r="AF587">
        <v>95.72</v>
      </c>
      <c r="AG587">
        <v>71.22</v>
      </c>
      <c r="AH587">
        <f t="shared" si="96"/>
        <v>1.3440044931199102</v>
      </c>
      <c r="AI587">
        <v>21</v>
      </c>
      <c r="AJ587">
        <v>59.25</v>
      </c>
      <c r="AK587">
        <v>66.22</v>
      </c>
      <c r="AL587" s="3">
        <f t="shared" si="97"/>
        <v>0</v>
      </c>
      <c r="AM587" s="3">
        <f t="shared" si="98"/>
        <v>1</v>
      </c>
      <c r="AN587" s="3">
        <f t="shared" si="99"/>
        <v>0</v>
      </c>
    </row>
    <row r="588" spans="1:40" x14ac:dyDescent="0.35">
      <c r="A588" t="s">
        <v>1258</v>
      </c>
      <c r="B588" t="s">
        <v>1208</v>
      </c>
      <c r="C588" s="4" t="s">
        <v>0</v>
      </c>
      <c r="D588" s="4" t="s">
        <v>4</v>
      </c>
      <c r="E588" s="4">
        <v>22.5</v>
      </c>
      <c r="F588" s="4">
        <v>68.11</v>
      </c>
      <c r="G588" s="4">
        <v>69.97</v>
      </c>
      <c r="H588" s="4">
        <f t="shared" si="92"/>
        <v>0.97341717879091039</v>
      </c>
      <c r="I588" s="4">
        <v>22</v>
      </c>
      <c r="J588" s="4">
        <v>52.25</v>
      </c>
      <c r="K588" s="4">
        <v>68.72</v>
      </c>
      <c r="L588" s="4">
        <f t="shared" si="93"/>
        <v>0</v>
      </c>
      <c r="M588" s="4">
        <f t="shared" si="94"/>
        <v>0</v>
      </c>
      <c r="N588" s="4">
        <f t="shared" si="95"/>
        <v>1</v>
      </c>
      <c r="Z588" s="9">
        <v>1</v>
      </c>
      <c r="AA588" t="s">
        <v>1258</v>
      </c>
      <c r="AB588" t="s">
        <v>1208</v>
      </c>
      <c r="AC588" t="s">
        <v>0</v>
      </c>
      <c r="AD588" t="s">
        <v>5</v>
      </c>
      <c r="AE588">
        <v>22.5</v>
      </c>
      <c r="AF588">
        <v>86.44</v>
      </c>
      <c r="AG588">
        <v>69.97</v>
      </c>
      <c r="AH588">
        <f t="shared" si="96"/>
        <v>1.2353865942546807</v>
      </c>
      <c r="AI588">
        <v>20.5</v>
      </c>
      <c r="AJ588">
        <v>65.03</v>
      </c>
      <c r="AK588">
        <v>64.97</v>
      </c>
      <c r="AL588" s="3">
        <f t="shared" si="97"/>
        <v>0</v>
      </c>
      <c r="AM588" s="3">
        <f t="shared" si="98"/>
        <v>1</v>
      </c>
      <c r="AN588" s="3">
        <f t="shared" si="99"/>
        <v>0</v>
      </c>
    </row>
    <row r="589" spans="1:40" x14ac:dyDescent="0.35">
      <c r="A589" t="s">
        <v>1259</v>
      </c>
      <c r="B589" t="s">
        <v>1208</v>
      </c>
      <c r="C589" s="4" t="s">
        <v>0</v>
      </c>
      <c r="D589" s="4" t="s">
        <v>4</v>
      </c>
      <c r="E589" s="4">
        <v>22.5</v>
      </c>
      <c r="F589" s="4">
        <v>60.88</v>
      </c>
      <c r="G589" s="4">
        <v>69.97</v>
      </c>
      <c r="H589" s="4">
        <f t="shared" si="92"/>
        <v>0.87008718022009435</v>
      </c>
      <c r="I589" s="4">
        <v>22</v>
      </c>
      <c r="J589" s="4">
        <v>51.82</v>
      </c>
      <c r="K589" s="4">
        <v>68.72</v>
      </c>
      <c r="L589" s="4">
        <f t="shared" si="93"/>
        <v>0</v>
      </c>
      <c r="M589" s="4">
        <f t="shared" si="94"/>
        <v>0</v>
      </c>
      <c r="N589" s="4">
        <f t="shared" si="95"/>
        <v>1</v>
      </c>
      <c r="Z589" s="9">
        <v>1</v>
      </c>
      <c r="AA589" t="s">
        <v>1259</v>
      </c>
      <c r="AB589" t="s">
        <v>1208</v>
      </c>
      <c r="AC589" s="4" t="s">
        <v>0</v>
      </c>
      <c r="AD589" s="4" t="s">
        <v>5</v>
      </c>
      <c r="AE589" s="4">
        <v>22.5</v>
      </c>
      <c r="AF589" s="4">
        <v>63.31</v>
      </c>
      <c r="AG589" s="4">
        <v>69.97</v>
      </c>
      <c r="AH589" s="4">
        <f t="shared" si="96"/>
        <v>0.90481634986422754</v>
      </c>
      <c r="AI589" s="4">
        <v>22</v>
      </c>
      <c r="AJ589" s="4">
        <v>51.2</v>
      </c>
      <c r="AK589" s="4">
        <v>68.72</v>
      </c>
      <c r="AL589" s="4">
        <f t="shared" si="97"/>
        <v>0</v>
      </c>
      <c r="AM589" s="4">
        <f t="shared" si="98"/>
        <v>0</v>
      </c>
      <c r="AN589" s="4">
        <f t="shared" si="99"/>
        <v>1</v>
      </c>
    </row>
    <row r="590" spans="1:40" x14ac:dyDescent="0.35">
      <c r="A590" t="s">
        <v>1144</v>
      </c>
      <c r="B590" t="s">
        <v>1143</v>
      </c>
      <c r="C590" t="s">
        <v>0</v>
      </c>
      <c r="D590" t="s">
        <v>1</v>
      </c>
      <c r="E590">
        <v>24</v>
      </c>
      <c r="F590">
        <v>109.06</v>
      </c>
      <c r="G590">
        <v>73.7</v>
      </c>
      <c r="H590">
        <f t="shared" si="92"/>
        <v>1.4797829036635006</v>
      </c>
      <c r="I590">
        <v>16</v>
      </c>
      <c r="J590">
        <v>55.64</v>
      </c>
      <c r="K590">
        <v>53.5</v>
      </c>
      <c r="L590" s="3">
        <f t="shared" si="93"/>
        <v>0</v>
      </c>
      <c r="M590" s="3">
        <f t="shared" si="94"/>
        <v>1</v>
      </c>
      <c r="N590" s="3">
        <f t="shared" si="95"/>
        <v>0</v>
      </c>
      <c r="Z590" s="9">
        <v>2</v>
      </c>
      <c r="AA590" t="s">
        <v>1144</v>
      </c>
      <c r="AB590" t="s">
        <v>1143</v>
      </c>
      <c r="AC590" t="s">
        <v>0</v>
      </c>
      <c r="AD590" t="s">
        <v>2</v>
      </c>
      <c r="AE590">
        <v>24</v>
      </c>
      <c r="AF590">
        <v>134.16</v>
      </c>
      <c r="AG590">
        <v>73.7</v>
      </c>
      <c r="AH590">
        <f t="shared" si="96"/>
        <v>1.8203527815468112</v>
      </c>
      <c r="AI590">
        <v>22.5</v>
      </c>
      <c r="AJ590">
        <v>41.18</v>
      </c>
      <c r="AK590">
        <v>69.97</v>
      </c>
      <c r="AL590" s="3">
        <f t="shared" si="97"/>
        <v>1</v>
      </c>
      <c r="AM590" s="3">
        <f t="shared" si="98"/>
        <v>0</v>
      </c>
      <c r="AN590" s="3">
        <f t="shared" si="99"/>
        <v>0</v>
      </c>
    </row>
    <row r="591" spans="1:40" x14ac:dyDescent="0.35">
      <c r="A591" t="s">
        <v>1145</v>
      </c>
      <c r="B591" t="s">
        <v>1143</v>
      </c>
      <c r="C591" t="s">
        <v>0</v>
      </c>
      <c r="D591" t="s">
        <v>1</v>
      </c>
      <c r="E591">
        <v>24.5</v>
      </c>
      <c r="F591">
        <v>88.59</v>
      </c>
      <c r="G591">
        <v>74.930000000000007</v>
      </c>
      <c r="H591">
        <f t="shared" si="92"/>
        <v>1.1823034832510342</v>
      </c>
      <c r="I591">
        <v>22.5</v>
      </c>
      <c r="J591">
        <v>62.22</v>
      </c>
      <c r="K591">
        <v>69.97</v>
      </c>
      <c r="L591" s="3">
        <f t="shared" si="93"/>
        <v>0</v>
      </c>
      <c r="M591" s="3">
        <f t="shared" si="94"/>
        <v>1</v>
      </c>
      <c r="N591" s="3">
        <f t="shared" si="95"/>
        <v>0</v>
      </c>
      <c r="Z591" s="9">
        <v>2</v>
      </c>
      <c r="AA591" t="s">
        <v>1145</v>
      </c>
      <c r="AB591" t="s">
        <v>1143</v>
      </c>
      <c r="AC591" t="s">
        <v>0</v>
      </c>
      <c r="AD591" t="s">
        <v>2</v>
      </c>
      <c r="AE591">
        <v>24</v>
      </c>
      <c r="AF591">
        <v>160.66999999999999</v>
      </c>
      <c r="AG591">
        <v>73.7</v>
      </c>
      <c r="AH591">
        <f t="shared" si="96"/>
        <v>2.1800542740841244</v>
      </c>
      <c r="AI591">
        <v>16</v>
      </c>
      <c r="AJ591">
        <v>54.31</v>
      </c>
      <c r="AK591">
        <v>53.5</v>
      </c>
      <c r="AL591" s="3">
        <f t="shared" si="97"/>
        <v>1</v>
      </c>
      <c r="AM591" s="3">
        <f t="shared" si="98"/>
        <v>0</v>
      </c>
      <c r="AN591" s="3">
        <f t="shared" si="99"/>
        <v>0</v>
      </c>
    </row>
    <row r="592" spans="1:40" x14ac:dyDescent="0.35">
      <c r="A592" t="s">
        <v>1146</v>
      </c>
      <c r="B592" t="s">
        <v>1143</v>
      </c>
      <c r="C592" t="s">
        <v>0</v>
      </c>
      <c r="D592" t="s">
        <v>1</v>
      </c>
      <c r="E592">
        <v>23.5</v>
      </c>
      <c r="F592">
        <v>151.87</v>
      </c>
      <c r="G592">
        <v>72.459999999999994</v>
      </c>
      <c r="H592">
        <f t="shared" si="92"/>
        <v>2.0959149875793543</v>
      </c>
      <c r="I592">
        <v>21.5</v>
      </c>
      <c r="J592">
        <v>64.17</v>
      </c>
      <c r="K592">
        <v>67.47</v>
      </c>
      <c r="L592" s="3">
        <f t="shared" si="93"/>
        <v>1</v>
      </c>
      <c r="M592" s="3">
        <f t="shared" si="94"/>
        <v>0</v>
      </c>
      <c r="N592" s="3">
        <f t="shared" si="95"/>
        <v>0</v>
      </c>
      <c r="Z592" s="9">
        <v>2</v>
      </c>
      <c r="AA592" t="s">
        <v>1146</v>
      </c>
      <c r="AB592" t="s">
        <v>1143</v>
      </c>
      <c r="AC592" t="s">
        <v>0</v>
      </c>
      <c r="AD592" t="s">
        <v>2</v>
      </c>
      <c r="AE592">
        <v>24</v>
      </c>
      <c r="AF592">
        <v>130.59</v>
      </c>
      <c r="AG592">
        <v>73.7</v>
      </c>
      <c r="AH592">
        <f t="shared" si="96"/>
        <v>1.7719131614654002</v>
      </c>
      <c r="AI592">
        <v>21.5</v>
      </c>
      <c r="AJ592">
        <v>47.37</v>
      </c>
      <c r="AK592">
        <v>67.47</v>
      </c>
      <c r="AL592" s="3">
        <f t="shared" si="97"/>
        <v>1</v>
      </c>
      <c r="AM592" s="3">
        <f t="shared" si="98"/>
        <v>0</v>
      </c>
      <c r="AN592" s="3">
        <f t="shared" si="99"/>
        <v>0</v>
      </c>
    </row>
    <row r="593" spans="1:40" x14ac:dyDescent="0.35">
      <c r="A593" t="s">
        <v>1148</v>
      </c>
      <c r="B593" t="s">
        <v>1143</v>
      </c>
      <c r="C593" t="s">
        <v>0</v>
      </c>
      <c r="D593" t="s">
        <v>1</v>
      </c>
      <c r="E593">
        <v>24.5</v>
      </c>
      <c r="F593">
        <v>151.22999999999999</v>
      </c>
      <c r="G593">
        <v>74.930000000000007</v>
      </c>
      <c r="H593">
        <f t="shared" si="92"/>
        <v>2.0182837314827169</v>
      </c>
      <c r="I593">
        <v>22</v>
      </c>
      <c r="J593">
        <v>65.47</v>
      </c>
      <c r="K593">
        <v>68.72</v>
      </c>
      <c r="L593" s="3">
        <f t="shared" si="93"/>
        <v>1</v>
      </c>
      <c r="M593" s="3">
        <f t="shared" si="94"/>
        <v>0</v>
      </c>
      <c r="N593" s="3">
        <f t="shared" si="95"/>
        <v>0</v>
      </c>
      <c r="Z593" s="9">
        <v>2</v>
      </c>
      <c r="AA593" t="s">
        <v>1148</v>
      </c>
      <c r="AB593" t="s">
        <v>1143</v>
      </c>
      <c r="AC593" t="s">
        <v>0</v>
      </c>
      <c r="AD593" t="s">
        <v>2</v>
      </c>
      <c r="AE593">
        <v>24</v>
      </c>
      <c r="AF593">
        <v>159.18</v>
      </c>
      <c r="AG593">
        <v>73.7</v>
      </c>
      <c r="AH593">
        <f t="shared" si="96"/>
        <v>2.1598371777476255</v>
      </c>
      <c r="AI593">
        <v>22.5</v>
      </c>
      <c r="AJ593">
        <v>64.88</v>
      </c>
      <c r="AK593">
        <v>69.97</v>
      </c>
      <c r="AL593" s="3">
        <f t="shared" si="97"/>
        <v>1</v>
      </c>
      <c r="AM593" s="3">
        <f t="shared" si="98"/>
        <v>0</v>
      </c>
      <c r="AN593" s="3">
        <f t="shared" si="99"/>
        <v>0</v>
      </c>
    </row>
    <row r="594" spans="1:40" x14ac:dyDescent="0.35">
      <c r="A594" t="s">
        <v>1149</v>
      </c>
      <c r="B594" t="s">
        <v>1143</v>
      </c>
      <c r="C594" t="s">
        <v>0</v>
      </c>
      <c r="D594" t="s">
        <v>1</v>
      </c>
      <c r="E594">
        <v>23.5</v>
      </c>
      <c r="F594">
        <v>78.08</v>
      </c>
      <c r="G594">
        <v>72.459999999999994</v>
      </c>
      <c r="H594">
        <f t="shared" si="92"/>
        <v>1.0775600331217223</v>
      </c>
      <c r="I594">
        <v>22.5</v>
      </c>
      <c r="J594">
        <v>64.569999999999993</v>
      </c>
      <c r="K594">
        <v>69.97</v>
      </c>
      <c r="L594" s="3">
        <f t="shared" si="93"/>
        <v>0</v>
      </c>
      <c r="M594" s="3">
        <f t="shared" si="94"/>
        <v>1</v>
      </c>
      <c r="N594" s="3">
        <f t="shared" si="95"/>
        <v>0</v>
      </c>
      <c r="Z594" s="9">
        <v>2</v>
      </c>
      <c r="AA594" t="s">
        <v>1149</v>
      </c>
      <c r="AB594" t="s">
        <v>1143</v>
      </c>
      <c r="AC594" t="s">
        <v>0</v>
      </c>
      <c r="AD594" t="s">
        <v>2</v>
      </c>
      <c r="AE594">
        <v>24</v>
      </c>
      <c r="AF594">
        <v>134.6</v>
      </c>
      <c r="AG594">
        <v>73.7</v>
      </c>
      <c r="AH594">
        <f t="shared" si="96"/>
        <v>1.8263229308005426</v>
      </c>
      <c r="AI594">
        <v>23</v>
      </c>
      <c r="AJ594">
        <v>66.099999999999994</v>
      </c>
      <c r="AK594">
        <v>71.22</v>
      </c>
      <c r="AL594" s="3">
        <f t="shared" si="97"/>
        <v>1</v>
      </c>
      <c r="AM594" s="3">
        <f t="shared" si="98"/>
        <v>0</v>
      </c>
      <c r="AN594" s="3">
        <f t="shared" si="99"/>
        <v>0</v>
      </c>
    </row>
    <row r="595" spans="1:40" x14ac:dyDescent="0.35">
      <c r="A595" t="s">
        <v>1150</v>
      </c>
      <c r="B595" t="s">
        <v>1143</v>
      </c>
      <c r="C595" t="s">
        <v>0</v>
      </c>
      <c r="D595" t="s">
        <v>1</v>
      </c>
      <c r="E595">
        <v>24.5</v>
      </c>
      <c r="F595">
        <v>80.7</v>
      </c>
      <c r="G595">
        <v>74.930000000000007</v>
      </c>
      <c r="H595">
        <f t="shared" si="92"/>
        <v>1.0770052048578673</v>
      </c>
      <c r="I595">
        <v>24</v>
      </c>
      <c r="J595">
        <v>72.47</v>
      </c>
      <c r="K595">
        <v>73.7</v>
      </c>
      <c r="L595" s="3">
        <f t="shared" si="93"/>
        <v>0</v>
      </c>
      <c r="M595" s="3">
        <f t="shared" si="94"/>
        <v>1</v>
      </c>
      <c r="N595" s="3">
        <f t="shared" si="95"/>
        <v>0</v>
      </c>
      <c r="Z595" s="9">
        <v>2</v>
      </c>
      <c r="AA595" t="s">
        <v>1150</v>
      </c>
      <c r="AB595" t="s">
        <v>1143</v>
      </c>
      <c r="AC595" t="s">
        <v>0</v>
      </c>
      <c r="AD595" t="s">
        <v>2</v>
      </c>
      <c r="AE595">
        <v>24</v>
      </c>
      <c r="AF595">
        <v>110.43</v>
      </c>
      <c r="AG595">
        <v>73.7</v>
      </c>
      <c r="AH595">
        <f t="shared" si="96"/>
        <v>1.4983717774762551</v>
      </c>
      <c r="AI595">
        <v>22.5</v>
      </c>
      <c r="AJ595">
        <v>62.11</v>
      </c>
      <c r="AK595">
        <v>69.97</v>
      </c>
      <c r="AL595" s="3">
        <f t="shared" si="97"/>
        <v>0</v>
      </c>
      <c r="AM595" s="3">
        <f t="shared" si="98"/>
        <v>1</v>
      </c>
      <c r="AN595" s="3">
        <f t="shared" si="99"/>
        <v>0</v>
      </c>
    </row>
    <row r="596" spans="1:40" x14ac:dyDescent="0.35">
      <c r="A596" t="s">
        <v>1151</v>
      </c>
      <c r="B596" t="s">
        <v>1143</v>
      </c>
      <c r="C596" t="s">
        <v>0</v>
      </c>
      <c r="D596" t="s">
        <v>1</v>
      </c>
      <c r="E596">
        <v>24</v>
      </c>
      <c r="F596">
        <v>174.86</v>
      </c>
      <c r="G596">
        <v>73.7</v>
      </c>
      <c r="H596">
        <f t="shared" si="92"/>
        <v>2.3725915875169608</v>
      </c>
      <c r="I596">
        <v>22</v>
      </c>
      <c r="J596">
        <v>61.37</v>
      </c>
      <c r="K596">
        <v>68.72</v>
      </c>
      <c r="L596" s="3">
        <f t="shared" si="93"/>
        <v>1</v>
      </c>
      <c r="M596" s="3">
        <f t="shared" si="94"/>
        <v>0</v>
      </c>
      <c r="N596" s="3">
        <f t="shared" si="95"/>
        <v>0</v>
      </c>
      <c r="Z596" s="9">
        <v>2</v>
      </c>
      <c r="AA596" t="s">
        <v>1151</v>
      </c>
      <c r="AB596" t="s">
        <v>1143</v>
      </c>
      <c r="AC596" t="s">
        <v>0</v>
      </c>
      <c r="AD596" t="s">
        <v>2</v>
      </c>
      <c r="AE596">
        <v>24</v>
      </c>
      <c r="AF596">
        <v>128.74</v>
      </c>
      <c r="AG596">
        <v>73.7</v>
      </c>
      <c r="AH596">
        <f t="shared" si="96"/>
        <v>1.7468113975576662</v>
      </c>
      <c r="AI596">
        <v>22</v>
      </c>
      <c r="AJ596">
        <v>52.22</v>
      </c>
      <c r="AK596">
        <v>68.72</v>
      </c>
      <c r="AL596" s="3">
        <f t="shared" si="97"/>
        <v>1</v>
      </c>
      <c r="AM596" s="3">
        <f t="shared" si="98"/>
        <v>0</v>
      </c>
      <c r="AN596" s="3">
        <f t="shared" si="99"/>
        <v>0</v>
      </c>
    </row>
    <row r="597" spans="1:40" x14ac:dyDescent="0.35">
      <c r="A597" t="s">
        <v>1153</v>
      </c>
      <c r="B597" t="s">
        <v>1143</v>
      </c>
      <c r="C597" t="s">
        <v>0</v>
      </c>
      <c r="D597" t="s">
        <v>1</v>
      </c>
      <c r="E597">
        <v>22.5</v>
      </c>
      <c r="F597">
        <v>78.930000000000007</v>
      </c>
      <c r="G597">
        <v>69.97</v>
      </c>
      <c r="H597">
        <f t="shared" si="92"/>
        <v>1.1280548806631414</v>
      </c>
      <c r="I597">
        <v>22</v>
      </c>
      <c r="J597">
        <v>59.3</v>
      </c>
      <c r="K597">
        <v>68.72</v>
      </c>
      <c r="L597" s="3">
        <f t="shared" si="93"/>
        <v>0</v>
      </c>
      <c r="M597" s="3">
        <f t="shared" si="94"/>
        <v>1</v>
      </c>
      <c r="N597" s="3">
        <f t="shared" si="95"/>
        <v>0</v>
      </c>
      <c r="Z597" s="9">
        <v>2</v>
      </c>
      <c r="AA597" t="s">
        <v>1153</v>
      </c>
      <c r="AB597" t="s">
        <v>1143</v>
      </c>
      <c r="AC597" t="s">
        <v>0</v>
      </c>
      <c r="AD597" t="s">
        <v>2</v>
      </c>
      <c r="AE597">
        <v>24</v>
      </c>
      <c r="AF597">
        <v>121.74</v>
      </c>
      <c r="AG597">
        <v>73.7</v>
      </c>
      <c r="AH597">
        <f t="shared" si="96"/>
        <v>1.6518317503392128</v>
      </c>
      <c r="AI597">
        <v>21.5</v>
      </c>
      <c r="AJ597">
        <v>55.02</v>
      </c>
      <c r="AK597">
        <v>67.47</v>
      </c>
      <c r="AL597" s="3">
        <f t="shared" si="97"/>
        <v>1</v>
      </c>
      <c r="AM597" s="3">
        <f t="shared" si="98"/>
        <v>0</v>
      </c>
      <c r="AN597" s="3">
        <f t="shared" si="99"/>
        <v>0</v>
      </c>
    </row>
    <row r="598" spans="1:40" x14ac:dyDescent="0.35">
      <c r="A598" t="s">
        <v>1154</v>
      </c>
      <c r="B598" t="s">
        <v>1143</v>
      </c>
      <c r="C598" t="s">
        <v>0</v>
      </c>
      <c r="D598" t="s">
        <v>1</v>
      </c>
      <c r="E598">
        <v>22.5</v>
      </c>
      <c r="F598">
        <v>128.54</v>
      </c>
      <c r="G598">
        <v>69.97</v>
      </c>
      <c r="H598">
        <f t="shared" si="92"/>
        <v>1.8370730312991281</v>
      </c>
      <c r="I598">
        <v>21</v>
      </c>
      <c r="J598">
        <v>31.34</v>
      </c>
      <c r="K598">
        <v>66.22</v>
      </c>
      <c r="L598" s="3">
        <f t="shared" si="93"/>
        <v>1</v>
      </c>
      <c r="M598" s="3">
        <f t="shared" si="94"/>
        <v>0</v>
      </c>
      <c r="N598" s="3">
        <f t="shared" si="95"/>
        <v>0</v>
      </c>
      <c r="Z598" s="9">
        <v>2</v>
      </c>
      <c r="AA598" t="s">
        <v>1154</v>
      </c>
      <c r="AB598" t="s">
        <v>1143</v>
      </c>
      <c r="AC598" t="s">
        <v>0</v>
      </c>
      <c r="AD598" t="s">
        <v>2</v>
      </c>
      <c r="AE598">
        <v>24</v>
      </c>
      <c r="AF598">
        <v>102.44</v>
      </c>
      <c r="AG598">
        <v>73.7</v>
      </c>
      <c r="AH598">
        <f t="shared" si="96"/>
        <v>1.3899592944369064</v>
      </c>
      <c r="AI598">
        <v>22.5</v>
      </c>
      <c r="AJ598">
        <v>63.74</v>
      </c>
      <c r="AK598">
        <v>69.97</v>
      </c>
      <c r="AL598" s="3">
        <f t="shared" si="97"/>
        <v>0</v>
      </c>
      <c r="AM598" s="3">
        <f t="shared" si="98"/>
        <v>1</v>
      </c>
      <c r="AN598" s="3">
        <f t="shared" si="99"/>
        <v>0</v>
      </c>
    </row>
    <row r="599" spans="1:40" x14ac:dyDescent="0.35">
      <c r="A599" t="s">
        <v>1155</v>
      </c>
      <c r="B599" t="s">
        <v>1143</v>
      </c>
      <c r="C599" s="4" t="s">
        <v>0</v>
      </c>
      <c r="D599" s="4" t="s">
        <v>1</v>
      </c>
      <c r="E599" s="4">
        <v>23</v>
      </c>
      <c r="F599" s="4">
        <v>69.97</v>
      </c>
      <c r="G599" s="4">
        <v>71.22</v>
      </c>
      <c r="H599" s="4">
        <f t="shared" si="92"/>
        <v>0.98244875035102497</v>
      </c>
      <c r="I599" s="4">
        <v>22.5</v>
      </c>
      <c r="J599" s="4">
        <v>63.67</v>
      </c>
      <c r="K599" s="4">
        <v>69.97</v>
      </c>
      <c r="L599" s="4">
        <f t="shared" si="93"/>
        <v>0</v>
      </c>
      <c r="M599" s="4">
        <f t="shared" si="94"/>
        <v>0</v>
      </c>
      <c r="N599" s="4">
        <f t="shared" si="95"/>
        <v>1</v>
      </c>
      <c r="Z599" s="9">
        <v>2</v>
      </c>
      <c r="AA599" t="s">
        <v>1155</v>
      </c>
      <c r="AB599" t="s">
        <v>1143</v>
      </c>
      <c r="AC599" t="s">
        <v>0</v>
      </c>
      <c r="AD599" t="s">
        <v>2</v>
      </c>
      <c r="AE599">
        <v>24</v>
      </c>
      <c r="AF599">
        <v>135.27000000000001</v>
      </c>
      <c r="AG599">
        <v>73.7</v>
      </c>
      <c r="AH599">
        <f t="shared" si="96"/>
        <v>1.8354138398914519</v>
      </c>
      <c r="AI599">
        <v>22.5</v>
      </c>
      <c r="AJ599">
        <v>52.68</v>
      </c>
      <c r="AK599">
        <v>69.97</v>
      </c>
      <c r="AL599" s="3">
        <f t="shared" si="97"/>
        <v>1</v>
      </c>
      <c r="AM599" s="3">
        <f t="shared" si="98"/>
        <v>0</v>
      </c>
      <c r="AN599" s="3">
        <f t="shared" si="99"/>
        <v>0</v>
      </c>
    </row>
    <row r="600" spans="1:40" x14ac:dyDescent="0.35">
      <c r="A600" t="s">
        <v>1158</v>
      </c>
      <c r="B600" t="s">
        <v>1143</v>
      </c>
      <c r="C600" t="s">
        <v>0</v>
      </c>
      <c r="D600" t="s">
        <v>1</v>
      </c>
      <c r="E600">
        <v>24</v>
      </c>
      <c r="F600">
        <v>110.63</v>
      </c>
      <c r="G600">
        <v>73.7</v>
      </c>
      <c r="H600">
        <f t="shared" si="92"/>
        <v>1.5010854816824966</v>
      </c>
      <c r="I600">
        <v>22.5</v>
      </c>
      <c r="J600">
        <v>58.33</v>
      </c>
      <c r="K600">
        <v>69.97</v>
      </c>
      <c r="L600" s="3">
        <f t="shared" si="93"/>
        <v>1</v>
      </c>
      <c r="M600" s="3">
        <f t="shared" si="94"/>
        <v>0</v>
      </c>
      <c r="N600" s="3">
        <f t="shared" si="95"/>
        <v>0</v>
      </c>
      <c r="Z600" s="9">
        <v>2</v>
      </c>
      <c r="AA600" t="s">
        <v>1158</v>
      </c>
      <c r="AB600" t="s">
        <v>1143</v>
      </c>
      <c r="AC600" t="s">
        <v>0</v>
      </c>
      <c r="AD600" t="s">
        <v>2</v>
      </c>
      <c r="AE600">
        <v>24</v>
      </c>
      <c r="AF600">
        <v>146.76</v>
      </c>
      <c r="AG600">
        <v>73.7</v>
      </c>
      <c r="AH600">
        <f t="shared" si="96"/>
        <v>1.9913161465400269</v>
      </c>
      <c r="AI600">
        <v>22.5</v>
      </c>
      <c r="AJ600">
        <v>54.17</v>
      </c>
      <c r="AK600">
        <v>69.97</v>
      </c>
      <c r="AL600" s="3">
        <f t="shared" si="97"/>
        <v>1</v>
      </c>
      <c r="AM600" s="3">
        <f t="shared" si="98"/>
        <v>0</v>
      </c>
      <c r="AN600" s="3">
        <f t="shared" si="99"/>
        <v>0</v>
      </c>
    </row>
    <row r="601" spans="1:40" x14ac:dyDescent="0.35">
      <c r="A601" t="s">
        <v>1161</v>
      </c>
      <c r="B601" t="s">
        <v>1143</v>
      </c>
      <c r="C601" t="s">
        <v>0</v>
      </c>
      <c r="D601" t="s">
        <v>1</v>
      </c>
      <c r="E601">
        <v>23.5</v>
      </c>
      <c r="F601">
        <v>100.75</v>
      </c>
      <c r="G601">
        <v>72.459999999999994</v>
      </c>
      <c r="H601">
        <f t="shared" si="92"/>
        <v>1.390422301959702</v>
      </c>
      <c r="I601">
        <v>21.5</v>
      </c>
      <c r="J601">
        <v>51.65</v>
      </c>
      <c r="K601">
        <v>67.47</v>
      </c>
      <c r="L601" s="3">
        <f t="shared" si="93"/>
        <v>0</v>
      </c>
      <c r="M601" s="3">
        <f t="shared" si="94"/>
        <v>1</v>
      </c>
      <c r="N601" s="3">
        <f t="shared" si="95"/>
        <v>0</v>
      </c>
      <c r="Z601" s="9">
        <v>2</v>
      </c>
      <c r="AA601" t="s">
        <v>1161</v>
      </c>
      <c r="AB601" t="s">
        <v>1143</v>
      </c>
      <c r="AC601" t="s">
        <v>0</v>
      </c>
      <c r="AD601" t="s">
        <v>2</v>
      </c>
      <c r="AE601">
        <v>24</v>
      </c>
      <c r="AF601">
        <v>132.27000000000001</v>
      </c>
      <c r="AG601">
        <v>73.7</v>
      </c>
      <c r="AH601">
        <f t="shared" si="96"/>
        <v>1.7947082767978291</v>
      </c>
      <c r="AI601">
        <v>22.5</v>
      </c>
      <c r="AJ601">
        <v>48.38</v>
      </c>
      <c r="AK601">
        <v>69.97</v>
      </c>
      <c r="AL601" s="3">
        <f t="shared" si="97"/>
        <v>1</v>
      </c>
      <c r="AM601" s="3">
        <f t="shared" si="98"/>
        <v>0</v>
      </c>
      <c r="AN601" s="3">
        <f t="shared" si="99"/>
        <v>0</v>
      </c>
    </row>
    <row r="602" spans="1:40" x14ac:dyDescent="0.35">
      <c r="A602" t="s">
        <v>1162</v>
      </c>
      <c r="B602" t="s">
        <v>1143</v>
      </c>
      <c r="C602" t="s">
        <v>0</v>
      </c>
      <c r="D602" t="s">
        <v>1</v>
      </c>
      <c r="E602">
        <v>23.5</v>
      </c>
      <c r="F602">
        <v>161.15</v>
      </c>
      <c r="G602">
        <v>72.459999999999994</v>
      </c>
      <c r="H602">
        <f t="shared" si="92"/>
        <v>2.2239856472536577</v>
      </c>
      <c r="I602">
        <v>21</v>
      </c>
      <c r="J602">
        <v>21.08</v>
      </c>
      <c r="K602">
        <v>66.22</v>
      </c>
      <c r="L602" s="3">
        <f t="shared" si="93"/>
        <v>1</v>
      </c>
      <c r="M602" s="3">
        <f t="shared" si="94"/>
        <v>0</v>
      </c>
      <c r="N602" s="3">
        <f t="shared" si="95"/>
        <v>0</v>
      </c>
      <c r="Z602" s="9">
        <v>2</v>
      </c>
      <c r="AA602" t="s">
        <v>1162</v>
      </c>
      <c r="AB602" t="s">
        <v>1143</v>
      </c>
      <c r="AC602" t="s">
        <v>0</v>
      </c>
      <c r="AD602" t="s">
        <v>2</v>
      </c>
      <c r="AE602">
        <v>24</v>
      </c>
      <c r="AF602">
        <v>172.03</v>
      </c>
      <c r="AG602">
        <v>73.7</v>
      </c>
      <c r="AH602">
        <f t="shared" si="96"/>
        <v>2.3341926729986429</v>
      </c>
      <c r="AI602">
        <v>16</v>
      </c>
      <c r="AJ602">
        <v>55.39</v>
      </c>
      <c r="AK602">
        <v>53.5</v>
      </c>
      <c r="AL602" s="3">
        <f t="shared" si="97"/>
        <v>1</v>
      </c>
      <c r="AM602" s="3">
        <f t="shared" si="98"/>
        <v>0</v>
      </c>
      <c r="AN602" s="3">
        <f t="shared" si="99"/>
        <v>0</v>
      </c>
    </row>
    <row r="603" spans="1:40" x14ac:dyDescent="0.35">
      <c r="A603" t="s">
        <v>1176</v>
      </c>
      <c r="B603" t="s">
        <v>1143</v>
      </c>
      <c r="C603" s="4" t="s">
        <v>0</v>
      </c>
      <c r="D603" s="4" t="s">
        <v>4</v>
      </c>
      <c r="E603" s="4">
        <v>22</v>
      </c>
      <c r="F603" s="4">
        <v>66.790000000000006</v>
      </c>
      <c r="G603" s="4">
        <v>68.72</v>
      </c>
      <c r="H603" s="4">
        <f t="shared" si="92"/>
        <v>0.97191501746216546</v>
      </c>
      <c r="I603" s="4">
        <v>21.5</v>
      </c>
      <c r="J603" s="4">
        <v>41</v>
      </c>
      <c r="K603" s="4">
        <v>67.47</v>
      </c>
      <c r="L603" s="4">
        <f t="shared" si="93"/>
        <v>0</v>
      </c>
      <c r="M603" s="4">
        <f t="shared" si="94"/>
        <v>0</v>
      </c>
      <c r="N603" s="4">
        <f t="shared" si="95"/>
        <v>1</v>
      </c>
      <c r="Z603" s="9">
        <v>2</v>
      </c>
      <c r="AA603" t="s">
        <v>1176</v>
      </c>
      <c r="AB603" t="s">
        <v>1143</v>
      </c>
      <c r="AC603" t="s">
        <v>0</v>
      </c>
      <c r="AD603" t="s">
        <v>5</v>
      </c>
      <c r="AE603">
        <v>22</v>
      </c>
      <c r="AF603">
        <v>75.290000000000006</v>
      </c>
      <c r="AG603">
        <v>68.72</v>
      </c>
      <c r="AH603">
        <f t="shared" si="96"/>
        <v>1.0956053550640281</v>
      </c>
      <c r="AI603">
        <v>21</v>
      </c>
      <c r="AJ603">
        <v>55.32</v>
      </c>
      <c r="AK603">
        <v>66.22</v>
      </c>
      <c r="AL603" s="3">
        <f t="shared" si="97"/>
        <v>0</v>
      </c>
      <c r="AM603" s="3">
        <f t="shared" si="98"/>
        <v>1</v>
      </c>
      <c r="AN603" s="3">
        <f t="shared" si="99"/>
        <v>0</v>
      </c>
    </row>
    <row r="604" spans="1:40" x14ac:dyDescent="0.35">
      <c r="A604" t="s">
        <v>1177</v>
      </c>
      <c r="B604" t="s">
        <v>1143</v>
      </c>
      <c r="C604" t="s">
        <v>0</v>
      </c>
      <c r="D604" t="s">
        <v>4</v>
      </c>
      <c r="E604">
        <v>23</v>
      </c>
      <c r="F604">
        <v>134.08000000000001</v>
      </c>
      <c r="G604">
        <v>71.22</v>
      </c>
      <c r="H604">
        <f t="shared" si="92"/>
        <v>1.8826172423476553</v>
      </c>
      <c r="I604">
        <v>21</v>
      </c>
      <c r="J604">
        <v>47.71</v>
      </c>
      <c r="K604">
        <v>66.22</v>
      </c>
      <c r="L604" s="3">
        <f t="shared" si="93"/>
        <v>1</v>
      </c>
      <c r="M604" s="3">
        <f t="shared" si="94"/>
        <v>0</v>
      </c>
      <c r="N604" s="3">
        <f t="shared" si="95"/>
        <v>0</v>
      </c>
      <c r="Z604" s="9">
        <v>2</v>
      </c>
      <c r="AA604" t="s">
        <v>1177</v>
      </c>
      <c r="AB604" t="s">
        <v>1143</v>
      </c>
      <c r="AC604" t="s">
        <v>0</v>
      </c>
      <c r="AD604" t="s">
        <v>5</v>
      </c>
      <c r="AE604">
        <v>22</v>
      </c>
      <c r="AF604">
        <v>90.6</v>
      </c>
      <c r="AG604">
        <v>68.72</v>
      </c>
      <c r="AH604">
        <f t="shared" si="96"/>
        <v>1.318393480791618</v>
      </c>
      <c r="AI604">
        <v>20</v>
      </c>
      <c r="AJ604">
        <v>53.53</v>
      </c>
      <c r="AK604">
        <v>63.71</v>
      </c>
      <c r="AL604" s="3">
        <f t="shared" si="97"/>
        <v>0</v>
      </c>
      <c r="AM604" s="3">
        <f t="shared" si="98"/>
        <v>1</v>
      </c>
      <c r="AN604" s="3">
        <f t="shared" si="99"/>
        <v>0</v>
      </c>
    </row>
    <row r="605" spans="1:40" x14ac:dyDescent="0.35">
      <c r="A605" t="s">
        <v>1178</v>
      </c>
      <c r="B605" t="s">
        <v>1143</v>
      </c>
      <c r="C605" t="s">
        <v>0</v>
      </c>
      <c r="D605" t="s">
        <v>4</v>
      </c>
      <c r="E605">
        <v>22.5</v>
      </c>
      <c r="F605">
        <v>77.16</v>
      </c>
      <c r="G605">
        <v>69.97</v>
      </c>
      <c r="H605">
        <f t="shared" si="92"/>
        <v>1.102758324996427</v>
      </c>
      <c r="I605">
        <v>22</v>
      </c>
      <c r="J605">
        <v>65.42</v>
      </c>
      <c r="K605">
        <v>68.72</v>
      </c>
      <c r="L605" s="3">
        <f t="shared" si="93"/>
        <v>0</v>
      </c>
      <c r="M605" s="3">
        <f t="shared" si="94"/>
        <v>1</v>
      </c>
      <c r="N605" s="3">
        <f t="shared" si="95"/>
        <v>0</v>
      </c>
      <c r="Z605" s="9">
        <v>2</v>
      </c>
      <c r="AA605" t="s">
        <v>1178</v>
      </c>
      <c r="AB605" t="s">
        <v>1143</v>
      </c>
      <c r="AC605" s="4" t="s">
        <v>0</v>
      </c>
      <c r="AD605" s="4" t="s">
        <v>5</v>
      </c>
      <c r="AE605" s="4">
        <v>18.5</v>
      </c>
      <c r="AF605" s="4">
        <v>50.84</v>
      </c>
      <c r="AG605" s="4">
        <v>59.91</v>
      </c>
      <c r="AH605" s="4">
        <f t="shared" si="96"/>
        <v>0.8486062426973795</v>
      </c>
      <c r="AI605" s="4">
        <v>18</v>
      </c>
      <c r="AJ605" s="4">
        <v>38.46</v>
      </c>
      <c r="AK605" s="4">
        <v>58.64</v>
      </c>
      <c r="AL605" s="4">
        <f t="shared" si="97"/>
        <v>0</v>
      </c>
      <c r="AM605" s="4">
        <f t="shared" si="98"/>
        <v>0</v>
      </c>
      <c r="AN605" s="4">
        <f t="shared" si="99"/>
        <v>1</v>
      </c>
    </row>
    <row r="606" spans="1:40" x14ac:dyDescent="0.35">
      <c r="A606" t="s">
        <v>1180</v>
      </c>
      <c r="B606" t="s">
        <v>1143</v>
      </c>
      <c r="C606" t="s">
        <v>0</v>
      </c>
      <c r="D606" t="s">
        <v>4</v>
      </c>
      <c r="E606">
        <v>22.5</v>
      </c>
      <c r="F606">
        <v>82.83</v>
      </c>
      <c r="G606">
        <v>69.97</v>
      </c>
      <c r="H606">
        <f t="shared" si="92"/>
        <v>1.1837930541660713</v>
      </c>
      <c r="I606">
        <v>22</v>
      </c>
      <c r="J606">
        <v>60.66</v>
      </c>
      <c r="K606">
        <v>68.72</v>
      </c>
      <c r="L606" s="3">
        <f t="shared" si="93"/>
        <v>0</v>
      </c>
      <c r="M606" s="3">
        <f t="shared" si="94"/>
        <v>1</v>
      </c>
      <c r="N606" s="3">
        <f t="shared" si="95"/>
        <v>0</v>
      </c>
      <c r="Z606" s="9">
        <v>2</v>
      </c>
      <c r="AA606" t="s">
        <v>1180</v>
      </c>
      <c r="AB606" t="s">
        <v>1143</v>
      </c>
      <c r="AC606" t="s">
        <v>0</v>
      </c>
      <c r="AD606" t="s">
        <v>5</v>
      </c>
      <c r="AE606">
        <v>22.5</v>
      </c>
      <c r="AF606">
        <v>87.07</v>
      </c>
      <c r="AG606">
        <v>69.97</v>
      </c>
      <c r="AH606">
        <f t="shared" si="96"/>
        <v>1.2443904530513077</v>
      </c>
      <c r="AI606">
        <v>20</v>
      </c>
      <c r="AJ606">
        <v>62.67</v>
      </c>
      <c r="AK606">
        <v>63.71</v>
      </c>
      <c r="AL606" s="3">
        <f t="shared" si="97"/>
        <v>0</v>
      </c>
      <c r="AM606" s="3">
        <f t="shared" si="98"/>
        <v>1</v>
      </c>
      <c r="AN606" s="3">
        <f t="shared" si="99"/>
        <v>0</v>
      </c>
    </row>
    <row r="607" spans="1:40" x14ac:dyDescent="0.35">
      <c r="A607" t="s">
        <v>1181</v>
      </c>
      <c r="B607" t="s">
        <v>1143</v>
      </c>
      <c r="C607" t="s">
        <v>0</v>
      </c>
      <c r="D607" t="s">
        <v>4</v>
      </c>
      <c r="E607">
        <v>23.5</v>
      </c>
      <c r="F607">
        <v>113.14</v>
      </c>
      <c r="G607">
        <v>72.459999999999994</v>
      </c>
      <c r="H607">
        <f t="shared" si="92"/>
        <v>1.5614131934860613</v>
      </c>
      <c r="I607">
        <v>21.5</v>
      </c>
      <c r="J607">
        <v>64.22</v>
      </c>
      <c r="K607">
        <v>67.47</v>
      </c>
      <c r="L607" s="3">
        <f t="shared" si="93"/>
        <v>1</v>
      </c>
      <c r="M607" s="3">
        <f t="shared" si="94"/>
        <v>0</v>
      </c>
      <c r="N607" s="3">
        <f t="shared" si="95"/>
        <v>0</v>
      </c>
      <c r="Z607" s="9">
        <v>2</v>
      </c>
      <c r="AA607" t="s">
        <v>1181</v>
      </c>
      <c r="AB607" t="s">
        <v>1143</v>
      </c>
      <c r="AC607" t="s">
        <v>0</v>
      </c>
      <c r="AD607" t="s">
        <v>5</v>
      </c>
      <c r="AE607">
        <v>22</v>
      </c>
      <c r="AF607">
        <v>74.709999999999994</v>
      </c>
      <c r="AG607">
        <v>68.72</v>
      </c>
      <c r="AH607">
        <f t="shared" si="96"/>
        <v>1.0871653084982538</v>
      </c>
      <c r="AI607">
        <v>21</v>
      </c>
      <c r="AJ607">
        <v>56.78</v>
      </c>
      <c r="AK607">
        <v>66.22</v>
      </c>
      <c r="AL607" s="3">
        <f t="shared" si="97"/>
        <v>0</v>
      </c>
      <c r="AM607" s="3">
        <f t="shared" si="98"/>
        <v>1</v>
      </c>
      <c r="AN607" s="3">
        <f t="shared" si="99"/>
        <v>0</v>
      </c>
    </row>
    <row r="608" spans="1:40" x14ac:dyDescent="0.35">
      <c r="A608" t="s">
        <v>1182</v>
      </c>
      <c r="B608" t="s">
        <v>1143</v>
      </c>
      <c r="C608" t="s">
        <v>0</v>
      </c>
      <c r="D608" t="s">
        <v>4</v>
      </c>
      <c r="E608">
        <v>22.5</v>
      </c>
      <c r="F608">
        <v>84.22</v>
      </c>
      <c r="G608">
        <v>69.97</v>
      </c>
      <c r="H608">
        <f t="shared" si="92"/>
        <v>1.2036587108760897</v>
      </c>
      <c r="I608">
        <v>21.5</v>
      </c>
      <c r="J608">
        <v>55.32</v>
      </c>
      <c r="K608">
        <v>67.47</v>
      </c>
      <c r="L608" s="3">
        <f t="shared" si="93"/>
        <v>0</v>
      </c>
      <c r="M608" s="3">
        <f t="shared" si="94"/>
        <v>1</v>
      </c>
      <c r="N608" s="3">
        <f t="shared" si="95"/>
        <v>0</v>
      </c>
      <c r="Z608" s="9">
        <v>2</v>
      </c>
      <c r="AA608" t="s">
        <v>1182</v>
      </c>
      <c r="AB608" t="s">
        <v>1143</v>
      </c>
      <c r="AC608" t="s">
        <v>0</v>
      </c>
      <c r="AD608" t="s">
        <v>5</v>
      </c>
      <c r="AE608">
        <v>21.5</v>
      </c>
      <c r="AF608">
        <v>91.49</v>
      </c>
      <c r="AG608">
        <v>67.47</v>
      </c>
      <c r="AH608">
        <f t="shared" si="96"/>
        <v>1.356010078553431</v>
      </c>
      <c r="AI608">
        <v>20.5</v>
      </c>
      <c r="AJ608">
        <v>60.8</v>
      </c>
      <c r="AK608">
        <v>64.97</v>
      </c>
      <c r="AL608" s="3">
        <f t="shared" si="97"/>
        <v>0</v>
      </c>
      <c r="AM608" s="3">
        <f t="shared" si="98"/>
        <v>1</v>
      </c>
      <c r="AN608" s="3">
        <f t="shared" si="99"/>
        <v>0</v>
      </c>
    </row>
    <row r="609" spans="1:40" x14ac:dyDescent="0.35">
      <c r="A609" t="s">
        <v>1183</v>
      </c>
      <c r="B609" t="s">
        <v>1143</v>
      </c>
      <c r="C609" t="s">
        <v>0</v>
      </c>
      <c r="D609" t="s">
        <v>4</v>
      </c>
      <c r="E609">
        <v>21.5</v>
      </c>
      <c r="F609">
        <v>99.05</v>
      </c>
      <c r="G609">
        <v>67.47</v>
      </c>
      <c r="H609">
        <f t="shared" si="92"/>
        <v>1.4680598784645027</v>
      </c>
      <c r="I609">
        <v>21</v>
      </c>
      <c r="J609">
        <v>62.38</v>
      </c>
      <c r="K609">
        <v>66.22</v>
      </c>
      <c r="L609" s="3">
        <f t="shared" si="93"/>
        <v>0</v>
      </c>
      <c r="M609" s="3">
        <f t="shared" si="94"/>
        <v>1</v>
      </c>
      <c r="N609" s="3">
        <f t="shared" si="95"/>
        <v>0</v>
      </c>
      <c r="Z609" s="9">
        <v>2</v>
      </c>
      <c r="AA609" t="s">
        <v>1183</v>
      </c>
      <c r="AB609" t="s">
        <v>1143</v>
      </c>
      <c r="AC609" t="s">
        <v>0</v>
      </c>
      <c r="AD609" t="s">
        <v>5</v>
      </c>
      <c r="AE609">
        <v>22</v>
      </c>
      <c r="AF609">
        <v>82.53</v>
      </c>
      <c r="AG609">
        <v>68.72</v>
      </c>
      <c r="AH609">
        <f t="shared" si="96"/>
        <v>1.2009604190919674</v>
      </c>
      <c r="AI609">
        <v>21</v>
      </c>
      <c r="AJ609">
        <v>64.25</v>
      </c>
      <c r="AK609">
        <v>66.22</v>
      </c>
      <c r="AL609" s="3">
        <f t="shared" si="97"/>
        <v>0</v>
      </c>
      <c r="AM609" s="3">
        <f t="shared" si="98"/>
        <v>1</v>
      </c>
      <c r="AN609" s="3">
        <f t="shared" si="99"/>
        <v>0</v>
      </c>
    </row>
    <row r="610" spans="1:40" x14ac:dyDescent="0.35">
      <c r="A610" t="s">
        <v>1184</v>
      </c>
      <c r="B610" t="s">
        <v>1143</v>
      </c>
      <c r="C610" s="4" t="s">
        <v>0</v>
      </c>
      <c r="D610" s="4" t="s">
        <v>4</v>
      </c>
      <c r="E610" s="4">
        <v>25</v>
      </c>
      <c r="F610" s="4">
        <v>74.069999999999993</v>
      </c>
      <c r="G610" s="4">
        <v>76.17</v>
      </c>
      <c r="H610" s="4">
        <f t="shared" si="92"/>
        <v>0.97243009058684515</v>
      </c>
      <c r="I610" s="4">
        <v>24.5</v>
      </c>
      <c r="J610" s="4">
        <v>65.84</v>
      </c>
      <c r="K610" s="4">
        <v>74.930000000000007</v>
      </c>
      <c r="L610" s="4">
        <f t="shared" si="93"/>
        <v>0</v>
      </c>
      <c r="M610" s="4">
        <f t="shared" si="94"/>
        <v>0</v>
      </c>
      <c r="N610" s="4">
        <f t="shared" si="95"/>
        <v>1</v>
      </c>
      <c r="Z610" s="9">
        <v>2</v>
      </c>
      <c r="AA610" t="s">
        <v>1184</v>
      </c>
      <c r="AB610" t="s">
        <v>1143</v>
      </c>
      <c r="AC610" t="s">
        <v>0</v>
      </c>
      <c r="AD610" t="s">
        <v>5</v>
      </c>
      <c r="AE610">
        <v>22</v>
      </c>
      <c r="AF610">
        <v>73.56</v>
      </c>
      <c r="AG610">
        <v>68.72</v>
      </c>
      <c r="AH610">
        <f t="shared" si="96"/>
        <v>1.0704307334109431</v>
      </c>
      <c r="AI610">
        <v>23.5</v>
      </c>
      <c r="AJ610">
        <v>77.13</v>
      </c>
      <c r="AK610">
        <v>72.459999999999994</v>
      </c>
      <c r="AL610" s="3">
        <f t="shared" si="97"/>
        <v>0</v>
      </c>
      <c r="AM610" s="3">
        <f t="shared" si="98"/>
        <v>1</v>
      </c>
      <c r="AN610" s="3">
        <f t="shared" si="99"/>
        <v>0</v>
      </c>
    </row>
    <row r="611" spans="1:40" x14ac:dyDescent="0.35">
      <c r="A611" t="s">
        <v>1185</v>
      </c>
      <c r="B611" t="s">
        <v>1143</v>
      </c>
      <c r="C611" t="s">
        <v>0</v>
      </c>
      <c r="D611" t="s">
        <v>4</v>
      </c>
      <c r="E611">
        <v>22.5</v>
      </c>
      <c r="F611">
        <v>79.8</v>
      </c>
      <c r="G611">
        <v>69.97</v>
      </c>
      <c r="H611">
        <f t="shared" si="92"/>
        <v>1.1404887809061026</v>
      </c>
      <c r="I611">
        <v>22</v>
      </c>
      <c r="J611">
        <v>65.150000000000006</v>
      </c>
      <c r="K611">
        <v>68.72</v>
      </c>
      <c r="L611" s="3">
        <f t="shared" si="93"/>
        <v>0</v>
      </c>
      <c r="M611" s="3">
        <f t="shared" si="94"/>
        <v>1</v>
      </c>
      <c r="N611" s="3">
        <f t="shared" si="95"/>
        <v>0</v>
      </c>
      <c r="Z611" s="9">
        <v>2</v>
      </c>
      <c r="AA611" t="s">
        <v>1185</v>
      </c>
      <c r="AB611" t="s">
        <v>1143</v>
      </c>
      <c r="AC611" t="s">
        <v>0</v>
      </c>
      <c r="AD611" t="s">
        <v>5</v>
      </c>
      <c r="AE611">
        <v>24</v>
      </c>
      <c r="AF611">
        <v>79.8</v>
      </c>
      <c r="AG611">
        <v>73.7</v>
      </c>
      <c r="AH611">
        <f t="shared" si="96"/>
        <v>1.0827679782903663</v>
      </c>
      <c r="AI611">
        <v>22.5</v>
      </c>
      <c r="AJ611">
        <v>70.13</v>
      </c>
      <c r="AK611">
        <v>69.97</v>
      </c>
      <c r="AL611" s="3">
        <f t="shared" si="97"/>
        <v>0</v>
      </c>
      <c r="AM611" s="3">
        <f t="shared" si="98"/>
        <v>1</v>
      </c>
      <c r="AN611" s="3">
        <f t="shared" si="99"/>
        <v>0</v>
      </c>
    </row>
    <row r="612" spans="1:40" x14ac:dyDescent="0.35">
      <c r="A612" t="s">
        <v>1187</v>
      </c>
      <c r="B612" t="s">
        <v>1143</v>
      </c>
      <c r="C612" t="s">
        <v>0</v>
      </c>
      <c r="D612" t="s">
        <v>4</v>
      </c>
      <c r="E612">
        <v>23</v>
      </c>
      <c r="F612">
        <v>122.44</v>
      </c>
      <c r="G612">
        <v>71.22</v>
      </c>
      <c r="H612">
        <f t="shared" si="92"/>
        <v>1.7191800056163999</v>
      </c>
      <c r="I612">
        <v>21.5</v>
      </c>
      <c r="J612">
        <v>50.36</v>
      </c>
      <c r="K612">
        <v>67.47</v>
      </c>
      <c r="L612" s="3">
        <f t="shared" si="93"/>
        <v>1</v>
      </c>
      <c r="M612" s="3">
        <f t="shared" si="94"/>
        <v>0</v>
      </c>
      <c r="N612" s="3">
        <f t="shared" si="95"/>
        <v>0</v>
      </c>
      <c r="Z612" s="9">
        <v>2</v>
      </c>
      <c r="AA612" t="s">
        <v>1187</v>
      </c>
      <c r="AB612" t="s">
        <v>1143</v>
      </c>
      <c r="AC612" t="s">
        <v>0</v>
      </c>
      <c r="AD612" t="s">
        <v>5</v>
      </c>
      <c r="AE612">
        <v>22</v>
      </c>
      <c r="AF612">
        <v>97.1</v>
      </c>
      <c r="AG612">
        <v>68.72</v>
      </c>
      <c r="AH612">
        <f t="shared" si="96"/>
        <v>1.4129802095459836</v>
      </c>
      <c r="AI612">
        <v>20.5</v>
      </c>
      <c r="AJ612">
        <v>62.53</v>
      </c>
      <c r="AK612">
        <v>64.97</v>
      </c>
      <c r="AL612" s="3">
        <f t="shared" si="97"/>
        <v>0</v>
      </c>
      <c r="AM612" s="3">
        <f t="shared" si="98"/>
        <v>1</v>
      </c>
      <c r="AN612" s="3">
        <f t="shared" si="99"/>
        <v>0</v>
      </c>
    </row>
    <row r="613" spans="1:40" x14ac:dyDescent="0.35">
      <c r="A613" t="s">
        <v>1188</v>
      </c>
      <c r="B613" t="s">
        <v>1143</v>
      </c>
      <c r="C613" t="s">
        <v>0</v>
      </c>
      <c r="D613" t="s">
        <v>4</v>
      </c>
      <c r="E613">
        <v>23.5</v>
      </c>
      <c r="F613">
        <v>124.3</v>
      </c>
      <c r="G613">
        <v>72.459999999999994</v>
      </c>
      <c r="H613">
        <f t="shared" si="92"/>
        <v>1.7154292023185207</v>
      </c>
      <c r="I613">
        <v>21.5</v>
      </c>
      <c r="J613">
        <v>65.89</v>
      </c>
      <c r="K613">
        <v>67.47</v>
      </c>
      <c r="L613" s="3">
        <f t="shared" si="93"/>
        <v>1</v>
      </c>
      <c r="M613" s="3">
        <f t="shared" si="94"/>
        <v>0</v>
      </c>
      <c r="N613" s="3">
        <f t="shared" si="95"/>
        <v>0</v>
      </c>
      <c r="Z613" s="9">
        <v>2</v>
      </c>
      <c r="AA613" t="s">
        <v>1188</v>
      </c>
      <c r="AB613" t="s">
        <v>1143</v>
      </c>
      <c r="AC613" t="s">
        <v>0</v>
      </c>
      <c r="AD613" t="s">
        <v>5</v>
      </c>
      <c r="AE613">
        <v>21</v>
      </c>
      <c r="AF613">
        <v>94.36</v>
      </c>
      <c r="AG613">
        <v>66.22</v>
      </c>
      <c r="AH613">
        <f t="shared" si="96"/>
        <v>1.4249471458773784</v>
      </c>
      <c r="AI613">
        <v>20</v>
      </c>
      <c r="AJ613">
        <v>48.41</v>
      </c>
      <c r="AK613">
        <v>63.71</v>
      </c>
      <c r="AL613" s="3">
        <f t="shared" si="97"/>
        <v>0</v>
      </c>
      <c r="AM613" s="3">
        <f t="shared" si="98"/>
        <v>1</v>
      </c>
      <c r="AN613" s="3">
        <f t="shared" si="99"/>
        <v>0</v>
      </c>
    </row>
    <row r="614" spans="1:40" x14ac:dyDescent="0.35">
      <c r="A614" t="s">
        <v>1191</v>
      </c>
      <c r="B614" t="s">
        <v>1143</v>
      </c>
      <c r="C614" t="s">
        <v>0</v>
      </c>
      <c r="D614" t="s">
        <v>4</v>
      </c>
      <c r="E614">
        <v>22.5</v>
      </c>
      <c r="F614">
        <v>71.650000000000006</v>
      </c>
      <c r="G614">
        <v>69.97</v>
      </c>
      <c r="H614">
        <f t="shared" si="92"/>
        <v>1.0240102901243391</v>
      </c>
      <c r="I614">
        <v>22</v>
      </c>
      <c r="J614">
        <v>50.39</v>
      </c>
      <c r="K614">
        <v>68.72</v>
      </c>
      <c r="L614" s="3">
        <f t="shared" si="93"/>
        <v>0</v>
      </c>
      <c r="M614" s="3">
        <f t="shared" si="94"/>
        <v>1</v>
      </c>
      <c r="N614" s="3">
        <f t="shared" si="95"/>
        <v>0</v>
      </c>
      <c r="Z614" s="9">
        <v>2</v>
      </c>
      <c r="AA614" t="s">
        <v>1191</v>
      </c>
      <c r="AB614" t="s">
        <v>1143</v>
      </c>
      <c r="AC614" t="s">
        <v>0</v>
      </c>
      <c r="AD614" t="s">
        <v>5</v>
      </c>
      <c r="AE614">
        <v>22.5</v>
      </c>
      <c r="AF614">
        <v>80.849999999999994</v>
      </c>
      <c r="AG614">
        <v>69.97</v>
      </c>
      <c r="AH614">
        <f t="shared" si="96"/>
        <v>1.1554952122338145</v>
      </c>
      <c r="AI614">
        <v>21</v>
      </c>
      <c r="AJ614">
        <v>65.52</v>
      </c>
      <c r="AK614">
        <v>66.22</v>
      </c>
      <c r="AL614" s="3">
        <f t="shared" si="97"/>
        <v>0</v>
      </c>
      <c r="AM614" s="3">
        <f t="shared" si="98"/>
        <v>1</v>
      </c>
      <c r="AN614" s="3">
        <f t="shared" si="99"/>
        <v>0</v>
      </c>
    </row>
    <row r="615" spans="1:40" x14ac:dyDescent="0.35">
      <c r="A615" t="s">
        <v>1192</v>
      </c>
      <c r="B615" t="s">
        <v>1143</v>
      </c>
      <c r="C615" t="s">
        <v>0</v>
      </c>
      <c r="D615" t="s">
        <v>4</v>
      </c>
      <c r="E615">
        <v>22.5</v>
      </c>
      <c r="F615">
        <v>103.94</v>
      </c>
      <c r="G615">
        <v>69.97</v>
      </c>
      <c r="H615">
        <f t="shared" si="92"/>
        <v>1.4854937830498784</v>
      </c>
      <c r="I615">
        <v>21</v>
      </c>
      <c r="J615">
        <v>58.31</v>
      </c>
      <c r="K615">
        <v>66.22</v>
      </c>
      <c r="L615" s="3">
        <f t="shared" si="93"/>
        <v>0</v>
      </c>
      <c r="M615" s="3">
        <f t="shared" si="94"/>
        <v>1</v>
      </c>
      <c r="N615" s="3">
        <f t="shared" si="95"/>
        <v>0</v>
      </c>
      <c r="Z615" s="9">
        <v>2</v>
      </c>
      <c r="AA615" t="s">
        <v>1192</v>
      </c>
      <c r="AB615" t="s">
        <v>1143</v>
      </c>
      <c r="AC615" s="4" t="s">
        <v>0</v>
      </c>
      <c r="AD615" s="4" t="s">
        <v>5</v>
      </c>
      <c r="AE615" s="4">
        <v>22</v>
      </c>
      <c r="AF615" s="4">
        <v>67.41</v>
      </c>
      <c r="AG615" s="4">
        <v>68.72</v>
      </c>
      <c r="AH615" s="4">
        <f t="shared" si="96"/>
        <v>0.98093713620488943</v>
      </c>
      <c r="AI615" s="4">
        <v>21.5</v>
      </c>
      <c r="AJ615" s="4">
        <v>55.21</v>
      </c>
      <c r="AK615" s="4">
        <v>67.47</v>
      </c>
      <c r="AL615" s="4">
        <f t="shared" si="97"/>
        <v>0</v>
      </c>
      <c r="AM615" s="4">
        <f t="shared" si="98"/>
        <v>0</v>
      </c>
      <c r="AN615" s="4">
        <f t="shared" si="99"/>
        <v>1</v>
      </c>
    </row>
    <row r="616" spans="1:40" x14ac:dyDescent="0.35">
      <c r="A616" t="s">
        <v>1193</v>
      </c>
      <c r="B616" t="s">
        <v>1143</v>
      </c>
      <c r="C616" t="s">
        <v>0</v>
      </c>
      <c r="D616" t="s">
        <v>4</v>
      </c>
      <c r="E616">
        <v>23</v>
      </c>
      <c r="F616">
        <v>108.22</v>
      </c>
      <c r="G616">
        <v>71.22</v>
      </c>
      <c r="H616">
        <f t="shared" si="92"/>
        <v>1.5195169896096603</v>
      </c>
      <c r="I616">
        <v>21.5</v>
      </c>
      <c r="J616">
        <v>55.49</v>
      </c>
      <c r="K616">
        <v>67.47</v>
      </c>
      <c r="L616" s="3">
        <f t="shared" si="93"/>
        <v>1</v>
      </c>
      <c r="M616" s="3">
        <f t="shared" si="94"/>
        <v>0</v>
      </c>
      <c r="N616" s="3">
        <f t="shared" si="95"/>
        <v>0</v>
      </c>
      <c r="Z616" s="9">
        <v>2</v>
      </c>
      <c r="AA616" t="s">
        <v>1193</v>
      </c>
      <c r="AB616" t="s">
        <v>1143</v>
      </c>
      <c r="AC616" t="s">
        <v>0</v>
      </c>
      <c r="AD616" t="s">
        <v>5</v>
      </c>
      <c r="AE616">
        <v>22.5</v>
      </c>
      <c r="AF616">
        <v>97.84</v>
      </c>
      <c r="AG616">
        <v>69.97</v>
      </c>
      <c r="AH616">
        <f t="shared" si="96"/>
        <v>1.3983135629555525</v>
      </c>
      <c r="AI616">
        <v>20</v>
      </c>
      <c r="AJ616">
        <v>52.28</v>
      </c>
      <c r="AK616">
        <v>63.71</v>
      </c>
      <c r="AL616" s="3">
        <f t="shared" si="97"/>
        <v>0</v>
      </c>
      <c r="AM616" s="3">
        <f t="shared" si="98"/>
        <v>1</v>
      </c>
      <c r="AN616" s="3">
        <f t="shared" si="99"/>
        <v>0</v>
      </c>
    </row>
    <row r="617" spans="1:40" x14ac:dyDescent="0.35">
      <c r="A617" t="s">
        <v>1194</v>
      </c>
      <c r="B617" t="s">
        <v>1143</v>
      </c>
      <c r="C617" t="s">
        <v>0</v>
      </c>
      <c r="D617" t="s">
        <v>4</v>
      </c>
      <c r="E617">
        <v>23</v>
      </c>
      <c r="F617">
        <v>94.79</v>
      </c>
      <c r="G617">
        <v>71.22</v>
      </c>
      <c r="H617">
        <f t="shared" si="92"/>
        <v>1.3309463633810728</v>
      </c>
      <c r="I617">
        <v>21</v>
      </c>
      <c r="J617">
        <v>55.42</v>
      </c>
      <c r="K617">
        <v>66.22</v>
      </c>
      <c r="L617" s="3">
        <f t="shared" si="93"/>
        <v>0</v>
      </c>
      <c r="M617" s="3">
        <f t="shared" si="94"/>
        <v>1</v>
      </c>
      <c r="N617" s="3">
        <f t="shared" si="95"/>
        <v>0</v>
      </c>
      <c r="Z617" s="9">
        <v>2</v>
      </c>
      <c r="AA617" t="s">
        <v>1194</v>
      </c>
      <c r="AB617" t="s">
        <v>1143</v>
      </c>
      <c r="AC617" t="s">
        <v>0</v>
      </c>
      <c r="AD617" t="s">
        <v>5</v>
      </c>
      <c r="AE617">
        <v>21</v>
      </c>
      <c r="AF617">
        <v>74.3</v>
      </c>
      <c r="AG617">
        <v>66.22</v>
      </c>
      <c r="AH617">
        <f t="shared" si="96"/>
        <v>1.1220175173663545</v>
      </c>
      <c r="AI617">
        <v>20.5</v>
      </c>
      <c r="AJ617">
        <v>64.13</v>
      </c>
      <c r="AK617">
        <v>64.97</v>
      </c>
      <c r="AL617" s="3">
        <f t="shared" si="97"/>
        <v>0</v>
      </c>
      <c r="AM617" s="3">
        <f t="shared" si="98"/>
        <v>1</v>
      </c>
      <c r="AN617" s="3">
        <f t="shared" si="99"/>
        <v>0</v>
      </c>
    </row>
    <row r="618" spans="1:40" x14ac:dyDescent="0.35">
      <c r="A618" t="s">
        <v>951</v>
      </c>
      <c r="B618" t="s">
        <v>952</v>
      </c>
      <c r="C618" s="4" t="s">
        <v>0</v>
      </c>
      <c r="D618" s="4" t="s">
        <v>1</v>
      </c>
      <c r="E618" s="4">
        <v>34</v>
      </c>
      <c r="F618" s="4">
        <v>93.72</v>
      </c>
      <c r="G618" s="4">
        <v>98.04</v>
      </c>
      <c r="H618" s="4">
        <f t="shared" si="92"/>
        <v>0.95593635250917985</v>
      </c>
      <c r="I618" s="4">
        <v>33.5</v>
      </c>
      <c r="J618" s="4">
        <v>64.28</v>
      </c>
      <c r="K618" s="4">
        <v>96.84</v>
      </c>
      <c r="L618" s="4">
        <f t="shared" si="93"/>
        <v>0</v>
      </c>
      <c r="M618" s="4">
        <f t="shared" si="94"/>
        <v>0</v>
      </c>
      <c r="N618" s="4">
        <f t="shared" si="95"/>
        <v>1</v>
      </c>
      <c r="Z618" s="9">
        <v>3</v>
      </c>
      <c r="AA618" t="s">
        <v>951</v>
      </c>
      <c r="AB618" t="s">
        <v>952</v>
      </c>
      <c r="AC618" t="s">
        <v>0</v>
      </c>
      <c r="AD618" t="s">
        <v>2</v>
      </c>
      <c r="AE618">
        <v>24</v>
      </c>
      <c r="AF618">
        <v>118.01</v>
      </c>
      <c r="AG618">
        <v>73.7</v>
      </c>
      <c r="AH618">
        <f t="shared" si="96"/>
        <v>1.6012211668928087</v>
      </c>
      <c r="AI618">
        <v>22.5</v>
      </c>
      <c r="AJ618">
        <v>46.51</v>
      </c>
      <c r="AK618">
        <v>69.97</v>
      </c>
      <c r="AL618" s="3">
        <f t="shared" si="97"/>
        <v>1</v>
      </c>
      <c r="AM618" s="3">
        <f t="shared" si="98"/>
        <v>0</v>
      </c>
      <c r="AN618" s="3">
        <f t="shared" si="99"/>
        <v>0</v>
      </c>
    </row>
    <row r="619" spans="1:40" x14ac:dyDescent="0.35">
      <c r="A619" t="s">
        <v>953</v>
      </c>
      <c r="B619" t="s">
        <v>952</v>
      </c>
      <c r="C619" t="s">
        <v>0</v>
      </c>
      <c r="D619" t="s">
        <v>1</v>
      </c>
      <c r="E619">
        <v>23</v>
      </c>
      <c r="F619">
        <v>100.97</v>
      </c>
      <c r="G619">
        <v>71.22</v>
      </c>
      <c r="H619">
        <f t="shared" si="92"/>
        <v>1.4177197416456051</v>
      </c>
      <c r="I619">
        <v>21.5</v>
      </c>
      <c r="J619">
        <v>64.13</v>
      </c>
      <c r="K619">
        <v>67.47</v>
      </c>
      <c r="L619" s="3">
        <f t="shared" si="93"/>
        <v>0</v>
      </c>
      <c r="M619" s="3">
        <f t="shared" si="94"/>
        <v>1</v>
      </c>
      <c r="N619" s="3">
        <f t="shared" si="95"/>
        <v>0</v>
      </c>
      <c r="Z619" s="9">
        <v>3</v>
      </c>
      <c r="AA619" t="s">
        <v>953</v>
      </c>
      <c r="AB619" t="s">
        <v>952</v>
      </c>
      <c r="AC619" t="s">
        <v>0</v>
      </c>
      <c r="AD619" t="s">
        <v>2</v>
      </c>
      <c r="AE619">
        <v>24</v>
      </c>
      <c r="AF619">
        <v>172.13</v>
      </c>
      <c r="AG619">
        <v>73.7</v>
      </c>
      <c r="AH619">
        <f t="shared" si="96"/>
        <v>2.3355495251017637</v>
      </c>
      <c r="AI619">
        <v>22.5</v>
      </c>
      <c r="AJ619">
        <v>60.52</v>
      </c>
      <c r="AK619">
        <v>69.97</v>
      </c>
      <c r="AL619" s="3">
        <f t="shared" si="97"/>
        <v>1</v>
      </c>
      <c r="AM619" s="3">
        <f t="shared" si="98"/>
        <v>0</v>
      </c>
      <c r="AN619" s="3">
        <f t="shared" si="99"/>
        <v>0</v>
      </c>
    </row>
    <row r="620" spans="1:40" x14ac:dyDescent="0.35">
      <c r="A620" t="s">
        <v>954</v>
      </c>
      <c r="B620" t="s">
        <v>952</v>
      </c>
      <c r="C620" t="s">
        <v>0</v>
      </c>
      <c r="D620" t="s">
        <v>1</v>
      </c>
      <c r="E620">
        <v>23.5</v>
      </c>
      <c r="F620">
        <v>99.3</v>
      </c>
      <c r="G620">
        <v>72.459999999999994</v>
      </c>
      <c r="H620">
        <f t="shared" si="92"/>
        <v>1.3704112613855921</v>
      </c>
      <c r="I620">
        <v>22.5</v>
      </c>
      <c r="J620">
        <v>65.92</v>
      </c>
      <c r="K620">
        <v>69.97</v>
      </c>
      <c r="L620" s="3">
        <f t="shared" si="93"/>
        <v>0</v>
      </c>
      <c r="M620" s="3">
        <f t="shared" si="94"/>
        <v>1</v>
      </c>
      <c r="N620" s="3">
        <f t="shared" si="95"/>
        <v>0</v>
      </c>
      <c r="Z620" s="9">
        <v>3</v>
      </c>
      <c r="AA620" t="s">
        <v>954</v>
      </c>
      <c r="AB620" t="s">
        <v>952</v>
      </c>
      <c r="AC620" t="s">
        <v>0</v>
      </c>
      <c r="AD620" t="s">
        <v>2</v>
      </c>
      <c r="AE620">
        <v>24</v>
      </c>
      <c r="AF620">
        <v>185.3</v>
      </c>
      <c r="AG620">
        <v>73.7</v>
      </c>
      <c r="AH620">
        <f t="shared" si="96"/>
        <v>2.5142469470827682</v>
      </c>
      <c r="AI620">
        <v>22</v>
      </c>
      <c r="AJ620">
        <v>55.04</v>
      </c>
      <c r="AK620">
        <v>68.72</v>
      </c>
      <c r="AL620" s="3">
        <f t="shared" si="97"/>
        <v>1</v>
      </c>
      <c r="AM620" s="3">
        <f t="shared" si="98"/>
        <v>0</v>
      </c>
      <c r="AN620" s="3">
        <f t="shared" si="99"/>
        <v>0</v>
      </c>
    </row>
    <row r="621" spans="1:40" x14ac:dyDescent="0.35">
      <c r="A621" t="s">
        <v>955</v>
      </c>
      <c r="B621" t="s">
        <v>952</v>
      </c>
      <c r="C621" t="s">
        <v>0</v>
      </c>
      <c r="D621" t="s">
        <v>1</v>
      </c>
      <c r="E621">
        <v>24</v>
      </c>
      <c r="F621">
        <v>112.15</v>
      </c>
      <c r="G621">
        <v>73.7</v>
      </c>
      <c r="H621">
        <f t="shared" ref="H621:H659" si="100">F621/G621</f>
        <v>1.5217096336499323</v>
      </c>
      <c r="I621">
        <v>21.5</v>
      </c>
      <c r="J621">
        <v>63.78</v>
      </c>
      <c r="K621">
        <v>67.47</v>
      </c>
      <c r="L621" s="3">
        <f t="shared" ref="L621:L659" si="101">IF(H621&gt;1.5,1,0)</f>
        <v>1</v>
      </c>
      <c r="M621" s="3">
        <f t="shared" ref="M621:M659" si="102">IF((AND(H621&gt;1,H621&lt;1.5)),1,0)</f>
        <v>0</v>
      </c>
      <c r="N621" s="3">
        <f t="shared" ref="N621:N659" si="103">IF(H621&lt;1,1,0)</f>
        <v>0</v>
      </c>
      <c r="Z621" s="9">
        <v>3</v>
      </c>
      <c r="AA621" t="s">
        <v>955</v>
      </c>
      <c r="AB621" t="s">
        <v>952</v>
      </c>
      <c r="AC621" t="s">
        <v>0</v>
      </c>
      <c r="AD621" t="s">
        <v>2</v>
      </c>
      <c r="AE621">
        <v>24</v>
      </c>
      <c r="AF621">
        <v>193.17</v>
      </c>
      <c r="AG621">
        <v>73.7</v>
      </c>
      <c r="AH621">
        <f t="shared" ref="AH621:AH659" si="104">AF621/AG621</f>
        <v>2.6210312075983717</v>
      </c>
      <c r="AI621">
        <v>22</v>
      </c>
      <c r="AJ621">
        <v>65.760000000000005</v>
      </c>
      <c r="AK621">
        <v>68.72</v>
      </c>
      <c r="AL621" s="3">
        <f t="shared" ref="AL621:AL659" si="105">IF(AH621&gt;1.5,1,0)</f>
        <v>1</v>
      </c>
      <c r="AM621" s="3">
        <f t="shared" ref="AM621:AM659" si="106">IF((AND(AH621&gt;1,AH621&lt;1.5)),1,0)</f>
        <v>0</v>
      </c>
      <c r="AN621" s="3">
        <f t="shared" ref="AN621:AN659" si="107">IF(AH621&lt;1,1,0)</f>
        <v>0</v>
      </c>
    </row>
    <row r="622" spans="1:40" x14ac:dyDescent="0.35">
      <c r="A622" t="s">
        <v>956</v>
      </c>
      <c r="B622" t="s">
        <v>952</v>
      </c>
      <c r="C622" s="4" t="s">
        <v>0</v>
      </c>
      <c r="D622" s="4" t="s">
        <v>1</v>
      </c>
      <c r="E622" s="4">
        <v>25</v>
      </c>
      <c r="F622" s="4">
        <v>72.09</v>
      </c>
      <c r="G622" s="4">
        <v>76.17</v>
      </c>
      <c r="H622" s="4">
        <f t="shared" si="100"/>
        <v>0.94643560456872788</v>
      </c>
      <c r="I622" s="4">
        <v>24.5</v>
      </c>
      <c r="J622" s="4">
        <v>55.02</v>
      </c>
      <c r="K622" s="4">
        <v>74.930000000000007</v>
      </c>
      <c r="L622" s="4">
        <f t="shared" si="101"/>
        <v>0</v>
      </c>
      <c r="M622" s="4">
        <f t="shared" si="102"/>
        <v>0</v>
      </c>
      <c r="N622" s="4">
        <f t="shared" si="103"/>
        <v>1</v>
      </c>
      <c r="Z622" s="9">
        <v>3</v>
      </c>
      <c r="AA622" t="s">
        <v>956</v>
      </c>
      <c r="AB622" t="s">
        <v>952</v>
      </c>
      <c r="AC622" t="s">
        <v>0</v>
      </c>
      <c r="AD622" t="s">
        <v>2</v>
      </c>
      <c r="AE622">
        <v>24</v>
      </c>
      <c r="AF622">
        <v>162.66999999999999</v>
      </c>
      <c r="AG622">
        <v>73.7</v>
      </c>
      <c r="AH622">
        <f t="shared" si="104"/>
        <v>2.20719131614654</v>
      </c>
      <c r="AI622">
        <v>21.5</v>
      </c>
      <c r="AJ622">
        <v>43.71</v>
      </c>
      <c r="AK622">
        <v>67.47</v>
      </c>
      <c r="AL622" s="3">
        <f t="shared" si="105"/>
        <v>1</v>
      </c>
      <c r="AM622" s="3">
        <f t="shared" si="106"/>
        <v>0</v>
      </c>
      <c r="AN622" s="3">
        <f t="shared" si="107"/>
        <v>0</v>
      </c>
    </row>
    <row r="623" spans="1:40" x14ac:dyDescent="0.35">
      <c r="A623" t="s">
        <v>957</v>
      </c>
      <c r="B623" t="s">
        <v>952</v>
      </c>
      <c r="C623" s="4" t="s">
        <v>0</v>
      </c>
      <c r="D623" s="4" t="s">
        <v>1</v>
      </c>
      <c r="E623" s="4">
        <v>22.5</v>
      </c>
      <c r="F623" s="4">
        <v>69.11</v>
      </c>
      <c r="G623" s="4">
        <v>69.97</v>
      </c>
      <c r="H623" s="4">
        <f t="shared" si="100"/>
        <v>0.98770901815063594</v>
      </c>
      <c r="I623" s="4">
        <v>22</v>
      </c>
      <c r="J623" s="4">
        <v>51.87</v>
      </c>
      <c r="K623" s="4">
        <v>68.72</v>
      </c>
      <c r="L623" s="4">
        <f t="shared" si="101"/>
        <v>0</v>
      </c>
      <c r="M623" s="4">
        <f t="shared" si="102"/>
        <v>0</v>
      </c>
      <c r="N623" s="4">
        <f t="shared" si="103"/>
        <v>1</v>
      </c>
      <c r="Z623" s="9">
        <v>3</v>
      </c>
      <c r="AA623" t="s">
        <v>957</v>
      </c>
      <c r="AB623" t="s">
        <v>952</v>
      </c>
      <c r="AC623" t="s">
        <v>0</v>
      </c>
      <c r="AD623" t="s">
        <v>2</v>
      </c>
      <c r="AE623">
        <v>24</v>
      </c>
      <c r="AF623">
        <v>117.68</v>
      </c>
      <c r="AG623">
        <v>73.7</v>
      </c>
      <c r="AH623">
        <f t="shared" si="104"/>
        <v>1.5967435549525102</v>
      </c>
      <c r="AI623">
        <v>23</v>
      </c>
      <c r="AJ623">
        <v>49.02</v>
      </c>
      <c r="AK623">
        <v>71.22</v>
      </c>
      <c r="AL623" s="3">
        <f t="shared" si="105"/>
        <v>1</v>
      </c>
      <c r="AM623" s="3">
        <f t="shared" si="106"/>
        <v>0</v>
      </c>
      <c r="AN623" s="3">
        <f t="shared" si="107"/>
        <v>0</v>
      </c>
    </row>
    <row r="624" spans="1:40" x14ac:dyDescent="0.35">
      <c r="A624" t="s">
        <v>958</v>
      </c>
      <c r="B624" t="s">
        <v>952</v>
      </c>
      <c r="C624" t="s">
        <v>0</v>
      </c>
      <c r="D624" t="s">
        <v>1</v>
      </c>
      <c r="E624">
        <v>22</v>
      </c>
      <c r="F624">
        <v>70.97</v>
      </c>
      <c r="G624">
        <v>68.72</v>
      </c>
      <c r="H624">
        <f t="shared" si="100"/>
        <v>1.0327415599534342</v>
      </c>
      <c r="I624">
        <v>21.5</v>
      </c>
      <c r="J624">
        <v>42.61</v>
      </c>
      <c r="K624">
        <v>67.47</v>
      </c>
      <c r="L624" s="3">
        <f t="shared" si="101"/>
        <v>0</v>
      </c>
      <c r="M624" s="3">
        <f t="shared" si="102"/>
        <v>1</v>
      </c>
      <c r="N624" s="3">
        <f t="shared" si="103"/>
        <v>0</v>
      </c>
      <c r="Z624" s="9">
        <v>3</v>
      </c>
      <c r="AA624" t="s">
        <v>958</v>
      </c>
      <c r="AB624" t="s">
        <v>952</v>
      </c>
      <c r="AC624" t="s">
        <v>0</v>
      </c>
      <c r="AD624" t="s">
        <v>2</v>
      </c>
      <c r="AE624">
        <v>24</v>
      </c>
      <c r="AF624">
        <v>127.76</v>
      </c>
      <c r="AG624">
        <v>73.7</v>
      </c>
      <c r="AH624">
        <f t="shared" si="104"/>
        <v>1.7335142469470828</v>
      </c>
      <c r="AI624">
        <v>23</v>
      </c>
      <c r="AJ624">
        <v>66.569999999999993</v>
      </c>
      <c r="AK624">
        <v>71.22</v>
      </c>
      <c r="AL624" s="3">
        <f t="shared" si="105"/>
        <v>1</v>
      </c>
      <c r="AM624" s="3">
        <f t="shared" si="106"/>
        <v>0</v>
      </c>
      <c r="AN624" s="3">
        <f t="shared" si="107"/>
        <v>0</v>
      </c>
    </row>
    <row r="625" spans="1:40" x14ac:dyDescent="0.35">
      <c r="A625" t="s">
        <v>959</v>
      </c>
      <c r="B625" t="s">
        <v>952</v>
      </c>
      <c r="C625" t="s">
        <v>0</v>
      </c>
      <c r="D625" t="s">
        <v>1</v>
      </c>
      <c r="E625">
        <v>23</v>
      </c>
      <c r="F625">
        <v>99.81</v>
      </c>
      <c r="G625">
        <v>71.22</v>
      </c>
      <c r="H625">
        <f t="shared" si="100"/>
        <v>1.4014321819713564</v>
      </c>
      <c r="I625">
        <v>25</v>
      </c>
      <c r="J625">
        <v>94.37</v>
      </c>
      <c r="K625">
        <v>76.17</v>
      </c>
      <c r="L625" s="3">
        <f t="shared" si="101"/>
        <v>0</v>
      </c>
      <c r="M625" s="3">
        <f t="shared" si="102"/>
        <v>1</v>
      </c>
      <c r="N625" s="3">
        <f t="shared" si="103"/>
        <v>0</v>
      </c>
      <c r="Z625" s="9">
        <v>3</v>
      </c>
      <c r="AA625" t="s">
        <v>959</v>
      </c>
      <c r="AB625" t="s">
        <v>952</v>
      </c>
      <c r="AC625" t="s">
        <v>0</v>
      </c>
      <c r="AD625" t="s">
        <v>2</v>
      </c>
      <c r="AE625">
        <v>24</v>
      </c>
      <c r="AF625">
        <v>184.76</v>
      </c>
      <c r="AG625">
        <v>73.7</v>
      </c>
      <c r="AH625">
        <f t="shared" si="104"/>
        <v>2.5069199457259157</v>
      </c>
      <c r="AI625">
        <v>22</v>
      </c>
      <c r="AJ625">
        <v>56.98</v>
      </c>
      <c r="AK625">
        <v>68.72</v>
      </c>
      <c r="AL625" s="3">
        <f t="shared" si="105"/>
        <v>1</v>
      </c>
      <c r="AM625" s="3">
        <f t="shared" si="106"/>
        <v>0</v>
      </c>
      <c r="AN625" s="3">
        <f t="shared" si="107"/>
        <v>0</v>
      </c>
    </row>
    <row r="626" spans="1:40" x14ac:dyDescent="0.35">
      <c r="A626" t="s">
        <v>960</v>
      </c>
      <c r="B626" t="s">
        <v>952</v>
      </c>
      <c r="C626" t="s">
        <v>0</v>
      </c>
      <c r="D626" t="s">
        <v>1</v>
      </c>
      <c r="E626">
        <v>23</v>
      </c>
      <c r="F626">
        <v>79.959999999999994</v>
      </c>
      <c r="G626">
        <v>71.22</v>
      </c>
      <c r="H626">
        <f t="shared" si="100"/>
        <v>1.1227183375456331</v>
      </c>
      <c r="I626">
        <v>22</v>
      </c>
      <c r="J626">
        <v>64.08</v>
      </c>
      <c r="K626">
        <v>68.72</v>
      </c>
      <c r="L626" s="3">
        <f t="shared" si="101"/>
        <v>0</v>
      </c>
      <c r="M626" s="3">
        <f t="shared" si="102"/>
        <v>1</v>
      </c>
      <c r="N626" s="3">
        <f t="shared" si="103"/>
        <v>0</v>
      </c>
      <c r="Z626" s="9">
        <v>3</v>
      </c>
      <c r="AA626" t="s">
        <v>960</v>
      </c>
      <c r="AB626" t="s">
        <v>952</v>
      </c>
      <c r="AC626" t="s">
        <v>0</v>
      </c>
      <c r="AD626" t="s">
        <v>2</v>
      </c>
      <c r="AE626">
        <v>24</v>
      </c>
      <c r="AF626">
        <v>196.56</v>
      </c>
      <c r="AG626">
        <v>73.7</v>
      </c>
      <c r="AH626">
        <f t="shared" si="104"/>
        <v>2.6670284938941653</v>
      </c>
      <c r="AI626">
        <v>22.5</v>
      </c>
      <c r="AJ626">
        <v>65.69</v>
      </c>
      <c r="AK626">
        <v>69.97</v>
      </c>
      <c r="AL626" s="3">
        <f t="shared" si="105"/>
        <v>1</v>
      </c>
      <c r="AM626" s="3">
        <f t="shared" si="106"/>
        <v>0</v>
      </c>
      <c r="AN626" s="3">
        <f t="shared" si="107"/>
        <v>0</v>
      </c>
    </row>
    <row r="627" spans="1:40" x14ac:dyDescent="0.35">
      <c r="A627" t="s">
        <v>961</v>
      </c>
      <c r="B627" t="s">
        <v>952</v>
      </c>
      <c r="C627" t="s">
        <v>0</v>
      </c>
      <c r="D627" t="s">
        <v>1</v>
      </c>
      <c r="E627">
        <v>19</v>
      </c>
      <c r="F627">
        <v>69.819999999999993</v>
      </c>
      <c r="G627">
        <v>61.18</v>
      </c>
      <c r="H627">
        <f t="shared" si="100"/>
        <v>1.1412226217718207</v>
      </c>
      <c r="I627">
        <v>18.5</v>
      </c>
      <c r="J627">
        <v>35.9</v>
      </c>
      <c r="K627">
        <v>59.91</v>
      </c>
      <c r="L627" s="3">
        <f t="shared" si="101"/>
        <v>0</v>
      </c>
      <c r="M627" s="3">
        <f t="shared" si="102"/>
        <v>1</v>
      </c>
      <c r="N627" s="3">
        <f t="shared" si="103"/>
        <v>0</v>
      </c>
      <c r="Z627" s="9">
        <v>3</v>
      </c>
      <c r="AA627" t="s">
        <v>961</v>
      </c>
      <c r="AB627" t="s">
        <v>952</v>
      </c>
      <c r="AC627" t="s">
        <v>0</v>
      </c>
      <c r="AD627" t="s">
        <v>2</v>
      </c>
      <c r="AE627">
        <v>24</v>
      </c>
      <c r="AF627">
        <v>168.55</v>
      </c>
      <c r="AG627">
        <v>73.7</v>
      </c>
      <c r="AH627">
        <f t="shared" si="104"/>
        <v>2.2869742198100407</v>
      </c>
      <c r="AI627">
        <v>22.5</v>
      </c>
      <c r="AJ627">
        <v>66.930000000000007</v>
      </c>
      <c r="AK627">
        <v>69.97</v>
      </c>
      <c r="AL627" s="3">
        <f t="shared" si="105"/>
        <v>1</v>
      </c>
      <c r="AM627" s="3">
        <f t="shared" si="106"/>
        <v>0</v>
      </c>
      <c r="AN627" s="3">
        <f t="shared" si="107"/>
        <v>0</v>
      </c>
    </row>
    <row r="628" spans="1:40" x14ac:dyDescent="0.35">
      <c r="A628" t="s">
        <v>962</v>
      </c>
      <c r="B628" t="s">
        <v>952</v>
      </c>
      <c r="C628" t="s">
        <v>0</v>
      </c>
      <c r="D628" t="s">
        <v>1</v>
      </c>
      <c r="E628">
        <v>23</v>
      </c>
      <c r="F628">
        <v>97.01</v>
      </c>
      <c r="G628">
        <v>71.22</v>
      </c>
      <c r="H628">
        <f t="shared" si="100"/>
        <v>1.3621173827576525</v>
      </c>
      <c r="I628">
        <v>22.5</v>
      </c>
      <c r="J628">
        <v>61.93</v>
      </c>
      <c r="K628">
        <v>69.97</v>
      </c>
      <c r="L628" s="3">
        <f t="shared" si="101"/>
        <v>0</v>
      </c>
      <c r="M628" s="3">
        <f t="shared" si="102"/>
        <v>1</v>
      </c>
      <c r="N628" s="3">
        <f t="shared" si="103"/>
        <v>0</v>
      </c>
      <c r="Z628" s="9">
        <v>3</v>
      </c>
      <c r="AA628" t="s">
        <v>962</v>
      </c>
      <c r="AB628" t="s">
        <v>952</v>
      </c>
      <c r="AC628" t="s">
        <v>0</v>
      </c>
      <c r="AD628" t="s">
        <v>2</v>
      </c>
      <c r="AE628">
        <v>24</v>
      </c>
      <c r="AF628">
        <v>184.95</v>
      </c>
      <c r="AG628">
        <v>73.7</v>
      </c>
      <c r="AH628">
        <f t="shared" si="104"/>
        <v>2.5094979647218452</v>
      </c>
      <c r="AI628">
        <v>22.5</v>
      </c>
      <c r="AJ628">
        <v>56.86</v>
      </c>
      <c r="AK628">
        <v>69.97</v>
      </c>
      <c r="AL628" s="3">
        <f t="shared" si="105"/>
        <v>1</v>
      </c>
      <c r="AM628" s="3">
        <f t="shared" si="106"/>
        <v>0</v>
      </c>
      <c r="AN628" s="3">
        <f t="shared" si="107"/>
        <v>0</v>
      </c>
    </row>
    <row r="629" spans="1:40" x14ac:dyDescent="0.35">
      <c r="A629" t="s">
        <v>963</v>
      </c>
      <c r="B629" t="s">
        <v>952</v>
      </c>
      <c r="C629" t="s">
        <v>0</v>
      </c>
      <c r="D629" t="s">
        <v>1</v>
      </c>
      <c r="E629">
        <v>35</v>
      </c>
      <c r="F629">
        <v>101.46</v>
      </c>
      <c r="G629">
        <v>100.44</v>
      </c>
      <c r="H629">
        <f t="shared" si="100"/>
        <v>1.0101553166069295</v>
      </c>
      <c r="I629">
        <v>34.5</v>
      </c>
      <c r="J629">
        <v>67.510000000000005</v>
      </c>
      <c r="K629">
        <v>99.24</v>
      </c>
      <c r="L629" s="3">
        <f t="shared" si="101"/>
        <v>0</v>
      </c>
      <c r="M629" s="3">
        <f t="shared" si="102"/>
        <v>1</v>
      </c>
      <c r="N629" s="3">
        <f t="shared" si="103"/>
        <v>0</v>
      </c>
      <c r="Z629" s="9">
        <v>3</v>
      </c>
      <c r="AA629" t="s">
        <v>963</v>
      </c>
      <c r="AB629" t="s">
        <v>952</v>
      </c>
      <c r="AC629" t="s">
        <v>0</v>
      </c>
      <c r="AD629" t="s">
        <v>2</v>
      </c>
      <c r="AE629">
        <v>24</v>
      </c>
      <c r="AF629">
        <v>172.64</v>
      </c>
      <c r="AG629">
        <v>73.7</v>
      </c>
      <c r="AH629">
        <f t="shared" si="104"/>
        <v>2.3424694708276794</v>
      </c>
      <c r="AI629">
        <v>22.5</v>
      </c>
      <c r="AJ629">
        <v>52.03</v>
      </c>
      <c r="AK629">
        <v>69.97</v>
      </c>
      <c r="AL629" s="3">
        <f t="shared" si="105"/>
        <v>1</v>
      </c>
      <c r="AM629" s="3">
        <f t="shared" si="106"/>
        <v>0</v>
      </c>
      <c r="AN629" s="3">
        <f t="shared" si="107"/>
        <v>0</v>
      </c>
    </row>
    <row r="630" spans="1:40" x14ac:dyDescent="0.35">
      <c r="A630" t="s">
        <v>964</v>
      </c>
      <c r="B630" t="s">
        <v>952</v>
      </c>
      <c r="C630" s="4" t="s">
        <v>0</v>
      </c>
      <c r="D630" s="4" t="s">
        <v>1</v>
      </c>
      <c r="E630" s="4">
        <v>22</v>
      </c>
      <c r="F630" s="4">
        <v>67.680000000000007</v>
      </c>
      <c r="G630" s="4">
        <v>68.72</v>
      </c>
      <c r="H630" s="4">
        <f t="shared" si="100"/>
        <v>0.98486612339930157</v>
      </c>
      <c r="I630" s="4">
        <v>21.5</v>
      </c>
      <c r="J630" s="4">
        <v>53.75</v>
      </c>
      <c r="K630" s="4">
        <v>67.47</v>
      </c>
      <c r="L630" s="4">
        <f t="shared" si="101"/>
        <v>0</v>
      </c>
      <c r="M630" s="4">
        <f t="shared" si="102"/>
        <v>0</v>
      </c>
      <c r="N630" s="4">
        <f t="shared" si="103"/>
        <v>1</v>
      </c>
      <c r="Z630" s="9">
        <v>3</v>
      </c>
      <c r="AA630" t="s">
        <v>964</v>
      </c>
      <c r="AB630" t="s">
        <v>952</v>
      </c>
      <c r="AC630" t="s">
        <v>0</v>
      </c>
      <c r="AD630" t="s">
        <v>2</v>
      </c>
      <c r="AE630">
        <v>24</v>
      </c>
      <c r="AF630">
        <v>176.86</v>
      </c>
      <c r="AG630">
        <v>73.7</v>
      </c>
      <c r="AH630">
        <f t="shared" si="104"/>
        <v>2.3997286295793758</v>
      </c>
      <c r="AI630">
        <v>22.5</v>
      </c>
      <c r="AJ630">
        <v>56.13</v>
      </c>
      <c r="AK630">
        <v>69.97</v>
      </c>
      <c r="AL630" s="3">
        <f t="shared" si="105"/>
        <v>1</v>
      </c>
      <c r="AM630" s="3">
        <f t="shared" si="106"/>
        <v>0</v>
      </c>
      <c r="AN630" s="3">
        <f t="shared" si="107"/>
        <v>0</v>
      </c>
    </row>
    <row r="631" spans="1:40" x14ac:dyDescent="0.35">
      <c r="A631" t="s">
        <v>965</v>
      </c>
      <c r="B631" t="s">
        <v>952</v>
      </c>
      <c r="C631" t="s">
        <v>0</v>
      </c>
      <c r="D631" t="s">
        <v>1</v>
      </c>
      <c r="E631">
        <v>24.5</v>
      </c>
      <c r="F631">
        <v>92.21</v>
      </c>
      <c r="G631">
        <v>74.930000000000007</v>
      </c>
      <c r="H631">
        <f t="shared" si="100"/>
        <v>1.2306152408914985</v>
      </c>
      <c r="I631">
        <v>23.5</v>
      </c>
      <c r="J631">
        <v>79.760000000000005</v>
      </c>
      <c r="K631">
        <v>72.459999999999994</v>
      </c>
      <c r="L631" s="3">
        <f t="shared" si="101"/>
        <v>0</v>
      </c>
      <c r="M631" s="3">
        <f t="shared" si="102"/>
        <v>1</v>
      </c>
      <c r="N631" s="3">
        <f t="shared" si="103"/>
        <v>0</v>
      </c>
      <c r="Z631" s="9">
        <v>3</v>
      </c>
      <c r="AA631" t="s">
        <v>965</v>
      </c>
      <c r="AB631" t="s">
        <v>952</v>
      </c>
      <c r="AC631" t="s">
        <v>0</v>
      </c>
      <c r="AD631" t="s">
        <v>2</v>
      </c>
      <c r="AE631">
        <v>24</v>
      </c>
      <c r="AF631">
        <v>142.41999999999999</v>
      </c>
      <c r="AG631">
        <v>73.7</v>
      </c>
      <c r="AH631">
        <f t="shared" si="104"/>
        <v>1.932428765264586</v>
      </c>
      <c r="AI631">
        <v>22.5</v>
      </c>
      <c r="AJ631">
        <v>52.99</v>
      </c>
      <c r="AK631">
        <v>69.97</v>
      </c>
      <c r="AL631" s="3">
        <f t="shared" si="105"/>
        <v>1</v>
      </c>
      <c r="AM631" s="3">
        <f t="shared" si="106"/>
        <v>0</v>
      </c>
      <c r="AN631" s="3">
        <f t="shared" si="107"/>
        <v>0</v>
      </c>
    </row>
    <row r="632" spans="1:40" x14ac:dyDescent="0.35">
      <c r="A632" t="s">
        <v>981</v>
      </c>
      <c r="B632" t="s">
        <v>952</v>
      </c>
      <c r="C632" s="4" t="s">
        <v>0</v>
      </c>
      <c r="D632" s="4" t="s">
        <v>4</v>
      </c>
      <c r="E632" s="4">
        <v>23</v>
      </c>
      <c r="F632" s="4">
        <v>68.819999999999993</v>
      </c>
      <c r="G632" s="4">
        <v>71.22</v>
      </c>
      <c r="H632" s="4">
        <f t="shared" si="100"/>
        <v>0.96630160067396786</v>
      </c>
      <c r="I632" s="4">
        <v>22.5</v>
      </c>
      <c r="J632" s="4">
        <v>56.45</v>
      </c>
      <c r="K632" s="4">
        <v>69.97</v>
      </c>
      <c r="L632" s="4">
        <f t="shared" si="101"/>
        <v>0</v>
      </c>
      <c r="M632" s="4">
        <f t="shared" si="102"/>
        <v>0</v>
      </c>
      <c r="N632" s="4">
        <f t="shared" si="103"/>
        <v>1</v>
      </c>
      <c r="Z632" s="9">
        <v>3</v>
      </c>
      <c r="AA632" t="s">
        <v>981</v>
      </c>
      <c r="AB632" t="s">
        <v>952</v>
      </c>
      <c r="AC632" t="s">
        <v>0</v>
      </c>
      <c r="AD632" t="s">
        <v>5</v>
      </c>
      <c r="AE632">
        <v>23</v>
      </c>
      <c r="AF632">
        <v>88.65</v>
      </c>
      <c r="AG632">
        <v>71.22</v>
      </c>
      <c r="AH632">
        <f t="shared" si="104"/>
        <v>1.2447346251053075</v>
      </c>
      <c r="AI632">
        <v>21.5</v>
      </c>
      <c r="AJ632">
        <v>59.86</v>
      </c>
      <c r="AK632">
        <v>67.47</v>
      </c>
      <c r="AL632" s="3">
        <f t="shared" si="105"/>
        <v>0</v>
      </c>
      <c r="AM632" s="3">
        <f t="shared" si="106"/>
        <v>1</v>
      </c>
      <c r="AN632" s="3">
        <f t="shared" si="107"/>
        <v>0</v>
      </c>
    </row>
    <row r="633" spans="1:40" x14ac:dyDescent="0.35">
      <c r="A633" t="s">
        <v>982</v>
      </c>
      <c r="B633" t="s">
        <v>952</v>
      </c>
      <c r="C633" s="4" t="s">
        <v>0</v>
      </c>
      <c r="D633" s="4" t="s">
        <v>4</v>
      </c>
      <c r="E633" s="4">
        <v>32.5</v>
      </c>
      <c r="F633" s="4">
        <v>82.28</v>
      </c>
      <c r="G633" s="4">
        <v>94.43</v>
      </c>
      <c r="H633" s="4">
        <f t="shared" si="100"/>
        <v>0.87133326273430045</v>
      </c>
      <c r="I633" s="4">
        <v>32</v>
      </c>
      <c r="J633" s="4">
        <v>57.96</v>
      </c>
      <c r="K633" s="4">
        <v>93.23</v>
      </c>
      <c r="L633" s="4">
        <f t="shared" si="101"/>
        <v>0</v>
      </c>
      <c r="M633" s="4">
        <f t="shared" si="102"/>
        <v>0</v>
      </c>
      <c r="N633" s="4">
        <f t="shared" si="103"/>
        <v>1</v>
      </c>
      <c r="Z633" s="9">
        <v>3</v>
      </c>
      <c r="AA633" t="s">
        <v>982</v>
      </c>
      <c r="AB633" t="s">
        <v>952</v>
      </c>
      <c r="AC633" t="s">
        <v>0</v>
      </c>
      <c r="AD633" t="s">
        <v>5</v>
      </c>
      <c r="AE633">
        <v>23.5</v>
      </c>
      <c r="AF633">
        <v>76.180000000000007</v>
      </c>
      <c r="AG633">
        <v>72.459999999999994</v>
      </c>
      <c r="AH633">
        <f t="shared" si="104"/>
        <v>1.05133866961082</v>
      </c>
      <c r="AI633">
        <v>23</v>
      </c>
      <c r="AJ633">
        <v>64.540000000000006</v>
      </c>
      <c r="AK633">
        <v>71.22</v>
      </c>
      <c r="AL633" s="3">
        <f t="shared" si="105"/>
        <v>0</v>
      </c>
      <c r="AM633" s="3">
        <f t="shared" si="106"/>
        <v>1</v>
      </c>
      <c r="AN633" s="3">
        <f t="shared" si="107"/>
        <v>0</v>
      </c>
    </row>
    <row r="634" spans="1:40" x14ac:dyDescent="0.35">
      <c r="A634" t="s">
        <v>983</v>
      </c>
      <c r="B634" t="s">
        <v>952</v>
      </c>
      <c r="C634" s="4" t="s">
        <v>0</v>
      </c>
      <c r="D634" s="4" t="s">
        <v>4</v>
      </c>
      <c r="E634" s="4">
        <v>18</v>
      </c>
      <c r="F634" s="4">
        <v>47.2</v>
      </c>
      <c r="G634" s="4">
        <v>58.64</v>
      </c>
      <c r="H634" s="4">
        <f t="shared" si="100"/>
        <v>0.8049113233287859</v>
      </c>
      <c r="I634" s="4">
        <v>17.5</v>
      </c>
      <c r="J634" s="4">
        <v>33.32</v>
      </c>
      <c r="K634" s="4">
        <v>57.36</v>
      </c>
      <c r="L634" s="4">
        <f t="shared" si="101"/>
        <v>0</v>
      </c>
      <c r="M634" s="4">
        <f t="shared" si="102"/>
        <v>0</v>
      </c>
      <c r="N634" s="4">
        <f t="shared" si="103"/>
        <v>1</v>
      </c>
      <c r="Z634" s="9">
        <v>3</v>
      </c>
      <c r="AA634" t="s">
        <v>983</v>
      </c>
      <c r="AB634" t="s">
        <v>952</v>
      </c>
      <c r="AC634" s="4" t="s">
        <v>0</v>
      </c>
      <c r="AD634" s="4" t="s">
        <v>5</v>
      </c>
      <c r="AE634" s="4">
        <v>22</v>
      </c>
      <c r="AF634" s="4">
        <v>66.95</v>
      </c>
      <c r="AG634" s="4">
        <v>68.72</v>
      </c>
      <c r="AH634" s="4">
        <f t="shared" si="104"/>
        <v>0.97424330616996513</v>
      </c>
      <c r="AI634" s="4">
        <v>21.5</v>
      </c>
      <c r="AJ634" s="4">
        <v>58</v>
      </c>
      <c r="AK634" s="4">
        <v>67.47</v>
      </c>
      <c r="AL634" s="4">
        <f t="shared" si="105"/>
        <v>0</v>
      </c>
      <c r="AM634" s="4">
        <f t="shared" si="106"/>
        <v>0</v>
      </c>
      <c r="AN634" s="4">
        <f t="shared" si="107"/>
        <v>1</v>
      </c>
    </row>
    <row r="635" spans="1:40" x14ac:dyDescent="0.35">
      <c r="A635" t="s">
        <v>984</v>
      </c>
      <c r="B635" t="s">
        <v>952</v>
      </c>
      <c r="C635" t="s">
        <v>0</v>
      </c>
      <c r="D635" t="s">
        <v>4</v>
      </c>
      <c r="E635">
        <v>23.5</v>
      </c>
      <c r="F635">
        <v>72.63</v>
      </c>
      <c r="G635">
        <v>72.459999999999994</v>
      </c>
      <c r="H635">
        <f t="shared" si="100"/>
        <v>1.0023461219983438</v>
      </c>
      <c r="I635">
        <v>23</v>
      </c>
      <c r="J635">
        <v>61.5</v>
      </c>
      <c r="K635">
        <v>71.22</v>
      </c>
      <c r="L635" s="3">
        <f t="shared" si="101"/>
        <v>0</v>
      </c>
      <c r="M635" s="3">
        <f t="shared" si="102"/>
        <v>1</v>
      </c>
      <c r="N635" s="3">
        <f t="shared" si="103"/>
        <v>0</v>
      </c>
      <c r="Z635" s="9">
        <v>3</v>
      </c>
      <c r="AA635" t="s">
        <v>984</v>
      </c>
      <c r="AB635" t="s">
        <v>952</v>
      </c>
      <c r="AC635" s="4" t="s">
        <v>0</v>
      </c>
      <c r="AD635" s="4" t="s">
        <v>5</v>
      </c>
      <c r="AE635" s="4">
        <v>26</v>
      </c>
      <c r="AF635" s="4">
        <v>73.16</v>
      </c>
      <c r="AG635" s="4">
        <v>78.63</v>
      </c>
      <c r="AH635" s="4">
        <f t="shared" si="104"/>
        <v>0.93043367671372246</v>
      </c>
      <c r="AI635" s="4">
        <v>25.5</v>
      </c>
      <c r="AJ635" s="4">
        <v>61.15</v>
      </c>
      <c r="AK635" s="4">
        <v>77.400000000000006</v>
      </c>
      <c r="AL635" s="4">
        <f t="shared" si="105"/>
        <v>0</v>
      </c>
      <c r="AM635" s="4">
        <f t="shared" si="106"/>
        <v>0</v>
      </c>
      <c r="AN635" s="4">
        <f t="shared" si="107"/>
        <v>1</v>
      </c>
    </row>
    <row r="636" spans="1:40" x14ac:dyDescent="0.35">
      <c r="A636" t="s">
        <v>985</v>
      </c>
      <c r="B636" t="s">
        <v>952</v>
      </c>
      <c r="C636" s="4" t="s">
        <v>0</v>
      </c>
      <c r="D636" s="4" t="s">
        <v>4</v>
      </c>
      <c r="E636" s="4">
        <v>21</v>
      </c>
      <c r="F636" s="4">
        <v>58.25</v>
      </c>
      <c r="G636" s="4">
        <v>66.22</v>
      </c>
      <c r="H636" s="4">
        <f t="shared" si="100"/>
        <v>0.8796436122017518</v>
      </c>
      <c r="I636" s="4">
        <v>20.5</v>
      </c>
      <c r="J636" s="4">
        <v>53.26</v>
      </c>
      <c r="K636" s="4">
        <v>64.97</v>
      </c>
      <c r="L636" s="4">
        <f t="shared" si="101"/>
        <v>0</v>
      </c>
      <c r="M636" s="4">
        <f t="shared" si="102"/>
        <v>0</v>
      </c>
      <c r="N636" s="4">
        <f t="shared" si="103"/>
        <v>1</v>
      </c>
      <c r="Z636" s="9">
        <v>3</v>
      </c>
      <c r="AA636" t="s">
        <v>985</v>
      </c>
      <c r="AB636" t="s">
        <v>952</v>
      </c>
      <c r="AC636" t="s">
        <v>0</v>
      </c>
      <c r="AD636" t="s">
        <v>5</v>
      </c>
      <c r="AE636">
        <v>22</v>
      </c>
      <c r="AF636">
        <v>81.83</v>
      </c>
      <c r="AG636">
        <v>68.72</v>
      </c>
      <c r="AH636">
        <f t="shared" si="104"/>
        <v>1.1907741559953433</v>
      </c>
      <c r="AI636">
        <v>21.5</v>
      </c>
      <c r="AJ636">
        <v>64.28</v>
      </c>
      <c r="AK636">
        <v>67.47</v>
      </c>
      <c r="AL636" s="3">
        <f t="shared" si="105"/>
        <v>0</v>
      </c>
      <c r="AM636" s="3">
        <f t="shared" si="106"/>
        <v>1</v>
      </c>
      <c r="AN636" s="3">
        <f t="shared" si="107"/>
        <v>0</v>
      </c>
    </row>
    <row r="637" spans="1:40" x14ac:dyDescent="0.35">
      <c r="A637" t="s">
        <v>986</v>
      </c>
      <c r="B637" t="s">
        <v>952</v>
      </c>
      <c r="C637" s="4" t="s">
        <v>0</v>
      </c>
      <c r="D637" s="4" t="s">
        <v>4</v>
      </c>
      <c r="E637" s="4">
        <v>25.5</v>
      </c>
      <c r="F637" s="4">
        <v>66.989999999999995</v>
      </c>
      <c r="G637" s="4">
        <v>77.400000000000006</v>
      </c>
      <c r="H637" s="4">
        <f t="shared" si="100"/>
        <v>0.86550387596899214</v>
      </c>
      <c r="I637" s="4">
        <v>25</v>
      </c>
      <c r="J637" s="4">
        <v>40.67</v>
      </c>
      <c r="K637" s="4">
        <v>76.17</v>
      </c>
      <c r="L637" s="4">
        <f t="shared" si="101"/>
        <v>0</v>
      </c>
      <c r="M637" s="4">
        <f t="shared" si="102"/>
        <v>0</v>
      </c>
      <c r="N637" s="4">
        <f t="shared" si="103"/>
        <v>1</v>
      </c>
      <c r="Z637" s="9">
        <v>3</v>
      </c>
      <c r="AA637" t="s">
        <v>986</v>
      </c>
      <c r="AB637" t="s">
        <v>952</v>
      </c>
      <c r="AC637" s="4" t="s">
        <v>0</v>
      </c>
      <c r="AD637" s="4" t="s">
        <v>5</v>
      </c>
      <c r="AE637" s="4">
        <v>23</v>
      </c>
      <c r="AF637" s="4">
        <v>67.48</v>
      </c>
      <c r="AG637" s="4">
        <v>71.22</v>
      </c>
      <c r="AH637" s="4">
        <f t="shared" si="104"/>
        <v>0.9474866610502668</v>
      </c>
      <c r="AI637" s="4">
        <v>22.5</v>
      </c>
      <c r="AJ637" s="4">
        <v>53.96</v>
      </c>
      <c r="AK637" s="4">
        <v>69.97</v>
      </c>
      <c r="AL637" s="4">
        <f t="shared" si="105"/>
        <v>0</v>
      </c>
      <c r="AM637" s="4">
        <f t="shared" si="106"/>
        <v>0</v>
      </c>
      <c r="AN637" s="4">
        <f t="shared" si="107"/>
        <v>1</v>
      </c>
    </row>
    <row r="638" spans="1:40" x14ac:dyDescent="0.35">
      <c r="A638" t="s">
        <v>987</v>
      </c>
      <c r="B638" t="s">
        <v>952</v>
      </c>
      <c r="C638" t="s">
        <v>0</v>
      </c>
      <c r="D638" t="s">
        <v>4</v>
      </c>
      <c r="E638">
        <v>23</v>
      </c>
      <c r="F638">
        <v>133.57</v>
      </c>
      <c r="G638">
        <v>71.22</v>
      </c>
      <c r="H638">
        <f t="shared" si="100"/>
        <v>1.8754563324908733</v>
      </c>
      <c r="I638">
        <v>21.5</v>
      </c>
      <c r="J638">
        <v>65.37</v>
      </c>
      <c r="K638">
        <v>67.47</v>
      </c>
      <c r="L638" s="3">
        <f t="shared" si="101"/>
        <v>1</v>
      </c>
      <c r="M638" s="3">
        <f t="shared" si="102"/>
        <v>0</v>
      </c>
      <c r="N638" s="3">
        <f t="shared" si="103"/>
        <v>0</v>
      </c>
      <c r="Z638" s="9">
        <v>3</v>
      </c>
      <c r="AA638" t="s">
        <v>987</v>
      </c>
      <c r="AB638" t="s">
        <v>952</v>
      </c>
      <c r="AC638" t="s">
        <v>0</v>
      </c>
      <c r="AD638" t="s">
        <v>5</v>
      </c>
      <c r="AE638">
        <v>22.5</v>
      </c>
      <c r="AF638">
        <v>94.56</v>
      </c>
      <c r="AG638">
        <v>69.97</v>
      </c>
      <c r="AH638">
        <f t="shared" si="104"/>
        <v>1.3514363298556524</v>
      </c>
      <c r="AI638">
        <v>21.5</v>
      </c>
      <c r="AJ638">
        <v>62.41</v>
      </c>
      <c r="AK638">
        <v>67.47</v>
      </c>
      <c r="AL638" s="3">
        <f t="shared" si="105"/>
        <v>0</v>
      </c>
      <c r="AM638" s="3">
        <f t="shared" si="106"/>
        <v>1</v>
      </c>
      <c r="AN638" s="3">
        <f t="shared" si="107"/>
        <v>0</v>
      </c>
    </row>
    <row r="639" spans="1:40" x14ac:dyDescent="0.35">
      <c r="A639" t="s">
        <v>988</v>
      </c>
      <c r="B639" t="s">
        <v>952</v>
      </c>
      <c r="C639" t="s">
        <v>0</v>
      </c>
      <c r="D639" t="s">
        <v>4</v>
      </c>
      <c r="E639">
        <v>19.5</v>
      </c>
      <c r="F639">
        <v>71.3</v>
      </c>
      <c r="G639">
        <v>62.44</v>
      </c>
      <c r="H639">
        <f t="shared" si="100"/>
        <v>1.1418962203715566</v>
      </c>
      <c r="I639">
        <v>19</v>
      </c>
      <c r="J639">
        <v>34.49</v>
      </c>
      <c r="K639">
        <v>61.18</v>
      </c>
      <c r="L639" s="3">
        <f t="shared" si="101"/>
        <v>0</v>
      </c>
      <c r="M639" s="3">
        <f t="shared" si="102"/>
        <v>1</v>
      </c>
      <c r="N639" s="3">
        <f t="shared" si="103"/>
        <v>0</v>
      </c>
      <c r="Z639" s="9">
        <v>3</v>
      </c>
      <c r="AA639" t="s">
        <v>988</v>
      </c>
      <c r="AB639" t="s">
        <v>952</v>
      </c>
      <c r="AC639" s="4" t="s">
        <v>0</v>
      </c>
      <c r="AD639" s="4" t="s">
        <v>5</v>
      </c>
      <c r="AE639" s="4">
        <v>24</v>
      </c>
      <c r="AF639" s="4">
        <v>62.78</v>
      </c>
      <c r="AG639" s="4">
        <v>73.7</v>
      </c>
      <c r="AH639" s="4">
        <f t="shared" si="104"/>
        <v>0.85183175033921299</v>
      </c>
      <c r="AI639" s="4">
        <v>23.5</v>
      </c>
      <c r="AJ639" s="4">
        <v>53.6</v>
      </c>
      <c r="AK639" s="4">
        <v>72.459999999999994</v>
      </c>
      <c r="AL639" s="4">
        <f t="shared" si="105"/>
        <v>0</v>
      </c>
      <c r="AM639" s="4">
        <f t="shared" si="106"/>
        <v>0</v>
      </c>
      <c r="AN639" s="4">
        <f t="shared" si="107"/>
        <v>1</v>
      </c>
    </row>
    <row r="640" spans="1:40" x14ac:dyDescent="0.35">
      <c r="A640" t="s">
        <v>989</v>
      </c>
      <c r="B640" t="s">
        <v>952</v>
      </c>
      <c r="C640" t="s">
        <v>0</v>
      </c>
      <c r="D640" t="s">
        <v>4</v>
      </c>
      <c r="E640">
        <v>22.5</v>
      </c>
      <c r="F640">
        <v>70.06</v>
      </c>
      <c r="G640">
        <v>69.97</v>
      </c>
      <c r="H640">
        <f t="shared" si="100"/>
        <v>1.0012862655423753</v>
      </c>
      <c r="I640">
        <v>22</v>
      </c>
      <c r="J640">
        <v>62.82</v>
      </c>
      <c r="K640">
        <v>68.72</v>
      </c>
      <c r="L640" s="3">
        <f t="shared" si="101"/>
        <v>0</v>
      </c>
      <c r="M640" s="3">
        <f t="shared" si="102"/>
        <v>1</v>
      </c>
      <c r="N640" s="3">
        <f t="shared" si="103"/>
        <v>0</v>
      </c>
      <c r="Z640" s="9">
        <v>3</v>
      </c>
      <c r="AA640" t="s">
        <v>989</v>
      </c>
      <c r="AB640" t="s">
        <v>952</v>
      </c>
      <c r="AC640" s="4" t="s">
        <v>0</v>
      </c>
      <c r="AD640" s="4" t="s">
        <v>5</v>
      </c>
      <c r="AE640" s="4">
        <v>24</v>
      </c>
      <c r="AF640" s="4">
        <v>62.99</v>
      </c>
      <c r="AG640" s="4">
        <v>73.7</v>
      </c>
      <c r="AH640" s="4">
        <f t="shared" si="104"/>
        <v>0.85468113975576665</v>
      </c>
      <c r="AI640" s="4">
        <v>23.5</v>
      </c>
      <c r="AJ640" s="4">
        <v>55.33</v>
      </c>
      <c r="AK640" s="4">
        <v>72.459999999999994</v>
      </c>
      <c r="AL640" s="4">
        <f t="shared" si="105"/>
        <v>0</v>
      </c>
      <c r="AM640" s="4">
        <f t="shared" si="106"/>
        <v>0</v>
      </c>
      <c r="AN640" s="4">
        <f t="shared" si="107"/>
        <v>1</v>
      </c>
    </row>
    <row r="641" spans="1:40" x14ac:dyDescent="0.35">
      <c r="A641" t="s">
        <v>990</v>
      </c>
      <c r="B641" t="s">
        <v>952</v>
      </c>
      <c r="C641" s="4" t="s">
        <v>0</v>
      </c>
      <c r="D641" s="4" t="s">
        <v>4</v>
      </c>
      <c r="E641" s="4">
        <v>20</v>
      </c>
      <c r="F641" s="4">
        <v>61.42</v>
      </c>
      <c r="G641" s="4">
        <v>63.71</v>
      </c>
      <c r="H641" s="4">
        <f t="shared" si="100"/>
        <v>0.96405587819808514</v>
      </c>
      <c r="I641" s="4">
        <v>19.5</v>
      </c>
      <c r="J641" s="4">
        <v>31.94</v>
      </c>
      <c r="K641" s="4">
        <v>62.44</v>
      </c>
      <c r="L641" s="4">
        <f t="shared" si="101"/>
        <v>0</v>
      </c>
      <c r="M641" s="4">
        <f t="shared" si="102"/>
        <v>0</v>
      </c>
      <c r="N641" s="4">
        <f t="shared" si="103"/>
        <v>1</v>
      </c>
      <c r="Z641" s="9">
        <v>3</v>
      </c>
      <c r="AA641" t="s">
        <v>990</v>
      </c>
      <c r="AB641" t="s">
        <v>952</v>
      </c>
      <c r="AC641" s="4" t="s">
        <v>0</v>
      </c>
      <c r="AD641" s="4" t="s">
        <v>5</v>
      </c>
      <c r="AE641" s="4">
        <v>22.5</v>
      </c>
      <c r="AF641" s="4">
        <v>67.86</v>
      </c>
      <c r="AG641" s="4">
        <v>69.97</v>
      </c>
      <c r="AH641" s="4">
        <f t="shared" si="104"/>
        <v>0.96984421895097905</v>
      </c>
      <c r="AI641" s="4">
        <v>22</v>
      </c>
      <c r="AJ641" s="4">
        <v>54.47</v>
      </c>
      <c r="AK641" s="4">
        <v>68.72</v>
      </c>
      <c r="AL641" s="4">
        <f t="shared" si="105"/>
        <v>0</v>
      </c>
      <c r="AM641" s="4">
        <f t="shared" si="106"/>
        <v>0</v>
      </c>
      <c r="AN641" s="4">
        <f t="shared" si="107"/>
        <v>1</v>
      </c>
    </row>
    <row r="642" spans="1:40" x14ac:dyDescent="0.35">
      <c r="A642" t="s">
        <v>991</v>
      </c>
      <c r="B642" t="s">
        <v>952</v>
      </c>
      <c r="C642" t="s">
        <v>0</v>
      </c>
      <c r="D642" t="s">
        <v>4</v>
      </c>
      <c r="E642">
        <v>23.5</v>
      </c>
      <c r="F642">
        <v>122.74</v>
      </c>
      <c r="G642">
        <v>72.459999999999994</v>
      </c>
      <c r="H642">
        <f t="shared" si="100"/>
        <v>1.6939000828043058</v>
      </c>
      <c r="I642">
        <v>21.5</v>
      </c>
      <c r="J642">
        <v>61.57</v>
      </c>
      <c r="K642">
        <v>67.47</v>
      </c>
      <c r="L642" s="3">
        <f t="shared" si="101"/>
        <v>1</v>
      </c>
      <c r="M642" s="3">
        <f t="shared" si="102"/>
        <v>0</v>
      </c>
      <c r="N642" s="3">
        <f t="shared" si="103"/>
        <v>0</v>
      </c>
      <c r="Z642" s="9">
        <v>3</v>
      </c>
      <c r="AA642" t="s">
        <v>991</v>
      </c>
      <c r="AB642" t="s">
        <v>952</v>
      </c>
      <c r="AC642" t="s">
        <v>0</v>
      </c>
      <c r="AD642" t="s">
        <v>5</v>
      </c>
      <c r="AE642">
        <v>23.5</v>
      </c>
      <c r="AF642">
        <v>92.73</v>
      </c>
      <c r="AG642">
        <v>72.459999999999994</v>
      </c>
      <c r="AH642">
        <f t="shared" si="104"/>
        <v>1.2797405465084186</v>
      </c>
      <c r="AI642">
        <v>22.5</v>
      </c>
      <c r="AJ642">
        <v>59.16</v>
      </c>
      <c r="AK642">
        <v>69.97</v>
      </c>
      <c r="AL642" s="3">
        <f t="shared" si="105"/>
        <v>0</v>
      </c>
      <c r="AM642" s="3">
        <f t="shared" si="106"/>
        <v>1</v>
      </c>
      <c r="AN642" s="3">
        <f t="shared" si="107"/>
        <v>0</v>
      </c>
    </row>
    <row r="643" spans="1:40" x14ac:dyDescent="0.35">
      <c r="A643" t="s">
        <v>992</v>
      </c>
      <c r="B643" t="s">
        <v>952</v>
      </c>
      <c r="C643" t="s">
        <v>0</v>
      </c>
      <c r="D643" t="s">
        <v>4</v>
      </c>
      <c r="E643">
        <v>21.5</v>
      </c>
      <c r="F643">
        <v>82.04</v>
      </c>
      <c r="G643">
        <v>67.47</v>
      </c>
      <c r="H643">
        <f t="shared" si="100"/>
        <v>1.2159478286645917</v>
      </c>
      <c r="I643">
        <v>23.5</v>
      </c>
      <c r="J643">
        <v>83.12</v>
      </c>
      <c r="K643">
        <v>72.459999999999994</v>
      </c>
      <c r="L643" s="3">
        <f t="shared" si="101"/>
        <v>0</v>
      </c>
      <c r="M643" s="3">
        <f t="shared" si="102"/>
        <v>1</v>
      </c>
      <c r="N643" s="3">
        <f t="shared" si="103"/>
        <v>0</v>
      </c>
      <c r="Z643" s="9">
        <v>3</v>
      </c>
      <c r="AA643" t="s">
        <v>992</v>
      </c>
      <c r="AB643" t="s">
        <v>952</v>
      </c>
      <c r="AC643" t="s">
        <v>0</v>
      </c>
      <c r="AD643" t="s">
        <v>5</v>
      </c>
      <c r="AE643">
        <v>23</v>
      </c>
      <c r="AF643">
        <v>73.52</v>
      </c>
      <c r="AG643">
        <v>71.22</v>
      </c>
      <c r="AH643">
        <f t="shared" si="104"/>
        <v>1.032294299354114</v>
      </c>
      <c r="AI643">
        <v>22.5</v>
      </c>
      <c r="AJ643">
        <v>68.34</v>
      </c>
      <c r="AK643">
        <v>69.97</v>
      </c>
      <c r="AL643" s="3">
        <f t="shared" si="105"/>
        <v>0</v>
      </c>
      <c r="AM643" s="3">
        <f t="shared" si="106"/>
        <v>1</v>
      </c>
      <c r="AN643" s="3">
        <f t="shared" si="107"/>
        <v>0</v>
      </c>
    </row>
    <row r="644" spans="1:40" x14ac:dyDescent="0.35">
      <c r="A644" t="s">
        <v>993</v>
      </c>
      <c r="B644" t="s">
        <v>952</v>
      </c>
      <c r="C644" s="4" t="s">
        <v>0</v>
      </c>
      <c r="D644" s="4" t="s">
        <v>4</v>
      </c>
      <c r="E644" s="4">
        <v>29.5</v>
      </c>
      <c r="F644" s="4">
        <v>73.400000000000006</v>
      </c>
      <c r="G644" s="4">
        <v>87.18</v>
      </c>
      <c r="H644" s="4">
        <f t="shared" si="100"/>
        <v>0.84193622390456524</v>
      </c>
      <c r="I644" s="4">
        <v>29</v>
      </c>
      <c r="J644" s="4">
        <v>62.29</v>
      </c>
      <c r="K644" s="4">
        <v>85.96</v>
      </c>
      <c r="L644" s="4">
        <f t="shared" si="101"/>
        <v>0</v>
      </c>
      <c r="M644" s="4">
        <f t="shared" si="102"/>
        <v>0</v>
      </c>
      <c r="N644" s="4">
        <f t="shared" si="103"/>
        <v>1</v>
      </c>
      <c r="Z644" s="9">
        <v>3</v>
      </c>
      <c r="AA644" t="s">
        <v>993</v>
      </c>
      <c r="AB644" t="s">
        <v>952</v>
      </c>
      <c r="AC644" t="s">
        <v>0</v>
      </c>
      <c r="AD644" t="s">
        <v>5</v>
      </c>
      <c r="AE644">
        <v>22</v>
      </c>
      <c r="AF644">
        <v>69.39</v>
      </c>
      <c r="AG644">
        <v>68.72</v>
      </c>
      <c r="AH644">
        <f t="shared" si="104"/>
        <v>1.0097497089639116</v>
      </c>
      <c r="AI644">
        <v>21.5</v>
      </c>
      <c r="AJ644">
        <v>38.54</v>
      </c>
      <c r="AK644">
        <v>67.47</v>
      </c>
      <c r="AL644" s="3">
        <f t="shared" si="105"/>
        <v>0</v>
      </c>
      <c r="AM644" s="3">
        <f t="shared" si="106"/>
        <v>1</v>
      </c>
      <c r="AN644" s="3">
        <f t="shared" si="107"/>
        <v>0</v>
      </c>
    </row>
    <row r="645" spans="1:40" x14ac:dyDescent="0.35">
      <c r="A645" t="s">
        <v>994</v>
      </c>
      <c r="B645" t="s">
        <v>952</v>
      </c>
      <c r="C645" s="4" t="s">
        <v>0</v>
      </c>
      <c r="D645" s="4" t="s">
        <v>4</v>
      </c>
      <c r="E645" s="4">
        <v>21.5</v>
      </c>
      <c r="F645" s="4">
        <v>57.37</v>
      </c>
      <c r="G645" s="4">
        <v>67.47</v>
      </c>
      <c r="H645" s="4">
        <f t="shared" si="100"/>
        <v>0.85030383874314508</v>
      </c>
      <c r="I645" s="4">
        <v>21</v>
      </c>
      <c r="J645" s="4">
        <v>32.03</v>
      </c>
      <c r="K645" s="4">
        <v>66.22</v>
      </c>
      <c r="L645" s="4">
        <f t="shared" si="101"/>
        <v>0</v>
      </c>
      <c r="M645" s="4">
        <f t="shared" si="102"/>
        <v>0</v>
      </c>
      <c r="N645" s="4">
        <f t="shared" si="103"/>
        <v>1</v>
      </c>
      <c r="Z645" s="9">
        <v>3</v>
      </c>
      <c r="AA645" t="s">
        <v>994</v>
      </c>
      <c r="AB645" t="s">
        <v>952</v>
      </c>
      <c r="AC645" t="s">
        <v>0</v>
      </c>
      <c r="AD645" t="s">
        <v>5</v>
      </c>
      <c r="AE645">
        <v>24</v>
      </c>
      <c r="AF645">
        <v>104.57</v>
      </c>
      <c r="AG645">
        <v>73.7</v>
      </c>
      <c r="AH645">
        <f t="shared" si="104"/>
        <v>1.4188602442333784</v>
      </c>
      <c r="AI645">
        <v>25.5</v>
      </c>
      <c r="AJ645">
        <v>77.98</v>
      </c>
      <c r="AK645">
        <v>77.400000000000006</v>
      </c>
      <c r="AL645" s="3">
        <f t="shared" si="105"/>
        <v>0</v>
      </c>
      <c r="AM645" s="3">
        <f t="shared" si="106"/>
        <v>1</v>
      </c>
      <c r="AN645" s="3">
        <f t="shared" si="107"/>
        <v>0</v>
      </c>
    </row>
    <row r="646" spans="1:40" x14ac:dyDescent="0.35">
      <c r="A646" t="s">
        <v>995</v>
      </c>
      <c r="B646" t="s">
        <v>952</v>
      </c>
      <c r="C646" t="s">
        <v>0</v>
      </c>
      <c r="D646" t="s">
        <v>4</v>
      </c>
      <c r="E646">
        <v>23.5</v>
      </c>
      <c r="F646">
        <v>79.260000000000005</v>
      </c>
      <c r="G646">
        <v>72.459999999999994</v>
      </c>
      <c r="H646">
        <f t="shared" si="100"/>
        <v>1.0938448799337568</v>
      </c>
      <c r="I646">
        <v>22.5</v>
      </c>
      <c r="J646">
        <v>66.040000000000006</v>
      </c>
      <c r="K646">
        <v>69.97</v>
      </c>
      <c r="L646" s="3">
        <f t="shared" si="101"/>
        <v>0</v>
      </c>
      <c r="M646" s="3">
        <f t="shared" si="102"/>
        <v>1</v>
      </c>
      <c r="N646" s="3">
        <f t="shared" si="103"/>
        <v>0</v>
      </c>
      <c r="Z646" s="9">
        <v>3</v>
      </c>
      <c r="AA646" t="s">
        <v>995</v>
      </c>
      <c r="AB646" t="s">
        <v>952</v>
      </c>
      <c r="AC646" t="s">
        <v>0</v>
      </c>
      <c r="AD646" t="s">
        <v>5</v>
      </c>
      <c r="AE646">
        <v>23.5</v>
      </c>
      <c r="AF646">
        <v>97.81</v>
      </c>
      <c r="AG646">
        <v>72.459999999999994</v>
      </c>
      <c r="AH646">
        <f t="shared" si="104"/>
        <v>1.3498481921059897</v>
      </c>
      <c r="AI646">
        <v>21.5</v>
      </c>
      <c r="AJ646">
        <v>67.67</v>
      </c>
      <c r="AK646">
        <v>67.47</v>
      </c>
      <c r="AL646" s="3">
        <f t="shared" si="105"/>
        <v>0</v>
      </c>
      <c r="AM646" s="3">
        <f t="shared" si="106"/>
        <v>1</v>
      </c>
      <c r="AN646" s="3">
        <f t="shared" si="107"/>
        <v>0</v>
      </c>
    </row>
    <row r="647" spans="1:40" x14ac:dyDescent="0.35">
      <c r="A647" t="s">
        <v>996</v>
      </c>
      <c r="B647" t="s">
        <v>952</v>
      </c>
      <c r="C647" t="s">
        <v>0</v>
      </c>
      <c r="D647" t="s">
        <v>4</v>
      </c>
      <c r="E647">
        <v>25.5</v>
      </c>
      <c r="F647">
        <v>78.569999999999993</v>
      </c>
      <c r="G647">
        <v>77.400000000000006</v>
      </c>
      <c r="H647">
        <f t="shared" si="100"/>
        <v>1.0151162790697672</v>
      </c>
      <c r="I647">
        <v>25</v>
      </c>
      <c r="J647">
        <v>36.61</v>
      </c>
      <c r="K647">
        <v>76.17</v>
      </c>
      <c r="L647" s="3">
        <f t="shared" si="101"/>
        <v>0</v>
      </c>
      <c r="M647" s="3">
        <f t="shared" si="102"/>
        <v>1</v>
      </c>
      <c r="N647" s="3">
        <f t="shared" si="103"/>
        <v>0</v>
      </c>
      <c r="Z647" s="9">
        <v>3</v>
      </c>
      <c r="AA647" t="s">
        <v>996</v>
      </c>
      <c r="AB647" t="s">
        <v>952</v>
      </c>
      <c r="AC647" s="4" t="s">
        <v>0</v>
      </c>
      <c r="AD647" s="4" t="s">
        <v>5</v>
      </c>
      <c r="AE647" s="4">
        <v>22.5</v>
      </c>
      <c r="AF647" s="4">
        <v>67.19</v>
      </c>
      <c r="AG647" s="4">
        <v>69.97</v>
      </c>
      <c r="AH647" s="4">
        <f t="shared" si="104"/>
        <v>0.96026868657996278</v>
      </c>
      <c r="AI647" s="4">
        <v>22</v>
      </c>
      <c r="AJ647" s="4">
        <v>61.33</v>
      </c>
      <c r="AK647" s="4">
        <v>68.72</v>
      </c>
      <c r="AL647" s="4">
        <f t="shared" si="105"/>
        <v>0</v>
      </c>
      <c r="AM647" s="4">
        <f t="shared" si="106"/>
        <v>0</v>
      </c>
      <c r="AN647" s="4">
        <f t="shared" si="107"/>
        <v>1</v>
      </c>
    </row>
    <row r="648" spans="1:40" x14ac:dyDescent="0.35">
      <c r="A648" t="s">
        <v>1009</v>
      </c>
      <c r="B648" t="s">
        <v>1010</v>
      </c>
      <c r="C648" t="s">
        <v>0</v>
      </c>
      <c r="D648" t="s">
        <v>1</v>
      </c>
      <c r="E648">
        <v>23.5</v>
      </c>
      <c r="F648">
        <v>76.790000000000006</v>
      </c>
      <c r="G648">
        <v>72.459999999999994</v>
      </c>
      <c r="H648">
        <f t="shared" si="100"/>
        <v>1.0597571073695835</v>
      </c>
      <c r="I648">
        <v>23</v>
      </c>
      <c r="J648">
        <v>56</v>
      </c>
      <c r="K648">
        <v>71.22</v>
      </c>
      <c r="L648" s="3">
        <f t="shared" si="101"/>
        <v>0</v>
      </c>
      <c r="M648" s="3">
        <f t="shared" si="102"/>
        <v>1</v>
      </c>
      <c r="N648" s="3">
        <f t="shared" si="103"/>
        <v>0</v>
      </c>
      <c r="Z648" s="9">
        <v>5</v>
      </c>
      <c r="AA648" t="s">
        <v>1009</v>
      </c>
      <c r="AB648" t="s">
        <v>1010</v>
      </c>
      <c r="AC648" t="s">
        <v>0</v>
      </c>
      <c r="AD648" t="s">
        <v>2</v>
      </c>
      <c r="AE648">
        <v>24</v>
      </c>
      <c r="AF648">
        <v>188.92</v>
      </c>
      <c r="AG648">
        <v>73.7</v>
      </c>
      <c r="AH648">
        <f t="shared" si="104"/>
        <v>2.5633649932157394</v>
      </c>
      <c r="AI648">
        <v>22.5</v>
      </c>
      <c r="AJ648">
        <v>65.900000000000006</v>
      </c>
      <c r="AK648">
        <v>69.97</v>
      </c>
      <c r="AL648" s="3">
        <f t="shared" si="105"/>
        <v>1</v>
      </c>
      <c r="AM648" s="3">
        <f t="shared" si="106"/>
        <v>0</v>
      </c>
      <c r="AN648" s="3">
        <f t="shared" si="107"/>
        <v>0</v>
      </c>
    </row>
    <row r="649" spans="1:40" x14ac:dyDescent="0.35">
      <c r="A649" t="s">
        <v>1011</v>
      </c>
      <c r="B649" t="s">
        <v>1010</v>
      </c>
      <c r="C649" s="4" t="s">
        <v>0</v>
      </c>
      <c r="D649" s="4" t="s">
        <v>1</v>
      </c>
      <c r="E649" s="4">
        <v>16</v>
      </c>
      <c r="F649" s="4">
        <v>45.4</v>
      </c>
      <c r="G649" s="4">
        <v>53.5</v>
      </c>
      <c r="H649" s="4">
        <f t="shared" si="100"/>
        <v>0.84859813084112146</v>
      </c>
      <c r="I649" s="4">
        <v>15.5</v>
      </c>
      <c r="J649" s="4">
        <v>26.68</v>
      </c>
      <c r="K649" s="4">
        <v>52.21</v>
      </c>
      <c r="L649" s="4">
        <f t="shared" si="101"/>
        <v>0</v>
      </c>
      <c r="M649" s="4">
        <f t="shared" si="102"/>
        <v>0</v>
      </c>
      <c r="N649" s="4">
        <f t="shared" si="103"/>
        <v>1</v>
      </c>
      <c r="Z649" s="9">
        <v>5</v>
      </c>
      <c r="AA649" t="s">
        <v>1011</v>
      </c>
      <c r="AB649" t="s">
        <v>1010</v>
      </c>
      <c r="AC649" t="s">
        <v>0</v>
      </c>
      <c r="AD649" t="s">
        <v>2</v>
      </c>
      <c r="AE649">
        <v>24</v>
      </c>
      <c r="AF649">
        <v>161.19</v>
      </c>
      <c r="AG649">
        <v>73.7</v>
      </c>
      <c r="AH649">
        <f t="shared" si="104"/>
        <v>2.1871099050203529</v>
      </c>
      <c r="AI649">
        <v>22</v>
      </c>
      <c r="AJ649">
        <v>64.62</v>
      </c>
      <c r="AK649">
        <v>68.72</v>
      </c>
      <c r="AL649" s="3">
        <f t="shared" si="105"/>
        <v>1</v>
      </c>
      <c r="AM649" s="3">
        <f t="shared" si="106"/>
        <v>0</v>
      </c>
      <c r="AN649" s="3">
        <f t="shared" si="107"/>
        <v>0</v>
      </c>
    </row>
    <row r="650" spans="1:40" x14ac:dyDescent="0.35">
      <c r="A650" t="s">
        <v>1012</v>
      </c>
      <c r="B650" t="s">
        <v>1010</v>
      </c>
      <c r="C650" t="s">
        <v>0</v>
      </c>
      <c r="D650" t="s">
        <v>1</v>
      </c>
      <c r="E650">
        <v>23.5</v>
      </c>
      <c r="F650">
        <v>92.93</v>
      </c>
      <c r="G650">
        <v>72.459999999999994</v>
      </c>
      <c r="H650">
        <f t="shared" si="100"/>
        <v>1.282500690035882</v>
      </c>
      <c r="I650">
        <v>22</v>
      </c>
      <c r="J650">
        <v>38.97</v>
      </c>
      <c r="K650">
        <v>68.72</v>
      </c>
      <c r="L650" s="3">
        <f t="shared" si="101"/>
        <v>0</v>
      </c>
      <c r="M650" s="3">
        <f t="shared" si="102"/>
        <v>1</v>
      </c>
      <c r="N650" s="3">
        <f t="shared" si="103"/>
        <v>0</v>
      </c>
      <c r="Z650" s="9">
        <v>5</v>
      </c>
      <c r="AA650" t="s">
        <v>1012</v>
      </c>
      <c r="AB650" t="s">
        <v>1010</v>
      </c>
      <c r="AC650" t="s">
        <v>0</v>
      </c>
      <c r="AD650" t="s">
        <v>2</v>
      </c>
      <c r="AE650">
        <v>24</v>
      </c>
      <c r="AF650">
        <v>167.25</v>
      </c>
      <c r="AG650">
        <v>73.7</v>
      </c>
      <c r="AH650">
        <f t="shared" si="104"/>
        <v>2.2693351424694708</v>
      </c>
      <c r="AI650">
        <v>22.5</v>
      </c>
      <c r="AJ650">
        <v>60.4</v>
      </c>
      <c r="AK650">
        <v>69.97</v>
      </c>
      <c r="AL650" s="3">
        <f t="shared" si="105"/>
        <v>1</v>
      </c>
      <c r="AM650" s="3">
        <f t="shared" si="106"/>
        <v>0</v>
      </c>
      <c r="AN650" s="3">
        <f t="shared" si="107"/>
        <v>0</v>
      </c>
    </row>
    <row r="651" spans="1:40" x14ac:dyDescent="0.35">
      <c r="A651" t="s">
        <v>1013</v>
      </c>
      <c r="B651" t="s">
        <v>1010</v>
      </c>
      <c r="C651" t="s">
        <v>0</v>
      </c>
      <c r="D651" t="s">
        <v>1</v>
      </c>
      <c r="E651">
        <v>24</v>
      </c>
      <c r="F651">
        <v>80.31</v>
      </c>
      <c r="G651">
        <v>73.7</v>
      </c>
      <c r="H651">
        <f t="shared" si="100"/>
        <v>1.0896879240162822</v>
      </c>
      <c r="I651">
        <v>23</v>
      </c>
      <c r="J651">
        <v>74.12</v>
      </c>
      <c r="K651">
        <v>71.22</v>
      </c>
      <c r="L651" s="3">
        <f t="shared" si="101"/>
        <v>0</v>
      </c>
      <c r="M651" s="3">
        <f t="shared" si="102"/>
        <v>1</v>
      </c>
      <c r="N651" s="3">
        <f t="shared" si="103"/>
        <v>0</v>
      </c>
      <c r="Z651" s="9">
        <v>5</v>
      </c>
      <c r="AA651" t="s">
        <v>1013</v>
      </c>
      <c r="AB651" t="s">
        <v>1010</v>
      </c>
      <c r="AC651" t="s">
        <v>0</v>
      </c>
      <c r="AD651" t="s">
        <v>2</v>
      </c>
      <c r="AE651">
        <v>24</v>
      </c>
      <c r="AF651">
        <v>146.72999999999999</v>
      </c>
      <c r="AG651">
        <v>73.7</v>
      </c>
      <c r="AH651">
        <f t="shared" si="104"/>
        <v>1.9909090909090907</v>
      </c>
      <c r="AI651">
        <v>22.5</v>
      </c>
      <c r="AJ651">
        <v>60.68</v>
      </c>
      <c r="AK651">
        <v>69.97</v>
      </c>
      <c r="AL651" s="3">
        <f t="shared" si="105"/>
        <v>1</v>
      </c>
      <c r="AM651" s="3">
        <f t="shared" si="106"/>
        <v>0</v>
      </c>
      <c r="AN651" s="3">
        <f t="shared" si="107"/>
        <v>0</v>
      </c>
    </row>
    <row r="652" spans="1:40" x14ac:dyDescent="0.35">
      <c r="A652" t="s">
        <v>1014</v>
      </c>
      <c r="B652" t="s">
        <v>1010</v>
      </c>
      <c r="C652" t="s">
        <v>0</v>
      </c>
      <c r="D652" t="s">
        <v>1</v>
      </c>
      <c r="E652">
        <v>24</v>
      </c>
      <c r="F652">
        <v>73.989999999999995</v>
      </c>
      <c r="G652">
        <v>73.7</v>
      </c>
      <c r="H652">
        <f t="shared" si="100"/>
        <v>1.0039348710990501</v>
      </c>
      <c r="I652">
        <v>23.5</v>
      </c>
      <c r="J652">
        <v>68.95</v>
      </c>
      <c r="K652">
        <v>72.459999999999994</v>
      </c>
      <c r="L652" s="3">
        <f t="shared" si="101"/>
        <v>0</v>
      </c>
      <c r="M652" s="3">
        <f t="shared" si="102"/>
        <v>1</v>
      </c>
      <c r="N652" s="3">
        <f t="shared" si="103"/>
        <v>0</v>
      </c>
      <c r="Z652" s="9">
        <v>5</v>
      </c>
      <c r="AA652" t="s">
        <v>1014</v>
      </c>
      <c r="AB652" t="s">
        <v>1010</v>
      </c>
      <c r="AC652" t="s">
        <v>0</v>
      </c>
      <c r="AD652" t="s">
        <v>2</v>
      </c>
      <c r="AE652">
        <v>24</v>
      </c>
      <c r="AF652">
        <v>158.80000000000001</v>
      </c>
      <c r="AG652">
        <v>73.7</v>
      </c>
      <c r="AH652">
        <f t="shared" si="104"/>
        <v>2.1546811397557666</v>
      </c>
      <c r="AI652">
        <v>22.5</v>
      </c>
      <c r="AJ652">
        <v>62.08</v>
      </c>
      <c r="AK652">
        <v>69.97</v>
      </c>
      <c r="AL652" s="3">
        <f t="shared" si="105"/>
        <v>1</v>
      </c>
      <c r="AM652" s="3">
        <f t="shared" si="106"/>
        <v>0</v>
      </c>
      <c r="AN652" s="3">
        <f t="shared" si="107"/>
        <v>0</v>
      </c>
    </row>
    <row r="653" spans="1:40" x14ac:dyDescent="0.35">
      <c r="A653" t="s">
        <v>1015</v>
      </c>
      <c r="B653" t="s">
        <v>1010</v>
      </c>
      <c r="C653" s="4" t="s">
        <v>0</v>
      </c>
      <c r="D653" s="4" t="s">
        <v>1</v>
      </c>
      <c r="E653" s="4">
        <v>24.5</v>
      </c>
      <c r="F653" s="4">
        <v>72.819999999999993</v>
      </c>
      <c r="G653" s="4">
        <v>74.930000000000007</v>
      </c>
      <c r="H653" s="4">
        <f t="shared" si="100"/>
        <v>0.97184038435873465</v>
      </c>
      <c r="I653" s="4">
        <v>24</v>
      </c>
      <c r="J653" s="4">
        <v>61.63</v>
      </c>
      <c r="K653" s="4">
        <v>73.7</v>
      </c>
      <c r="L653" s="4">
        <f t="shared" si="101"/>
        <v>0</v>
      </c>
      <c r="M653" s="4">
        <f t="shared" si="102"/>
        <v>0</v>
      </c>
      <c r="N653" s="4">
        <f t="shared" si="103"/>
        <v>1</v>
      </c>
      <c r="Z653" s="9">
        <v>5</v>
      </c>
      <c r="AA653" t="s">
        <v>1015</v>
      </c>
      <c r="AB653" t="s">
        <v>1010</v>
      </c>
      <c r="AC653" t="s">
        <v>0</v>
      </c>
      <c r="AD653" t="s">
        <v>2</v>
      </c>
      <c r="AE653">
        <v>24</v>
      </c>
      <c r="AF653">
        <v>140.06</v>
      </c>
      <c r="AG653">
        <v>73.7</v>
      </c>
      <c r="AH653">
        <f t="shared" si="104"/>
        <v>1.9004070556309363</v>
      </c>
      <c r="AI653">
        <v>23</v>
      </c>
      <c r="AJ653">
        <v>69.680000000000007</v>
      </c>
      <c r="AK653">
        <v>71.22</v>
      </c>
      <c r="AL653" s="3">
        <f t="shared" si="105"/>
        <v>1</v>
      </c>
      <c r="AM653" s="3">
        <f t="shared" si="106"/>
        <v>0</v>
      </c>
      <c r="AN653" s="3">
        <f t="shared" si="107"/>
        <v>0</v>
      </c>
    </row>
    <row r="654" spans="1:40" x14ac:dyDescent="0.35">
      <c r="A654" t="s">
        <v>1016</v>
      </c>
      <c r="B654" t="s">
        <v>1010</v>
      </c>
      <c r="C654" t="s">
        <v>0</v>
      </c>
      <c r="D654" t="s">
        <v>1</v>
      </c>
      <c r="E654">
        <v>24</v>
      </c>
      <c r="F654">
        <v>114.93</v>
      </c>
      <c r="G654">
        <v>73.7</v>
      </c>
      <c r="H654">
        <f t="shared" si="100"/>
        <v>1.5594301221166893</v>
      </c>
      <c r="I654">
        <v>22.5</v>
      </c>
      <c r="J654">
        <v>68.94</v>
      </c>
      <c r="K654">
        <v>69.97</v>
      </c>
      <c r="L654" s="3">
        <f t="shared" si="101"/>
        <v>1</v>
      </c>
      <c r="M654" s="3">
        <f t="shared" si="102"/>
        <v>0</v>
      </c>
      <c r="N654" s="3">
        <f t="shared" si="103"/>
        <v>0</v>
      </c>
      <c r="Z654" s="9">
        <v>5</v>
      </c>
      <c r="AA654" t="s">
        <v>1016</v>
      </c>
      <c r="AB654" t="s">
        <v>1010</v>
      </c>
      <c r="AC654" t="s">
        <v>0</v>
      </c>
      <c r="AD654" t="s">
        <v>2</v>
      </c>
      <c r="AE654">
        <v>24</v>
      </c>
      <c r="AF654">
        <v>211.31</v>
      </c>
      <c r="AG654">
        <v>73.7</v>
      </c>
      <c r="AH654">
        <f t="shared" si="104"/>
        <v>2.8671641791044777</v>
      </c>
      <c r="AI654">
        <v>22</v>
      </c>
      <c r="AJ654">
        <v>52.32</v>
      </c>
      <c r="AK654">
        <v>68.72</v>
      </c>
      <c r="AL654" s="3">
        <f t="shared" si="105"/>
        <v>1</v>
      </c>
      <c r="AM654" s="3">
        <f t="shared" si="106"/>
        <v>0</v>
      </c>
      <c r="AN654" s="3">
        <f t="shared" si="107"/>
        <v>0</v>
      </c>
    </row>
    <row r="655" spans="1:40" x14ac:dyDescent="0.35">
      <c r="A655" t="s">
        <v>1017</v>
      </c>
      <c r="B655" t="s">
        <v>1010</v>
      </c>
      <c r="C655" t="s">
        <v>0</v>
      </c>
      <c r="D655" t="s">
        <v>1</v>
      </c>
      <c r="E655">
        <v>22.5</v>
      </c>
      <c r="F655">
        <v>92.35</v>
      </c>
      <c r="G655">
        <v>69.97</v>
      </c>
      <c r="H655">
        <f t="shared" si="100"/>
        <v>1.3198513648706587</v>
      </c>
      <c r="I655">
        <v>24.5</v>
      </c>
      <c r="J655">
        <v>86.11</v>
      </c>
      <c r="K655">
        <v>74.930000000000007</v>
      </c>
      <c r="L655" s="3">
        <f t="shared" si="101"/>
        <v>0</v>
      </c>
      <c r="M655" s="3">
        <f t="shared" si="102"/>
        <v>1</v>
      </c>
      <c r="N655" s="3">
        <f t="shared" si="103"/>
        <v>0</v>
      </c>
      <c r="Z655" s="9">
        <v>5</v>
      </c>
      <c r="AA655" t="s">
        <v>1017</v>
      </c>
      <c r="AB655" t="s">
        <v>1010</v>
      </c>
      <c r="AC655" t="s">
        <v>0</v>
      </c>
      <c r="AD655" t="s">
        <v>2</v>
      </c>
      <c r="AE655">
        <v>24</v>
      </c>
      <c r="AF655">
        <v>148.99</v>
      </c>
      <c r="AG655">
        <v>73.7</v>
      </c>
      <c r="AH655">
        <f t="shared" si="104"/>
        <v>2.0215739484396202</v>
      </c>
      <c r="AI655">
        <v>23</v>
      </c>
      <c r="AJ655">
        <v>66.069999999999993</v>
      </c>
      <c r="AK655">
        <v>71.22</v>
      </c>
      <c r="AL655" s="3">
        <f t="shared" si="105"/>
        <v>1</v>
      </c>
      <c r="AM655" s="3">
        <f t="shared" si="106"/>
        <v>0</v>
      </c>
      <c r="AN655" s="3">
        <f t="shared" si="107"/>
        <v>0</v>
      </c>
    </row>
    <row r="656" spans="1:40" x14ac:dyDescent="0.35">
      <c r="A656" t="s">
        <v>1018</v>
      </c>
      <c r="B656" t="s">
        <v>1010</v>
      </c>
      <c r="C656" s="4" t="s">
        <v>0</v>
      </c>
      <c r="D656" s="4" t="s">
        <v>1</v>
      </c>
      <c r="E656" s="4">
        <v>28.5</v>
      </c>
      <c r="F656" s="4">
        <v>72.13</v>
      </c>
      <c r="G656" s="4">
        <v>84.74</v>
      </c>
      <c r="H656" s="4">
        <f t="shared" si="100"/>
        <v>0.85119188104791121</v>
      </c>
      <c r="I656" s="4">
        <v>28</v>
      </c>
      <c r="J656" s="4">
        <v>26.42</v>
      </c>
      <c r="K656" s="4">
        <v>83.53</v>
      </c>
      <c r="L656" s="4">
        <f t="shared" si="101"/>
        <v>0</v>
      </c>
      <c r="M656" s="4">
        <f t="shared" si="102"/>
        <v>0</v>
      </c>
      <c r="N656" s="4">
        <f t="shared" si="103"/>
        <v>1</v>
      </c>
      <c r="Z656" s="9">
        <v>5</v>
      </c>
      <c r="AA656" t="s">
        <v>1018</v>
      </c>
      <c r="AB656" t="s">
        <v>1010</v>
      </c>
      <c r="AC656" t="s">
        <v>0</v>
      </c>
      <c r="AD656" t="s">
        <v>2</v>
      </c>
      <c r="AE656">
        <v>24</v>
      </c>
      <c r="AF656">
        <v>184.64</v>
      </c>
      <c r="AG656">
        <v>73.7</v>
      </c>
      <c r="AH656">
        <f t="shared" si="104"/>
        <v>2.5052917232021708</v>
      </c>
      <c r="AI656">
        <v>22.5</v>
      </c>
      <c r="AJ656">
        <v>64.819999999999993</v>
      </c>
      <c r="AK656">
        <v>69.97</v>
      </c>
      <c r="AL656" s="3">
        <f t="shared" si="105"/>
        <v>1</v>
      </c>
      <c r="AM656" s="3">
        <f t="shared" si="106"/>
        <v>0</v>
      </c>
      <c r="AN656" s="3">
        <f t="shared" si="107"/>
        <v>0</v>
      </c>
    </row>
    <row r="657" spans="1:40" x14ac:dyDescent="0.35">
      <c r="A657" t="s">
        <v>1019</v>
      </c>
      <c r="B657" t="s">
        <v>1010</v>
      </c>
      <c r="C657" s="4" t="s">
        <v>0</v>
      </c>
      <c r="D657" s="4" t="s">
        <v>1</v>
      </c>
      <c r="E657" s="4">
        <v>29.5</v>
      </c>
      <c r="F657" s="4">
        <v>87.11</v>
      </c>
      <c r="G657" s="4">
        <v>87.18</v>
      </c>
      <c r="H657" s="4">
        <f t="shared" si="100"/>
        <v>0.99919706354668492</v>
      </c>
      <c r="I657" s="4">
        <v>29</v>
      </c>
      <c r="J657" s="4">
        <v>46.45</v>
      </c>
      <c r="K657" s="4">
        <v>85.96</v>
      </c>
      <c r="L657" s="4">
        <f t="shared" si="101"/>
        <v>0</v>
      </c>
      <c r="M657" s="4">
        <f t="shared" si="102"/>
        <v>0</v>
      </c>
      <c r="N657" s="4">
        <f t="shared" si="103"/>
        <v>1</v>
      </c>
      <c r="Z657" s="9">
        <v>5</v>
      </c>
      <c r="AA657" t="s">
        <v>1019</v>
      </c>
      <c r="AB657" t="s">
        <v>1010</v>
      </c>
      <c r="AC657" t="s">
        <v>0</v>
      </c>
      <c r="AD657" t="s">
        <v>2</v>
      </c>
      <c r="AE657">
        <v>24</v>
      </c>
      <c r="AF657">
        <v>170.66</v>
      </c>
      <c r="AG657">
        <v>73.7</v>
      </c>
      <c r="AH657">
        <f t="shared" si="104"/>
        <v>2.3156037991858884</v>
      </c>
      <c r="AI657">
        <v>22.5</v>
      </c>
      <c r="AJ657">
        <v>52.73</v>
      </c>
      <c r="AK657">
        <v>69.97</v>
      </c>
      <c r="AL657" s="3">
        <f t="shared" si="105"/>
        <v>1</v>
      </c>
      <c r="AM657" s="3">
        <f t="shared" si="106"/>
        <v>0</v>
      </c>
      <c r="AN657" s="3">
        <f t="shared" si="107"/>
        <v>0</v>
      </c>
    </row>
    <row r="658" spans="1:40" x14ac:dyDescent="0.35">
      <c r="A658" t="s">
        <v>1020</v>
      </c>
      <c r="B658" t="s">
        <v>1010</v>
      </c>
      <c r="C658" t="s">
        <v>0</v>
      </c>
      <c r="D658" t="s">
        <v>1</v>
      </c>
      <c r="E658">
        <v>23.5</v>
      </c>
      <c r="F658">
        <v>96.69</v>
      </c>
      <c r="G658">
        <v>72.459999999999994</v>
      </c>
      <c r="H658">
        <f t="shared" si="100"/>
        <v>1.3343913883521945</v>
      </c>
      <c r="I658">
        <v>23</v>
      </c>
      <c r="J658">
        <v>63.05</v>
      </c>
      <c r="K658">
        <v>71.22</v>
      </c>
      <c r="L658" s="3">
        <f t="shared" si="101"/>
        <v>0</v>
      </c>
      <c r="M658" s="3">
        <f t="shared" si="102"/>
        <v>1</v>
      </c>
      <c r="N658" s="3">
        <f t="shared" si="103"/>
        <v>0</v>
      </c>
      <c r="Z658" s="9">
        <v>5</v>
      </c>
      <c r="AA658" t="s">
        <v>1020</v>
      </c>
      <c r="AB658" t="s">
        <v>1010</v>
      </c>
      <c r="AC658" t="s">
        <v>0</v>
      </c>
      <c r="AD658" t="s">
        <v>2</v>
      </c>
      <c r="AE658">
        <v>24</v>
      </c>
      <c r="AF658">
        <v>159.37</v>
      </c>
      <c r="AG658">
        <v>73.7</v>
      </c>
      <c r="AH658">
        <f t="shared" si="104"/>
        <v>2.162415196743555</v>
      </c>
      <c r="AI658">
        <v>21.5</v>
      </c>
      <c r="AJ658">
        <v>60.69</v>
      </c>
      <c r="AK658">
        <v>67.47</v>
      </c>
      <c r="AL658" s="3">
        <f t="shared" si="105"/>
        <v>1</v>
      </c>
      <c r="AM658" s="3">
        <f t="shared" si="106"/>
        <v>0</v>
      </c>
      <c r="AN658" s="3">
        <f t="shared" si="107"/>
        <v>0</v>
      </c>
    </row>
    <row r="659" spans="1:40" x14ac:dyDescent="0.35">
      <c r="A659" t="s">
        <v>1021</v>
      </c>
      <c r="B659" t="s">
        <v>1010</v>
      </c>
      <c r="C659" s="4" t="s">
        <v>0</v>
      </c>
      <c r="D659" s="4" t="s">
        <v>1</v>
      </c>
      <c r="E659" s="4">
        <v>23.5</v>
      </c>
      <c r="F659" s="4">
        <v>71.91</v>
      </c>
      <c r="G659" s="4">
        <v>72.459999999999994</v>
      </c>
      <c r="H659" s="4">
        <f t="shared" si="100"/>
        <v>0.99240960529947564</v>
      </c>
      <c r="I659" s="4">
        <v>23</v>
      </c>
      <c r="J659" s="4">
        <v>67.92</v>
      </c>
      <c r="K659" s="4">
        <v>71.22</v>
      </c>
      <c r="L659" s="4">
        <f t="shared" si="101"/>
        <v>0</v>
      </c>
      <c r="M659" s="4">
        <f t="shared" si="102"/>
        <v>0</v>
      </c>
      <c r="N659" s="4">
        <f t="shared" si="103"/>
        <v>1</v>
      </c>
      <c r="Z659" s="9">
        <v>5</v>
      </c>
      <c r="AA659" t="s">
        <v>1021</v>
      </c>
      <c r="AB659" t="s">
        <v>1010</v>
      </c>
      <c r="AC659" t="s">
        <v>0</v>
      </c>
      <c r="AD659" t="s">
        <v>2</v>
      </c>
      <c r="AE659">
        <v>24</v>
      </c>
      <c r="AF659">
        <v>162.31</v>
      </c>
      <c r="AG659">
        <v>73.7</v>
      </c>
      <c r="AH659">
        <f t="shared" si="104"/>
        <v>2.2023066485753051</v>
      </c>
      <c r="AI659">
        <v>22.5</v>
      </c>
      <c r="AJ659">
        <v>49.58</v>
      </c>
      <c r="AK659">
        <v>69.97</v>
      </c>
      <c r="AL659" s="3">
        <f t="shared" si="105"/>
        <v>1</v>
      </c>
      <c r="AM659" s="3">
        <f t="shared" si="106"/>
        <v>0</v>
      </c>
      <c r="AN659" s="3">
        <f t="shared" si="107"/>
        <v>0</v>
      </c>
    </row>
    <row r="660" spans="1:40" x14ac:dyDescent="0.35">
      <c r="A660" t="s">
        <v>1022</v>
      </c>
      <c r="B660" t="s">
        <v>1010</v>
      </c>
      <c r="C660" t="s">
        <v>0</v>
      </c>
      <c r="D660" t="s">
        <v>1</v>
      </c>
      <c r="E660">
        <v>24</v>
      </c>
      <c r="F660">
        <v>82.06</v>
      </c>
      <c r="G660">
        <v>73.7</v>
      </c>
      <c r="H660">
        <f t="shared" ref="H660:H723" si="108">F660/G660</f>
        <v>1.1134328358208956</v>
      </c>
      <c r="I660">
        <v>25</v>
      </c>
      <c r="J660">
        <v>79.459999999999994</v>
      </c>
      <c r="K660">
        <v>76.17</v>
      </c>
      <c r="L660" s="3">
        <f t="shared" ref="L660:L723" si="109">IF(H660&gt;1.5,1,0)</f>
        <v>0</v>
      </c>
      <c r="M660" s="3">
        <f t="shared" ref="M660:M723" si="110">IF((AND(H660&gt;1,H660&lt;1.5)),1,0)</f>
        <v>1</v>
      </c>
      <c r="N660" s="3">
        <f t="shared" ref="N660:N723" si="111">IF(H660&lt;1,1,0)</f>
        <v>0</v>
      </c>
      <c r="Z660" s="9">
        <v>5</v>
      </c>
      <c r="AA660" t="s">
        <v>1022</v>
      </c>
      <c r="AB660" t="s">
        <v>1010</v>
      </c>
      <c r="AC660" t="s">
        <v>0</v>
      </c>
      <c r="AD660" t="s">
        <v>2</v>
      </c>
      <c r="AE660">
        <v>24</v>
      </c>
      <c r="AF660">
        <v>141.52000000000001</v>
      </c>
      <c r="AG660">
        <v>73.7</v>
      </c>
      <c r="AH660">
        <f t="shared" ref="AH660:AH723" si="112">AF660/AG660</f>
        <v>1.9202170963364993</v>
      </c>
      <c r="AI660">
        <v>22.5</v>
      </c>
      <c r="AJ660">
        <v>58.25</v>
      </c>
      <c r="AK660">
        <v>69.97</v>
      </c>
      <c r="AL660" s="3">
        <f t="shared" ref="AL660:AL723" si="113">IF(AH660&gt;1.5,1,0)</f>
        <v>1</v>
      </c>
      <c r="AM660" s="3">
        <f t="shared" ref="AM660:AM723" si="114">IF((AND(AH660&gt;1,AH660&lt;1.5)),1,0)</f>
        <v>0</v>
      </c>
      <c r="AN660" s="3">
        <f t="shared" ref="AN660:AN723" si="115">IF(AH660&lt;1,1,0)</f>
        <v>0</v>
      </c>
    </row>
    <row r="661" spans="1:40" x14ac:dyDescent="0.35">
      <c r="A661" t="s">
        <v>1023</v>
      </c>
      <c r="B661" t="s">
        <v>1010</v>
      </c>
      <c r="C661" t="s">
        <v>0</v>
      </c>
      <c r="D661" t="s">
        <v>1</v>
      </c>
      <c r="E661">
        <v>24</v>
      </c>
      <c r="F661">
        <v>101.51</v>
      </c>
      <c r="G661">
        <v>73.7</v>
      </c>
      <c r="H661">
        <f t="shared" si="108"/>
        <v>1.3773405698778833</v>
      </c>
      <c r="I661">
        <v>25.5</v>
      </c>
      <c r="J661">
        <v>77.459999999999994</v>
      </c>
      <c r="K661">
        <v>77.400000000000006</v>
      </c>
      <c r="L661" s="3">
        <f t="shared" si="109"/>
        <v>0</v>
      </c>
      <c r="M661" s="3">
        <f t="shared" si="110"/>
        <v>1</v>
      </c>
      <c r="N661" s="3">
        <f t="shared" si="111"/>
        <v>0</v>
      </c>
      <c r="Z661" s="9">
        <v>5</v>
      </c>
      <c r="AA661" t="s">
        <v>1023</v>
      </c>
      <c r="AB661" t="s">
        <v>1010</v>
      </c>
      <c r="AC661" t="s">
        <v>0</v>
      </c>
      <c r="AD661" t="s">
        <v>2</v>
      </c>
      <c r="AE661">
        <v>24</v>
      </c>
      <c r="AF661">
        <v>186.6</v>
      </c>
      <c r="AG661">
        <v>73.7</v>
      </c>
      <c r="AH661">
        <f t="shared" si="112"/>
        <v>2.5318860244233377</v>
      </c>
      <c r="AI661">
        <v>22.5</v>
      </c>
      <c r="AJ661">
        <v>51.53</v>
      </c>
      <c r="AK661">
        <v>69.97</v>
      </c>
      <c r="AL661" s="3">
        <f t="shared" si="113"/>
        <v>1</v>
      </c>
      <c r="AM661" s="3">
        <f t="shared" si="114"/>
        <v>0</v>
      </c>
      <c r="AN661" s="3">
        <f t="shared" si="115"/>
        <v>0</v>
      </c>
    </row>
    <row r="662" spans="1:40" x14ac:dyDescent="0.35">
      <c r="A662" t="s">
        <v>1035</v>
      </c>
      <c r="B662" t="s">
        <v>1010</v>
      </c>
      <c r="C662" s="4" t="s">
        <v>0</v>
      </c>
      <c r="D662" s="4" t="s">
        <v>4</v>
      </c>
      <c r="E662" s="4">
        <v>22.5</v>
      </c>
      <c r="F662" s="4">
        <v>68.430000000000007</v>
      </c>
      <c r="G662" s="4">
        <v>69.97</v>
      </c>
      <c r="H662" s="4">
        <f t="shared" si="108"/>
        <v>0.97799056738602275</v>
      </c>
      <c r="I662" s="4">
        <v>22</v>
      </c>
      <c r="J662" s="4">
        <v>44.03</v>
      </c>
      <c r="K662" s="4">
        <v>68.72</v>
      </c>
      <c r="L662" s="4">
        <f t="shared" si="109"/>
        <v>0</v>
      </c>
      <c r="M662" s="4">
        <f t="shared" si="110"/>
        <v>0</v>
      </c>
      <c r="N662" s="4">
        <f t="shared" si="111"/>
        <v>1</v>
      </c>
      <c r="Z662" s="9">
        <v>5</v>
      </c>
      <c r="AA662" t="s">
        <v>1035</v>
      </c>
      <c r="AB662" t="s">
        <v>1010</v>
      </c>
      <c r="AC662" t="s">
        <v>0</v>
      </c>
      <c r="AD662" t="s">
        <v>5</v>
      </c>
      <c r="AE662">
        <v>23.5</v>
      </c>
      <c r="AF662">
        <v>81.75</v>
      </c>
      <c r="AG662">
        <v>72.459999999999994</v>
      </c>
      <c r="AH662">
        <f t="shared" si="112"/>
        <v>1.1282086668506763</v>
      </c>
      <c r="AI662">
        <v>21</v>
      </c>
      <c r="AJ662">
        <v>63.03</v>
      </c>
      <c r="AK662">
        <v>66.22</v>
      </c>
      <c r="AL662" s="3">
        <f t="shared" si="113"/>
        <v>0</v>
      </c>
      <c r="AM662" s="3">
        <f t="shared" si="114"/>
        <v>1</v>
      </c>
      <c r="AN662" s="3">
        <f t="shared" si="115"/>
        <v>0</v>
      </c>
    </row>
    <row r="663" spans="1:40" x14ac:dyDescent="0.35">
      <c r="A663" t="s">
        <v>1036</v>
      </c>
      <c r="B663" t="s">
        <v>1010</v>
      </c>
      <c r="C663" t="s">
        <v>0</v>
      </c>
      <c r="D663" t="s">
        <v>4</v>
      </c>
      <c r="E663">
        <v>23.5</v>
      </c>
      <c r="F663">
        <v>78.819999999999993</v>
      </c>
      <c r="G663">
        <v>72.459999999999994</v>
      </c>
      <c r="H663">
        <f t="shared" si="108"/>
        <v>1.0877725641733371</v>
      </c>
      <c r="I663">
        <v>23</v>
      </c>
      <c r="J663">
        <v>64.180000000000007</v>
      </c>
      <c r="K663">
        <v>71.22</v>
      </c>
      <c r="L663" s="3">
        <f t="shared" si="109"/>
        <v>0</v>
      </c>
      <c r="M663" s="3">
        <f t="shared" si="110"/>
        <v>1</v>
      </c>
      <c r="N663" s="3">
        <f t="shared" si="111"/>
        <v>0</v>
      </c>
      <c r="Z663" s="9">
        <v>5</v>
      </c>
      <c r="AA663" t="s">
        <v>1036</v>
      </c>
      <c r="AB663" t="s">
        <v>1010</v>
      </c>
      <c r="AC663" t="s">
        <v>0</v>
      </c>
      <c r="AD663" t="s">
        <v>5</v>
      </c>
      <c r="AE663">
        <v>22</v>
      </c>
      <c r="AF663">
        <v>71.31</v>
      </c>
      <c r="AG663">
        <v>68.72</v>
      </c>
      <c r="AH663">
        <f t="shared" si="112"/>
        <v>1.0376891734575089</v>
      </c>
      <c r="AI663">
        <v>21.5</v>
      </c>
      <c r="AJ663">
        <v>58.93</v>
      </c>
      <c r="AK663">
        <v>67.47</v>
      </c>
      <c r="AL663" s="3">
        <f t="shared" si="113"/>
        <v>0</v>
      </c>
      <c r="AM663" s="3">
        <f t="shared" si="114"/>
        <v>1</v>
      </c>
      <c r="AN663" s="3">
        <f t="shared" si="115"/>
        <v>0</v>
      </c>
    </row>
    <row r="664" spans="1:40" x14ac:dyDescent="0.35">
      <c r="A664" t="s">
        <v>1037</v>
      </c>
      <c r="B664" t="s">
        <v>1010</v>
      </c>
      <c r="C664" t="s">
        <v>0</v>
      </c>
      <c r="D664" t="s">
        <v>4</v>
      </c>
      <c r="E664">
        <v>23</v>
      </c>
      <c r="F664">
        <v>73.47</v>
      </c>
      <c r="G664">
        <v>71.22</v>
      </c>
      <c r="H664">
        <f t="shared" si="108"/>
        <v>1.0315922493681551</v>
      </c>
      <c r="I664">
        <v>22.5</v>
      </c>
      <c r="J664">
        <v>57.36</v>
      </c>
      <c r="K664">
        <v>69.97</v>
      </c>
      <c r="L664" s="3">
        <f t="shared" si="109"/>
        <v>0</v>
      </c>
      <c r="M664" s="3">
        <f t="shared" si="110"/>
        <v>1</v>
      </c>
      <c r="N664" s="3">
        <f t="shared" si="111"/>
        <v>0</v>
      </c>
      <c r="Z664" s="9">
        <v>5</v>
      </c>
      <c r="AA664" t="s">
        <v>1037</v>
      </c>
      <c r="AB664" t="s">
        <v>1010</v>
      </c>
      <c r="AC664" t="s">
        <v>0</v>
      </c>
      <c r="AD664" t="s">
        <v>5</v>
      </c>
      <c r="AE664">
        <v>23</v>
      </c>
      <c r="AF664">
        <v>88.01</v>
      </c>
      <c r="AG664">
        <v>71.22</v>
      </c>
      <c r="AH664">
        <f t="shared" si="112"/>
        <v>1.2357483852850324</v>
      </c>
      <c r="AI664">
        <v>21.5</v>
      </c>
      <c r="AJ664">
        <v>71.38</v>
      </c>
      <c r="AK664">
        <v>67.47</v>
      </c>
      <c r="AL664" s="3">
        <f t="shared" si="113"/>
        <v>0</v>
      </c>
      <c r="AM664" s="3">
        <f t="shared" si="114"/>
        <v>1</v>
      </c>
      <c r="AN664" s="3">
        <f t="shared" si="115"/>
        <v>0</v>
      </c>
    </row>
    <row r="665" spans="1:40" x14ac:dyDescent="0.35">
      <c r="A665" t="s">
        <v>1038</v>
      </c>
      <c r="B665" t="s">
        <v>1010</v>
      </c>
      <c r="C665" s="4" t="s">
        <v>0</v>
      </c>
      <c r="D665" s="4" t="s">
        <v>4</v>
      </c>
      <c r="E665" s="4">
        <v>23</v>
      </c>
      <c r="F665" s="4">
        <v>70.14</v>
      </c>
      <c r="G665" s="4">
        <v>71.22</v>
      </c>
      <c r="H665" s="4">
        <f t="shared" si="108"/>
        <v>0.98483572030328559</v>
      </c>
      <c r="I665" s="4">
        <v>22.5</v>
      </c>
      <c r="J665" s="4">
        <v>67.959999999999994</v>
      </c>
      <c r="K665" s="4">
        <v>69.97</v>
      </c>
      <c r="L665" s="4">
        <f t="shared" si="109"/>
        <v>0</v>
      </c>
      <c r="M665" s="4">
        <f t="shared" si="110"/>
        <v>0</v>
      </c>
      <c r="N665" s="4">
        <f t="shared" si="111"/>
        <v>1</v>
      </c>
      <c r="Z665" s="9">
        <v>5</v>
      </c>
      <c r="AA665" t="s">
        <v>1038</v>
      </c>
      <c r="AB665" t="s">
        <v>1010</v>
      </c>
      <c r="AC665" t="s">
        <v>0</v>
      </c>
      <c r="AD665" t="s">
        <v>5</v>
      </c>
      <c r="AE665">
        <v>23</v>
      </c>
      <c r="AF665">
        <v>97.41</v>
      </c>
      <c r="AG665">
        <v>71.22</v>
      </c>
      <c r="AH665">
        <f t="shared" si="112"/>
        <v>1.3677337826453244</v>
      </c>
      <c r="AI665">
        <v>21</v>
      </c>
      <c r="AJ665">
        <v>61.36</v>
      </c>
      <c r="AK665">
        <v>66.22</v>
      </c>
      <c r="AL665" s="3">
        <f t="shared" si="113"/>
        <v>0</v>
      </c>
      <c r="AM665" s="3">
        <f t="shared" si="114"/>
        <v>1</v>
      </c>
      <c r="AN665" s="3">
        <f t="shared" si="115"/>
        <v>0</v>
      </c>
    </row>
    <row r="666" spans="1:40" x14ac:dyDescent="0.35">
      <c r="A666" t="s">
        <v>1039</v>
      </c>
      <c r="B666" t="s">
        <v>1010</v>
      </c>
      <c r="C666" s="4" t="s">
        <v>0</v>
      </c>
      <c r="D666" s="4" t="s">
        <v>4</v>
      </c>
      <c r="E666" s="4">
        <v>22.5</v>
      </c>
      <c r="F666" s="4">
        <v>58.87</v>
      </c>
      <c r="G666" s="4">
        <v>69.97</v>
      </c>
      <c r="H666" s="4">
        <f t="shared" si="108"/>
        <v>0.84136058310704587</v>
      </c>
      <c r="I666" s="4">
        <v>22</v>
      </c>
      <c r="J666" s="4">
        <v>44.2</v>
      </c>
      <c r="K666" s="4">
        <v>68.72</v>
      </c>
      <c r="L666" s="4">
        <f t="shared" si="109"/>
        <v>0</v>
      </c>
      <c r="M666" s="4">
        <f t="shared" si="110"/>
        <v>0</v>
      </c>
      <c r="N666" s="4">
        <f t="shared" si="111"/>
        <v>1</v>
      </c>
      <c r="Z666" s="9">
        <v>5</v>
      </c>
      <c r="AA666" t="s">
        <v>1039</v>
      </c>
      <c r="AB666" t="s">
        <v>1010</v>
      </c>
      <c r="AC666" t="s">
        <v>0</v>
      </c>
      <c r="AD666" t="s">
        <v>5</v>
      </c>
      <c r="AE666">
        <v>23.5</v>
      </c>
      <c r="AF666">
        <v>110.81</v>
      </c>
      <c r="AG666">
        <v>72.459999999999994</v>
      </c>
      <c r="AH666">
        <f t="shared" si="112"/>
        <v>1.5292575213911126</v>
      </c>
      <c r="AI666">
        <v>21</v>
      </c>
      <c r="AJ666">
        <v>43.39</v>
      </c>
      <c r="AK666">
        <v>66.22</v>
      </c>
      <c r="AL666" s="3">
        <f t="shared" si="113"/>
        <v>1</v>
      </c>
      <c r="AM666" s="3">
        <f t="shared" si="114"/>
        <v>0</v>
      </c>
      <c r="AN666" s="3">
        <f t="shared" si="115"/>
        <v>0</v>
      </c>
    </row>
    <row r="667" spans="1:40" x14ac:dyDescent="0.35">
      <c r="A667" t="s">
        <v>1040</v>
      </c>
      <c r="B667" t="s">
        <v>1010</v>
      </c>
      <c r="C667" t="s">
        <v>0</v>
      </c>
      <c r="D667" t="s">
        <v>4</v>
      </c>
      <c r="E667">
        <v>22.5</v>
      </c>
      <c r="F667">
        <v>76.78</v>
      </c>
      <c r="G667">
        <v>69.97</v>
      </c>
      <c r="H667">
        <f t="shared" si="108"/>
        <v>1.0973274260397314</v>
      </c>
      <c r="I667">
        <v>23.5</v>
      </c>
      <c r="J667">
        <v>74.650000000000006</v>
      </c>
      <c r="K667">
        <v>72.459999999999994</v>
      </c>
      <c r="L667" s="3">
        <f t="shared" si="109"/>
        <v>0</v>
      </c>
      <c r="M667" s="3">
        <f t="shared" si="110"/>
        <v>1</v>
      </c>
      <c r="N667" s="3">
        <f t="shared" si="111"/>
        <v>0</v>
      </c>
      <c r="Z667" s="9">
        <v>5</v>
      </c>
      <c r="AA667" t="s">
        <v>1040</v>
      </c>
      <c r="AB667" t="s">
        <v>1010</v>
      </c>
      <c r="AC667" t="s">
        <v>0</v>
      </c>
      <c r="AD667" t="s">
        <v>5</v>
      </c>
      <c r="AE667">
        <v>23.5</v>
      </c>
      <c r="AF667">
        <v>94.22</v>
      </c>
      <c r="AG667">
        <v>72.459999999999994</v>
      </c>
      <c r="AH667">
        <f t="shared" si="112"/>
        <v>1.300303615788021</v>
      </c>
      <c r="AI667">
        <v>21.5</v>
      </c>
      <c r="AJ667">
        <v>54.97</v>
      </c>
      <c r="AK667">
        <v>67.47</v>
      </c>
      <c r="AL667" s="3">
        <f t="shared" si="113"/>
        <v>0</v>
      </c>
      <c r="AM667" s="3">
        <f t="shared" si="114"/>
        <v>1</v>
      </c>
      <c r="AN667" s="3">
        <f t="shared" si="115"/>
        <v>0</v>
      </c>
    </row>
    <row r="668" spans="1:40" x14ac:dyDescent="0.35">
      <c r="A668" t="s">
        <v>1041</v>
      </c>
      <c r="B668" t="s">
        <v>1010</v>
      </c>
      <c r="C668" t="s">
        <v>0</v>
      </c>
      <c r="D668" t="s">
        <v>4</v>
      </c>
      <c r="E668">
        <v>23.5</v>
      </c>
      <c r="F668">
        <v>206.69</v>
      </c>
      <c r="G668">
        <v>72.459999999999994</v>
      </c>
      <c r="H668">
        <f t="shared" si="108"/>
        <v>2.85247032845708</v>
      </c>
      <c r="I668">
        <v>21.5</v>
      </c>
      <c r="J668">
        <v>54.83</v>
      </c>
      <c r="K668">
        <v>67.47</v>
      </c>
      <c r="L668" s="3">
        <f t="shared" si="109"/>
        <v>1</v>
      </c>
      <c r="M668" s="3">
        <f t="shared" si="110"/>
        <v>0</v>
      </c>
      <c r="N668" s="3">
        <f t="shared" si="111"/>
        <v>0</v>
      </c>
      <c r="Z668" s="9">
        <v>5</v>
      </c>
      <c r="AA668" t="s">
        <v>1041</v>
      </c>
      <c r="AB668" t="s">
        <v>1010</v>
      </c>
      <c r="AC668" t="s">
        <v>0</v>
      </c>
      <c r="AD668" t="s">
        <v>5</v>
      </c>
      <c r="AE668">
        <v>23</v>
      </c>
      <c r="AF668">
        <v>148.91999999999999</v>
      </c>
      <c r="AG668">
        <v>71.22</v>
      </c>
      <c r="AH668">
        <f t="shared" si="112"/>
        <v>2.0909856781802865</v>
      </c>
      <c r="AI668">
        <v>20.5</v>
      </c>
      <c r="AJ668">
        <v>53.15</v>
      </c>
      <c r="AK668">
        <v>64.97</v>
      </c>
      <c r="AL668" s="3">
        <f t="shared" si="113"/>
        <v>1</v>
      </c>
      <c r="AM668" s="3">
        <f t="shared" si="114"/>
        <v>0</v>
      </c>
      <c r="AN668" s="3">
        <f t="shared" si="115"/>
        <v>0</v>
      </c>
    </row>
    <row r="669" spans="1:40" x14ac:dyDescent="0.35">
      <c r="A669" t="s">
        <v>1042</v>
      </c>
      <c r="B669" t="s">
        <v>1010</v>
      </c>
      <c r="C669" t="s">
        <v>0</v>
      </c>
      <c r="D669" t="s">
        <v>4</v>
      </c>
      <c r="E669">
        <v>23</v>
      </c>
      <c r="F669">
        <v>80.349999999999994</v>
      </c>
      <c r="G669">
        <v>71.22</v>
      </c>
      <c r="H669">
        <f t="shared" si="108"/>
        <v>1.1281943274361135</v>
      </c>
      <c r="I669">
        <v>22</v>
      </c>
      <c r="J669">
        <v>66.88</v>
      </c>
      <c r="K669">
        <v>68.72</v>
      </c>
      <c r="L669" s="3">
        <f t="shared" si="109"/>
        <v>0</v>
      </c>
      <c r="M669" s="3">
        <f t="shared" si="110"/>
        <v>1</v>
      </c>
      <c r="N669" s="3">
        <f t="shared" si="111"/>
        <v>0</v>
      </c>
      <c r="Z669" s="9">
        <v>5</v>
      </c>
      <c r="AA669" t="s">
        <v>1042</v>
      </c>
      <c r="AB669" t="s">
        <v>1010</v>
      </c>
      <c r="AC669" t="s">
        <v>0</v>
      </c>
      <c r="AD669" t="s">
        <v>5</v>
      </c>
      <c r="AE669">
        <v>22.5</v>
      </c>
      <c r="AF669">
        <v>117.36</v>
      </c>
      <c r="AG669">
        <v>69.97</v>
      </c>
      <c r="AH669">
        <f t="shared" si="112"/>
        <v>1.6772902672573959</v>
      </c>
      <c r="AI669">
        <v>20.5</v>
      </c>
      <c r="AJ669">
        <v>48.07</v>
      </c>
      <c r="AK669">
        <v>64.97</v>
      </c>
      <c r="AL669" s="3">
        <f t="shared" si="113"/>
        <v>1</v>
      </c>
      <c r="AM669" s="3">
        <f t="shared" si="114"/>
        <v>0</v>
      </c>
      <c r="AN669" s="3">
        <f t="shared" si="115"/>
        <v>0</v>
      </c>
    </row>
    <row r="670" spans="1:40" x14ac:dyDescent="0.35">
      <c r="A670" t="s">
        <v>1043</v>
      </c>
      <c r="B670" t="s">
        <v>1010</v>
      </c>
      <c r="C670" s="4" t="s">
        <v>0</v>
      </c>
      <c r="D670" s="4" t="s">
        <v>4</v>
      </c>
      <c r="E670" s="4">
        <v>16</v>
      </c>
      <c r="F670" s="4">
        <v>35.19</v>
      </c>
      <c r="G670" s="4">
        <v>53.5</v>
      </c>
      <c r="H670" s="4">
        <f t="shared" si="108"/>
        <v>0.6577570093457944</v>
      </c>
      <c r="I670" s="4">
        <v>15.5</v>
      </c>
      <c r="J670" s="4">
        <v>30.42</v>
      </c>
      <c r="K670" s="4">
        <v>52.21</v>
      </c>
      <c r="L670" s="4">
        <f t="shared" si="109"/>
        <v>0</v>
      </c>
      <c r="M670" s="4">
        <f t="shared" si="110"/>
        <v>0</v>
      </c>
      <c r="N670" s="4">
        <f t="shared" si="111"/>
        <v>1</v>
      </c>
      <c r="Z670" s="9">
        <v>5</v>
      </c>
      <c r="AA670" t="s">
        <v>1043</v>
      </c>
      <c r="AB670" t="s">
        <v>1010</v>
      </c>
      <c r="AC670" t="s">
        <v>0</v>
      </c>
      <c r="AD670" t="s">
        <v>5</v>
      </c>
      <c r="AE670">
        <v>23</v>
      </c>
      <c r="AF670">
        <v>74.12</v>
      </c>
      <c r="AG670">
        <v>71.22</v>
      </c>
      <c r="AH670">
        <f t="shared" si="112"/>
        <v>1.040718899185622</v>
      </c>
      <c r="AI670">
        <v>22.5</v>
      </c>
      <c r="AJ670">
        <v>39.909999999999997</v>
      </c>
      <c r="AK670">
        <v>69.97</v>
      </c>
      <c r="AL670" s="3">
        <f t="shared" si="113"/>
        <v>0</v>
      </c>
      <c r="AM670" s="3">
        <f t="shared" si="114"/>
        <v>1</v>
      </c>
      <c r="AN670" s="3">
        <f t="shared" si="115"/>
        <v>0</v>
      </c>
    </row>
    <row r="671" spans="1:40" x14ac:dyDescent="0.35">
      <c r="A671" t="s">
        <v>1044</v>
      </c>
      <c r="B671" t="s">
        <v>1010</v>
      </c>
      <c r="C671" s="4" t="s">
        <v>0</v>
      </c>
      <c r="D671" s="4" t="s">
        <v>4</v>
      </c>
      <c r="E671" s="4">
        <v>24</v>
      </c>
      <c r="F671" s="4">
        <v>68.7</v>
      </c>
      <c r="G671" s="4">
        <v>73.7</v>
      </c>
      <c r="H671" s="4">
        <f t="shared" si="108"/>
        <v>0.93215739484396198</v>
      </c>
      <c r="I671" s="4">
        <v>23.5</v>
      </c>
      <c r="J671" s="4">
        <v>61.67</v>
      </c>
      <c r="K671" s="4">
        <v>72.459999999999994</v>
      </c>
      <c r="L671" s="4">
        <f t="shared" si="109"/>
        <v>0</v>
      </c>
      <c r="M671" s="4">
        <f t="shared" si="110"/>
        <v>0</v>
      </c>
      <c r="N671" s="4">
        <f t="shared" si="111"/>
        <v>1</v>
      </c>
      <c r="Z671" s="9">
        <v>5</v>
      </c>
      <c r="AA671" t="s">
        <v>1044</v>
      </c>
      <c r="AB671" t="s">
        <v>1010</v>
      </c>
      <c r="AC671" t="s">
        <v>0</v>
      </c>
      <c r="AD671" t="s">
        <v>5</v>
      </c>
      <c r="AE671">
        <v>22.5</v>
      </c>
      <c r="AF671">
        <v>87.08</v>
      </c>
      <c r="AG671">
        <v>69.97</v>
      </c>
      <c r="AH671">
        <f t="shared" si="112"/>
        <v>1.2445333714449049</v>
      </c>
      <c r="AI671">
        <v>21.5</v>
      </c>
      <c r="AJ671">
        <v>63.18</v>
      </c>
      <c r="AK671">
        <v>67.47</v>
      </c>
      <c r="AL671" s="3">
        <f t="shared" si="113"/>
        <v>0</v>
      </c>
      <c r="AM671" s="3">
        <f t="shared" si="114"/>
        <v>1</v>
      </c>
      <c r="AN671" s="3">
        <f t="shared" si="115"/>
        <v>0</v>
      </c>
    </row>
    <row r="672" spans="1:40" x14ac:dyDescent="0.35">
      <c r="A672" t="s">
        <v>1045</v>
      </c>
      <c r="B672" t="s">
        <v>1010</v>
      </c>
      <c r="C672" s="4" t="s">
        <v>0</v>
      </c>
      <c r="D672" s="4" t="s">
        <v>4</v>
      </c>
      <c r="E672" s="4">
        <v>20.5</v>
      </c>
      <c r="F672" s="4">
        <v>55.1</v>
      </c>
      <c r="G672" s="4">
        <v>64.97</v>
      </c>
      <c r="H672" s="4">
        <f t="shared" si="108"/>
        <v>0.84808373095274747</v>
      </c>
      <c r="I672" s="4">
        <v>20</v>
      </c>
      <c r="J672" s="4">
        <v>53.47</v>
      </c>
      <c r="K672" s="4">
        <v>63.71</v>
      </c>
      <c r="L672" s="4">
        <f t="shared" si="109"/>
        <v>0</v>
      </c>
      <c r="M672" s="4">
        <f t="shared" si="110"/>
        <v>0</v>
      </c>
      <c r="N672" s="4">
        <f t="shared" si="111"/>
        <v>1</v>
      </c>
      <c r="Z672" s="9">
        <v>5</v>
      </c>
      <c r="AA672" t="s">
        <v>1045</v>
      </c>
      <c r="AB672" t="s">
        <v>1010</v>
      </c>
      <c r="AC672" s="4" t="s">
        <v>0</v>
      </c>
      <c r="AD672" s="4" t="s">
        <v>5</v>
      </c>
      <c r="AE672" s="4">
        <v>19.5</v>
      </c>
      <c r="AF672" s="4">
        <v>51.25</v>
      </c>
      <c r="AG672" s="4">
        <v>62.44</v>
      </c>
      <c r="AH672" s="4">
        <f t="shared" si="112"/>
        <v>0.8207879564381807</v>
      </c>
      <c r="AI672" s="4">
        <v>19</v>
      </c>
      <c r="AJ672" s="4">
        <v>33.43</v>
      </c>
      <c r="AK672" s="4">
        <v>61.18</v>
      </c>
      <c r="AL672" s="4">
        <f t="shared" si="113"/>
        <v>0</v>
      </c>
      <c r="AM672" s="4">
        <f t="shared" si="114"/>
        <v>0</v>
      </c>
      <c r="AN672" s="4">
        <f t="shared" si="115"/>
        <v>1</v>
      </c>
    </row>
    <row r="673" spans="1:40" x14ac:dyDescent="0.35">
      <c r="A673" t="s">
        <v>1046</v>
      </c>
      <c r="B673" t="s">
        <v>1010</v>
      </c>
      <c r="C673" s="4" t="s">
        <v>0</v>
      </c>
      <c r="D673" s="4" t="s">
        <v>4</v>
      </c>
      <c r="E673" s="4">
        <v>23</v>
      </c>
      <c r="F673" s="4">
        <v>65.33</v>
      </c>
      <c r="G673" s="4">
        <v>71.22</v>
      </c>
      <c r="H673" s="4">
        <f t="shared" si="108"/>
        <v>0.91729851165402976</v>
      </c>
      <c r="I673" s="4">
        <v>22.5</v>
      </c>
      <c r="J673" s="4">
        <v>45.58</v>
      </c>
      <c r="K673" s="4">
        <v>69.97</v>
      </c>
      <c r="L673" s="4">
        <f t="shared" si="109"/>
        <v>0</v>
      </c>
      <c r="M673" s="4">
        <f t="shared" si="110"/>
        <v>0</v>
      </c>
      <c r="N673" s="4">
        <f t="shared" si="111"/>
        <v>1</v>
      </c>
      <c r="Z673" s="9">
        <v>5</v>
      </c>
      <c r="AA673" t="s">
        <v>1046</v>
      </c>
      <c r="AB673" t="s">
        <v>1010</v>
      </c>
      <c r="AC673" s="4" t="s">
        <v>0</v>
      </c>
      <c r="AD673" s="4" t="s">
        <v>5</v>
      </c>
      <c r="AE673" s="4">
        <v>33</v>
      </c>
      <c r="AF673" s="4">
        <v>84.88</v>
      </c>
      <c r="AG673" s="4">
        <v>95.64</v>
      </c>
      <c r="AH673" s="4">
        <f t="shared" si="112"/>
        <v>0.88749477206189875</v>
      </c>
      <c r="AI673" s="4">
        <v>32.5</v>
      </c>
      <c r="AJ673" s="4">
        <v>60.94</v>
      </c>
      <c r="AK673" s="4">
        <v>94.43</v>
      </c>
      <c r="AL673" s="4">
        <f t="shared" si="113"/>
        <v>0</v>
      </c>
      <c r="AM673" s="4">
        <f t="shared" si="114"/>
        <v>0</v>
      </c>
      <c r="AN673" s="4">
        <f t="shared" si="115"/>
        <v>1</v>
      </c>
    </row>
    <row r="674" spans="1:40" x14ac:dyDescent="0.35">
      <c r="A674" t="s">
        <v>1047</v>
      </c>
      <c r="B674" t="s">
        <v>1010</v>
      </c>
      <c r="C674" s="4" t="s">
        <v>0</v>
      </c>
      <c r="D674" s="4" t="s">
        <v>4</v>
      </c>
      <c r="E674" s="4">
        <v>24</v>
      </c>
      <c r="F674" s="4">
        <v>71.86</v>
      </c>
      <c r="G674" s="4">
        <v>73.7</v>
      </c>
      <c r="H674" s="4">
        <f t="shared" si="108"/>
        <v>0.97503392130257793</v>
      </c>
      <c r="I674" s="4">
        <v>23.5</v>
      </c>
      <c r="J674" s="4">
        <v>64.290000000000006</v>
      </c>
      <c r="K674" s="4">
        <v>72.459999999999994</v>
      </c>
      <c r="L674" s="4">
        <f t="shared" si="109"/>
        <v>0</v>
      </c>
      <c r="M674" s="4">
        <f t="shared" si="110"/>
        <v>0</v>
      </c>
      <c r="N674" s="4">
        <f t="shared" si="111"/>
        <v>1</v>
      </c>
      <c r="Z674" s="9">
        <v>5</v>
      </c>
      <c r="AA674" t="s">
        <v>1047</v>
      </c>
      <c r="AB674" t="s">
        <v>1010</v>
      </c>
      <c r="AC674" t="s">
        <v>0</v>
      </c>
      <c r="AD674" t="s">
        <v>5</v>
      </c>
      <c r="AE674">
        <v>23</v>
      </c>
      <c r="AF674">
        <v>124.86</v>
      </c>
      <c r="AG674">
        <v>71.22</v>
      </c>
      <c r="AH674">
        <f t="shared" si="112"/>
        <v>1.7531592249368155</v>
      </c>
      <c r="AI674">
        <v>21</v>
      </c>
      <c r="AJ674">
        <v>49.51</v>
      </c>
      <c r="AK674">
        <v>66.22</v>
      </c>
      <c r="AL674" s="3">
        <f t="shared" si="113"/>
        <v>1</v>
      </c>
      <c r="AM674" s="3">
        <f t="shared" si="114"/>
        <v>0</v>
      </c>
      <c r="AN674" s="3">
        <f t="shared" si="115"/>
        <v>0</v>
      </c>
    </row>
    <row r="675" spans="1:40" x14ac:dyDescent="0.35">
      <c r="A675" t="s">
        <v>1370</v>
      </c>
      <c r="B675" t="s">
        <v>1371</v>
      </c>
      <c r="C675" t="s">
        <v>0</v>
      </c>
      <c r="D675" t="s">
        <v>1</v>
      </c>
      <c r="E675">
        <v>24</v>
      </c>
      <c r="F675">
        <v>107.96</v>
      </c>
      <c r="G675">
        <v>73.7</v>
      </c>
      <c r="H675">
        <f t="shared" si="108"/>
        <v>1.4648575305291722</v>
      </c>
      <c r="I675">
        <v>22.5</v>
      </c>
      <c r="J675">
        <v>38.86</v>
      </c>
      <c r="K675">
        <v>69.97</v>
      </c>
      <c r="L675" s="3">
        <f t="shared" si="109"/>
        <v>0</v>
      </c>
      <c r="M675" s="3">
        <f t="shared" si="110"/>
        <v>1</v>
      </c>
      <c r="N675" s="3">
        <f t="shared" si="111"/>
        <v>0</v>
      </c>
      <c r="Z675" s="9">
        <v>6</v>
      </c>
      <c r="AA675" t="s">
        <v>1370</v>
      </c>
      <c r="AB675" t="s">
        <v>1371</v>
      </c>
      <c r="AC675" t="s">
        <v>0</v>
      </c>
      <c r="AD675" t="s">
        <v>2</v>
      </c>
      <c r="AE675">
        <v>24</v>
      </c>
      <c r="AF675">
        <v>146.93</v>
      </c>
      <c r="AG675">
        <v>73.7</v>
      </c>
      <c r="AH675">
        <f t="shared" si="112"/>
        <v>1.9936227951153325</v>
      </c>
      <c r="AI675">
        <v>23</v>
      </c>
      <c r="AJ675">
        <v>60.3</v>
      </c>
      <c r="AK675">
        <v>71.22</v>
      </c>
      <c r="AL675" s="3">
        <f t="shared" si="113"/>
        <v>1</v>
      </c>
      <c r="AM675" s="3">
        <f t="shared" si="114"/>
        <v>0</v>
      </c>
      <c r="AN675" s="3">
        <f t="shared" si="115"/>
        <v>0</v>
      </c>
    </row>
    <row r="676" spans="1:40" x14ac:dyDescent="0.35">
      <c r="A676" t="s">
        <v>1372</v>
      </c>
      <c r="B676" t="s">
        <v>1371</v>
      </c>
      <c r="C676" t="s">
        <v>0</v>
      </c>
      <c r="D676" t="s">
        <v>1</v>
      </c>
      <c r="E676">
        <v>24.5</v>
      </c>
      <c r="F676">
        <v>124.87</v>
      </c>
      <c r="G676">
        <v>74.930000000000007</v>
      </c>
      <c r="H676">
        <f t="shared" si="108"/>
        <v>1.6664887228079539</v>
      </c>
      <c r="I676">
        <v>23</v>
      </c>
      <c r="J676">
        <v>59.8</v>
      </c>
      <c r="K676">
        <v>71.22</v>
      </c>
      <c r="L676" s="3">
        <f t="shared" si="109"/>
        <v>1</v>
      </c>
      <c r="M676" s="3">
        <f t="shared" si="110"/>
        <v>0</v>
      </c>
      <c r="N676" s="3">
        <f t="shared" si="111"/>
        <v>0</v>
      </c>
      <c r="Z676" s="9">
        <v>6</v>
      </c>
      <c r="AA676" t="s">
        <v>1372</v>
      </c>
      <c r="AB676" t="s">
        <v>1371</v>
      </c>
      <c r="AC676" t="s">
        <v>0</v>
      </c>
      <c r="AD676" t="s">
        <v>2</v>
      </c>
      <c r="AE676">
        <v>24</v>
      </c>
      <c r="AF676">
        <v>83.43</v>
      </c>
      <c r="AG676">
        <v>73.7</v>
      </c>
      <c r="AH676">
        <f t="shared" si="112"/>
        <v>1.13202170963365</v>
      </c>
      <c r="AI676">
        <v>23.5</v>
      </c>
      <c r="AJ676">
        <v>66.62</v>
      </c>
      <c r="AK676">
        <v>72.459999999999994</v>
      </c>
      <c r="AL676" s="3">
        <f t="shared" si="113"/>
        <v>0</v>
      </c>
      <c r="AM676" s="3">
        <f t="shared" si="114"/>
        <v>1</v>
      </c>
      <c r="AN676" s="3">
        <f t="shared" si="115"/>
        <v>0</v>
      </c>
    </row>
    <row r="677" spans="1:40" x14ac:dyDescent="0.35">
      <c r="A677" t="s">
        <v>1373</v>
      </c>
      <c r="B677" t="s">
        <v>1371</v>
      </c>
      <c r="C677" t="s">
        <v>0</v>
      </c>
      <c r="D677" t="s">
        <v>1</v>
      </c>
      <c r="E677">
        <v>24</v>
      </c>
      <c r="F677">
        <v>134.19</v>
      </c>
      <c r="G677">
        <v>73.7</v>
      </c>
      <c r="H677">
        <f t="shared" si="108"/>
        <v>1.8207598371777476</v>
      </c>
      <c r="I677">
        <v>22.5</v>
      </c>
      <c r="J677">
        <v>75.16</v>
      </c>
      <c r="K677">
        <v>69.97</v>
      </c>
      <c r="L677" s="3">
        <f t="shared" si="109"/>
        <v>1</v>
      </c>
      <c r="M677" s="3">
        <f t="shared" si="110"/>
        <v>0</v>
      </c>
      <c r="N677" s="3">
        <f t="shared" si="111"/>
        <v>0</v>
      </c>
      <c r="Z677" s="9">
        <v>6</v>
      </c>
      <c r="AA677" t="s">
        <v>1373</v>
      </c>
      <c r="AB677" t="s">
        <v>1371</v>
      </c>
      <c r="AC677" t="s">
        <v>0</v>
      </c>
      <c r="AD677" t="s">
        <v>2</v>
      </c>
      <c r="AE677">
        <v>24</v>
      </c>
      <c r="AF677">
        <v>146.54</v>
      </c>
      <c r="AG677">
        <v>73.7</v>
      </c>
      <c r="AH677">
        <f t="shared" si="112"/>
        <v>1.9883310719131613</v>
      </c>
      <c r="AI677">
        <v>23</v>
      </c>
      <c r="AJ677">
        <v>56.6</v>
      </c>
      <c r="AK677">
        <v>71.22</v>
      </c>
      <c r="AL677" s="3">
        <f t="shared" si="113"/>
        <v>1</v>
      </c>
      <c r="AM677" s="3">
        <f t="shared" si="114"/>
        <v>0</v>
      </c>
      <c r="AN677" s="3">
        <f t="shared" si="115"/>
        <v>0</v>
      </c>
    </row>
    <row r="678" spans="1:40" x14ac:dyDescent="0.35">
      <c r="A678" t="s">
        <v>1374</v>
      </c>
      <c r="B678" t="s">
        <v>1371</v>
      </c>
      <c r="C678" t="s">
        <v>0</v>
      </c>
      <c r="D678" t="s">
        <v>1</v>
      </c>
      <c r="E678">
        <v>24</v>
      </c>
      <c r="F678">
        <v>137.31</v>
      </c>
      <c r="G678">
        <v>73.7</v>
      </c>
      <c r="H678">
        <f t="shared" si="108"/>
        <v>1.8630936227951154</v>
      </c>
      <c r="I678">
        <v>22.5</v>
      </c>
      <c r="J678">
        <v>45.89</v>
      </c>
      <c r="K678">
        <v>69.97</v>
      </c>
      <c r="L678" s="3">
        <f t="shared" si="109"/>
        <v>1</v>
      </c>
      <c r="M678" s="3">
        <f t="shared" si="110"/>
        <v>0</v>
      </c>
      <c r="N678" s="3">
        <f t="shared" si="111"/>
        <v>0</v>
      </c>
      <c r="Z678" s="9">
        <v>6</v>
      </c>
      <c r="AA678" t="s">
        <v>1374</v>
      </c>
      <c r="AB678" t="s">
        <v>1371</v>
      </c>
      <c r="AC678" t="s">
        <v>0</v>
      </c>
      <c r="AD678" t="s">
        <v>2</v>
      </c>
      <c r="AE678">
        <v>24</v>
      </c>
      <c r="AF678">
        <v>147.71</v>
      </c>
      <c r="AG678">
        <v>73.7</v>
      </c>
      <c r="AH678">
        <f t="shared" si="112"/>
        <v>2.0042062415196744</v>
      </c>
      <c r="AI678">
        <v>35</v>
      </c>
      <c r="AJ678">
        <v>100.74</v>
      </c>
      <c r="AK678">
        <v>100.44</v>
      </c>
      <c r="AL678" s="3">
        <f t="shared" si="113"/>
        <v>1</v>
      </c>
      <c r="AM678" s="3">
        <f t="shared" si="114"/>
        <v>0</v>
      </c>
      <c r="AN678" s="3">
        <f t="shared" si="115"/>
        <v>0</v>
      </c>
    </row>
    <row r="679" spans="1:40" x14ac:dyDescent="0.35">
      <c r="A679" t="s">
        <v>1375</v>
      </c>
      <c r="B679" t="s">
        <v>1371</v>
      </c>
      <c r="C679" t="s">
        <v>0</v>
      </c>
      <c r="D679" t="s">
        <v>1</v>
      </c>
      <c r="E679">
        <v>24</v>
      </c>
      <c r="F679">
        <v>146.43</v>
      </c>
      <c r="G679">
        <v>73.7</v>
      </c>
      <c r="H679">
        <f t="shared" si="108"/>
        <v>1.9868385345997286</v>
      </c>
      <c r="I679">
        <v>22.5</v>
      </c>
      <c r="J679">
        <v>55.03</v>
      </c>
      <c r="K679">
        <v>69.97</v>
      </c>
      <c r="L679" s="3">
        <f t="shared" si="109"/>
        <v>1</v>
      </c>
      <c r="M679" s="3">
        <f t="shared" si="110"/>
        <v>0</v>
      </c>
      <c r="N679" s="3">
        <f t="shared" si="111"/>
        <v>0</v>
      </c>
      <c r="Z679" s="9">
        <v>6</v>
      </c>
      <c r="AA679" t="s">
        <v>1375</v>
      </c>
      <c r="AB679" t="s">
        <v>1371</v>
      </c>
      <c r="AC679" t="s">
        <v>0</v>
      </c>
      <c r="AD679" t="s">
        <v>2</v>
      </c>
      <c r="AE679">
        <v>24</v>
      </c>
      <c r="AF679">
        <v>162.86000000000001</v>
      </c>
      <c r="AG679">
        <v>73.7</v>
      </c>
      <c r="AH679">
        <f t="shared" si="112"/>
        <v>2.2097693351424694</v>
      </c>
      <c r="AI679">
        <v>35</v>
      </c>
      <c r="AJ679">
        <v>121.13</v>
      </c>
      <c r="AK679">
        <v>100.44</v>
      </c>
      <c r="AL679" s="3">
        <f t="shared" si="113"/>
        <v>1</v>
      </c>
      <c r="AM679" s="3">
        <f t="shared" si="114"/>
        <v>0</v>
      </c>
      <c r="AN679" s="3">
        <f t="shared" si="115"/>
        <v>0</v>
      </c>
    </row>
    <row r="680" spans="1:40" x14ac:dyDescent="0.35">
      <c r="A680" t="s">
        <v>1376</v>
      </c>
      <c r="B680" t="s">
        <v>1371</v>
      </c>
      <c r="C680" s="4" t="s">
        <v>0</v>
      </c>
      <c r="D680" s="4" t="s">
        <v>1</v>
      </c>
      <c r="E680" s="4">
        <v>16</v>
      </c>
      <c r="F680" s="4">
        <v>50.67</v>
      </c>
      <c r="G680" s="4">
        <v>53.5</v>
      </c>
      <c r="H680" s="4">
        <f t="shared" si="108"/>
        <v>0.94710280373831779</v>
      </c>
      <c r="I680" s="4">
        <v>15.5</v>
      </c>
      <c r="J680" s="4">
        <v>42.57</v>
      </c>
      <c r="K680" s="4">
        <v>52.21</v>
      </c>
      <c r="L680" s="4">
        <f t="shared" si="109"/>
        <v>0</v>
      </c>
      <c r="M680" s="4">
        <f t="shared" si="110"/>
        <v>0</v>
      </c>
      <c r="N680" s="4">
        <f t="shared" si="111"/>
        <v>1</v>
      </c>
      <c r="Z680" s="9">
        <v>6</v>
      </c>
      <c r="AA680" t="s">
        <v>1376</v>
      </c>
      <c r="AB680" t="s">
        <v>1371</v>
      </c>
      <c r="AC680" t="s">
        <v>0</v>
      </c>
      <c r="AD680" t="s">
        <v>2</v>
      </c>
      <c r="AE680">
        <v>24</v>
      </c>
      <c r="AF680">
        <v>80.61</v>
      </c>
      <c r="AG680">
        <v>73.7</v>
      </c>
      <c r="AH680">
        <f t="shared" si="112"/>
        <v>1.0937584803256444</v>
      </c>
      <c r="AI680">
        <v>23.5</v>
      </c>
      <c r="AJ680">
        <v>71.27</v>
      </c>
      <c r="AK680">
        <v>72.459999999999994</v>
      </c>
      <c r="AL680" s="3">
        <f t="shared" si="113"/>
        <v>0</v>
      </c>
      <c r="AM680" s="3">
        <f t="shared" si="114"/>
        <v>1</v>
      </c>
      <c r="AN680" s="3">
        <f t="shared" si="115"/>
        <v>0</v>
      </c>
    </row>
    <row r="681" spans="1:40" x14ac:dyDescent="0.35">
      <c r="A681" t="s">
        <v>1377</v>
      </c>
      <c r="B681" t="s">
        <v>1371</v>
      </c>
      <c r="C681" t="s">
        <v>0</v>
      </c>
      <c r="D681" t="s">
        <v>1</v>
      </c>
      <c r="E681">
        <v>24</v>
      </c>
      <c r="F681">
        <v>107.57</v>
      </c>
      <c r="G681">
        <v>73.7</v>
      </c>
      <c r="H681">
        <f t="shared" si="108"/>
        <v>1.4595658073270013</v>
      </c>
      <c r="I681">
        <v>22.5</v>
      </c>
      <c r="J681">
        <v>63.02</v>
      </c>
      <c r="K681">
        <v>69.97</v>
      </c>
      <c r="L681" s="3">
        <f t="shared" si="109"/>
        <v>0</v>
      </c>
      <c r="M681" s="3">
        <f t="shared" si="110"/>
        <v>1</v>
      </c>
      <c r="N681" s="3">
        <f t="shared" si="111"/>
        <v>0</v>
      </c>
      <c r="Z681" s="9">
        <v>6</v>
      </c>
      <c r="AA681" t="s">
        <v>1377</v>
      </c>
      <c r="AB681" t="s">
        <v>1371</v>
      </c>
      <c r="AC681" t="s">
        <v>0</v>
      </c>
      <c r="AD681" t="s">
        <v>2</v>
      </c>
      <c r="AE681">
        <v>29</v>
      </c>
      <c r="AF681">
        <v>91.29</v>
      </c>
      <c r="AG681">
        <v>85.96</v>
      </c>
      <c r="AH681">
        <f t="shared" si="112"/>
        <v>1.0620055839925548</v>
      </c>
      <c r="AI681">
        <v>28.5</v>
      </c>
      <c r="AJ681">
        <v>68.010000000000005</v>
      </c>
      <c r="AK681">
        <v>84.74</v>
      </c>
      <c r="AL681" s="3">
        <f t="shared" si="113"/>
        <v>0</v>
      </c>
      <c r="AM681" s="3">
        <f t="shared" si="114"/>
        <v>1</v>
      </c>
      <c r="AN681" s="3">
        <f t="shared" si="115"/>
        <v>0</v>
      </c>
    </row>
    <row r="682" spans="1:40" x14ac:dyDescent="0.35">
      <c r="A682" t="s">
        <v>1379</v>
      </c>
      <c r="B682" t="s">
        <v>1371</v>
      </c>
      <c r="C682" t="s">
        <v>0</v>
      </c>
      <c r="D682" t="s">
        <v>1</v>
      </c>
      <c r="E682">
        <v>24</v>
      </c>
      <c r="F682">
        <v>94.68</v>
      </c>
      <c r="G682">
        <v>73.7</v>
      </c>
      <c r="H682">
        <f t="shared" si="108"/>
        <v>1.2846675712347355</v>
      </c>
      <c r="I682">
        <v>23</v>
      </c>
      <c r="J682">
        <v>63.14</v>
      </c>
      <c r="K682">
        <v>71.22</v>
      </c>
      <c r="L682" s="3">
        <f t="shared" si="109"/>
        <v>0</v>
      </c>
      <c r="M682" s="3">
        <f t="shared" si="110"/>
        <v>1</v>
      </c>
      <c r="N682" s="3">
        <f t="shared" si="111"/>
        <v>0</v>
      </c>
      <c r="Z682" s="9">
        <v>6</v>
      </c>
      <c r="AA682" t="s">
        <v>1379</v>
      </c>
      <c r="AB682" t="s">
        <v>1371</v>
      </c>
      <c r="AC682" t="s">
        <v>0</v>
      </c>
      <c r="AD682" t="s">
        <v>2</v>
      </c>
      <c r="AE682">
        <v>24</v>
      </c>
      <c r="AF682">
        <v>133.38999999999999</v>
      </c>
      <c r="AG682">
        <v>73.7</v>
      </c>
      <c r="AH682">
        <f t="shared" si="112"/>
        <v>1.8099050203527813</v>
      </c>
      <c r="AI682">
        <v>16</v>
      </c>
      <c r="AJ682">
        <v>54.9</v>
      </c>
      <c r="AK682">
        <v>53.5</v>
      </c>
      <c r="AL682" s="3">
        <f t="shared" si="113"/>
        <v>1</v>
      </c>
      <c r="AM682" s="3">
        <f t="shared" si="114"/>
        <v>0</v>
      </c>
      <c r="AN682" s="3">
        <f t="shared" si="115"/>
        <v>0</v>
      </c>
    </row>
    <row r="683" spans="1:40" x14ac:dyDescent="0.35">
      <c r="A683" t="s">
        <v>1380</v>
      </c>
      <c r="B683" t="s">
        <v>1371</v>
      </c>
      <c r="C683" t="s">
        <v>0</v>
      </c>
      <c r="D683" t="s">
        <v>1</v>
      </c>
      <c r="E683">
        <v>24.5</v>
      </c>
      <c r="F683">
        <v>162.94</v>
      </c>
      <c r="G683">
        <v>74.930000000000007</v>
      </c>
      <c r="H683">
        <f t="shared" si="108"/>
        <v>2.1745629253970371</v>
      </c>
      <c r="I683">
        <v>22.5</v>
      </c>
      <c r="J683">
        <v>49.66</v>
      </c>
      <c r="K683">
        <v>69.97</v>
      </c>
      <c r="L683" s="3">
        <f t="shared" si="109"/>
        <v>1</v>
      </c>
      <c r="M683" s="3">
        <f t="shared" si="110"/>
        <v>0</v>
      </c>
      <c r="N683" s="3">
        <f t="shared" si="111"/>
        <v>0</v>
      </c>
      <c r="Z683" s="9">
        <v>6</v>
      </c>
      <c r="AA683" t="s">
        <v>1380</v>
      </c>
      <c r="AB683" t="s">
        <v>1371</v>
      </c>
      <c r="AC683" t="s">
        <v>0</v>
      </c>
      <c r="AD683" t="s">
        <v>2</v>
      </c>
      <c r="AE683">
        <v>24</v>
      </c>
      <c r="AF683">
        <v>178.71</v>
      </c>
      <c r="AG683">
        <v>73.7</v>
      </c>
      <c r="AH683">
        <f t="shared" si="112"/>
        <v>2.42483039348711</v>
      </c>
      <c r="AI683">
        <v>35</v>
      </c>
      <c r="AJ683">
        <v>108.75</v>
      </c>
      <c r="AK683">
        <v>100.44</v>
      </c>
      <c r="AL683" s="3">
        <f t="shared" si="113"/>
        <v>1</v>
      </c>
      <c r="AM683" s="3">
        <f t="shared" si="114"/>
        <v>0</v>
      </c>
      <c r="AN683" s="3">
        <f t="shared" si="115"/>
        <v>0</v>
      </c>
    </row>
    <row r="684" spans="1:40" x14ac:dyDescent="0.35">
      <c r="A684" t="s">
        <v>1403</v>
      </c>
      <c r="B684" t="s">
        <v>1371</v>
      </c>
      <c r="C684" t="s">
        <v>0</v>
      </c>
      <c r="D684" t="s">
        <v>4</v>
      </c>
      <c r="E684">
        <v>24.5</v>
      </c>
      <c r="F684">
        <v>137.07</v>
      </c>
      <c r="G684">
        <v>74.930000000000007</v>
      </c>
      <c r="H684">
        <f t="shared" si="108"/>
        <v>1.8293073535299611</v>
      </c>
      <c r="I684">
        <v>22.5</v>
      </c>
      <c r="J684">
        <v>59.32</v>
      </c>
      <c r="K684">
        <v>69.97</v>
      </c>
      <c r="L684" s="3">
        <f t="shared" si="109"/>
        <v>1</v>
      </c>
      <c r="M684" s="3">
        <f t="shared" si="110"/>
        <v>0</v>
      </c>
      <c r="N684" s="3">
        <f t="shared" si="111"/>
        <v>0</v>
      </c>
      <c r="Z684" s="9">
        <v>6</v>
      </c>
      <c r="AA684" t="s">
        <v>1403</v>
      </c>
      <c r="AB684" t="s">
        <v>1371</v>
      </c>
      <c r="AC684" t="s">
        <v>0</v>
      </c>
      <c r="AD684" t="s">
        <v>5</v>
      </c>
      <c r="AE684">
        <v>24</v>
      </c>
      <c r="AF684">
        <v>128.93</v>
      </c>
      <c r="AG684">
        <v>73.7</v>
      </c>
      <c r="AH684">
        <f t="shared" si="112"/>
        <v>1.7493894165535957</v>
      </c>
      <c r="AI684">
        <v>23</v>
      </c>
      <c r="AJ684">
        <v>63.17</v>
      </c>
      <c r="AK684">
        <v>71.22</v>
      </c>
      <c r="AL684" s="3">
        <f t="shared" si="113"/>
        <v>1</v>
      </c>
      <c r="AM684" s="3">
        <f t="shared" si="114"/>
        <v>0</v>
      </c>
      <c r="AN684" s="3">
        <f t="shared" si="115"/>
        <v>0</v>
      </c>
    </row>
    <row r="685" spans="1:40" x14ac:dyDescent="0.35">
      <c r="A685" t="s">
        <v>1404</v>
      </c>
      <c r="B685" t="s">
        <v>1371</v>
      </c>
      <c r="C685" t="s">
        <v>0</v>
      </c>
      <c r="D685" t="s">
        <v>4</v>
      </c>
      <c r="E685">
        <v>24.5</v>
      </c>
      <c r="F685">
        <v>200.42</v>
      </c>
      <c r="G685">
        <v>74.930000000000007</v>
      </c>
      <c r="H685">
        <f t="shared" si="108"/>
        <v>2.6747631122380886</v>
      </c>
      <c r="I685">
        <v>22</v>
      </c>
      <c r="J685">
        <v>50.25</v>
      </c>
      <c r="K685">
        <v>68.72</v>
      </c>
      <c r="L685" s="3">
        <f t="shared" si="109"/>
        <v>1</v>
      </c>
      <c r="M685" s="3">
        <f t="shared" si="110"/>
        <v>0</v>
      </c>
      <c r="N685" s="3">
        <f t="shared" si="111"/>
        <v>0</v>
      </c>
      <c r="Z685" s="9">
        <v>6</v>
      </c>
      <c r="AA685" t="s">
        <v>1404</v>
      </c>
      <c r="AB685" t="s">
        <v>1371</v>
      </c>
      <c r="AC685" t="s">
        <v>0</v>
      </c>
      <c r="AD685" t="s">
        <v>5</v>
      </c>
      <c r="AE685">
        <v>24</v>
      </c>
      <c r="AF685">
        <v>84.91</v>
      </c>
      <c r="AG685">
        <v>73.7</v>
      </c>
      <c r="AH685">
        <f t="shared" si="112"/>
        <v>1.1521031207598371</v>
      </c>
      <c r="AI685">
        <v>22.5</v>
      </c>
      <c r="AJ685">
        <v>62.14</v>
      </c>
      <c r="AK685">
        <v>69.97</v>
      </c>
      <c r="AL685" s="3">
        <f t="shared" si="113"/>
        <v>0</v>
      </c>
      <c r="AM685" s="3">
        <f t="shared" si="114"/>
        <v>1</v>
      </c>
      <c r="AN685" s="3">
        <f t="shared" si="115"/>
        <v>0</v>
      </c>
    </row>
    <row r="686" spans="1:40" x14ac:dyDescent="0.35">
      <c r="A686" t="s">
        <v>1405</v>
      </c>
      <c r="B686" t="s">
        <v>1371</v>
      </c>
      <c r="C686" s="4" t="s">
        <v>0</v>
      </c>
      <c r="D686" s="4" t="s">
        <v>4</v>
      </c>
      <c r="E686" s="4">
        <v>24.5</v>
      </c>
      <c r="F686" s="4">
        <v>73.55</v>
      </c>
      <c r="G686" s="4">
        <v>74.930000000000007</v>
      </c>
      <c r="H686" s="4">
        <f t="shared" si="108"/>
        <v>0.98158281062324826</v>
      </c>
      <c r="I686" s="4">
        <v>24</v>
      </c>
      <c r="J686" s="4">
        <v>69.27</v>
      </c>
      <c r="K686" s="4">
        <v>73.7</v>
      </c>
      <c r="L686" s="4">
        <f t="shared" si="109"/>
        <v>0</v>
      </c>
      <c r="M686" s="4">
        <f t="shared" si="110"/>
        <v>0</v>
      </c>
      <c r="N686" s="4">
        <f t="shared" si="111"/>
        <v>1</v>
      </c>
      <c r="Z686" s="9">
        <v>6</v>
      </c>
      <c r="AA686" t="s">
        <v>1405</v>
      </c>
      <c r="AB686" t="s">
        <v>1371</v>
      </c>
      <c r="AC686" t="s">
        <v>0</v>
      </c>
      <c r="AD686" t="s">
        <v>5</v>
      </c>
      <c r="AE686">
        <v>24</v>
      </c>
      <c r="AF686">
        <v>120.92</v>
      </c>
      <c r="AG686">
        <v>73.7</v>
      </c>
      <c r="AH686">
        <f t="shared" si="112"/>
        <v>1.6407055630936227</v>
      </c>
      <c r="AI686">
        <v>23</v>
      </c>
      <c r="AJ686">
        <v>57.89</v>
      </c>
      <c r="AK686">
        <v>71.22</v>
      </c>
      <c r="AL686" s="3">
        <f t="shared" si="113"/>
        <v>1</v>
      </c>
      <c r="AM686" s="3">
        <f t="shared" si="114"/>
        <v>0</v>
      </c>
      <c r="AN686" s="3">
        <f t="shared" si="115"/>
        <v>0</v>
      </c>
    </row>
    <row r="687" spans="1:40" x14ac:dyDescent="0.35">
      <c r="A687" t="s">
        <v>1406</v>
      </c>
      <c r="B687" t="s">
        <v>1371</v>
      </c>
      <c r="C687" t="s">
        <v>0</v>
      </c>
      <c r="D687" t="s">
        <v>4</v>
      </c>
      <c r="E687">
        <v>24</v>
      </c>
      <c r="F687">
        <v>144.44999999999999</v>
      </c>
      <c r="G687">
        <v>73.7</v>
      </c>
      <c r="H687">
        <f t="shared" si="108"/>
        <v>1.9599728629579374</v>
      </c>
      <c r="I687">
        <v>22.5</v>
      </c>
      <c r="J687">
        <v>65.03</v>
      </c>
      <c r="K687">
        <v>69.97</v>
      </c>
      <c r="L687" s="3">
        <f t="shared" si="109"/>
        <v>1</v>
      </c>
      <c r="M687" s="3">
        <f t="shared" si="110"/>
        <v>0</v>
      </c>
      <c r="N687" s="3">
        <f t="shared" si="111"/>
        <v>0</v>
      </c>
      <c r="Z687" s="9">
        <v>6</v>
      </c>
      <c r="AA687" t="s">
        <v>1406</v>
      </c>
      <c r="AB687" t="s">
        <v>1371</v>
      </c>
      <c r="AC687" t="s">
        <v>0</v>
      </c>
      <c r="AD687" t="s">
        <v>5</v>
      </c>
      <c r="AE687">
        <v>24</v>
      </c>
      <c r="AF687">
        <v>161.68</v>
      </c>
      <c r="AG687">
        <v>73.7</v>
      </c>
      <c r="AH687">
        <f t="shared" si="112"/>
        <v>2.1937584803256445</v>
      </c>
      <c r="AI687">
        <v>22.5</v>
      </c>
      <c r="AJ687">
        <v>50.48</v>
      </c>
      <c r="AK687">
        <v>69.97</v>
      </c>
      <c r="AL687" s="3">
        <f t="shared" si="113"/>
        <v>1</v>
      </c>
      <c r="AM687" s="3">
        <f t="shared" si="114"/>
        <v>0</v>
      </c>
      <c r="AN687" s="3">
        <f t="shared" si="115"/>
        <v>0</v>
      </c>
    </row>
    <row r="688" spans="1:40" x14ac:dyDescent="0.35">
      <c r="A688" t="s">
        <v>1407</v>
      </c>
      <c r="B688" t="s">
        <v>1371</v>
      </c>
      <c r="C688" t="s">
        <v>0</v>
      </c>
      <c r="D688" t="s">
        <v>4</v>
      </c>
      <c r="E688">
        <v>24.5</v>
      </c>
      <c r="F688">
        <v>135.78</v>
      </c>
      <c r="G688">
        <v>74.930000000000007</v>
      </c>
      <c r="H688">
        <f t="shared" si="108"/>
        <v>1.8120912851995195</v>
      </c>
      <c r="I688">
        <v>22</v>
      </c>
      <c r="J688">
        <v>68.069999999999993</v>
      </c>
      <c r="K688">
        <v>68.72</v>
      </c>
      <c r="L688" s="3">
        <f t="shared" si="109"/>
        <v>1</v>
      </c>
      <c r="M688" s="3">
        <f t="shared" si="110"/>
        <v>0</v>
      </c>
      <c r="N688" s="3">
        <f t="shared" si="111"/>
        <v>0</v>
      </c>
      <c r="Z688" s="9">
        <v>6</v>
      </c>
      <c r="AA688" t="s">
        <v>1407</v>
      </c>
      <c r="AB688" t="s">
        <v>1371</v>
      </c>
      <c r="AC688" t="s">
        <v>0</v>
      </c>
      <c r="AD688" t="s">
        <v>5</v>
      </c>
      <c r="AE688">
        <v>24</v>
      </c>
      <c r="AF688">
        <v>114.7</v>
      </c>
      <c r="AG688">
        <v>73.7</v>
      </c>
      <c r="AH688">
        <f t="shared" si="112"/>
        <v>1.5563093622795114</v>
      </c>
      <c r="AI688">
        <v>23</v>
      </c>
      <c r="AJ688">
        <v>71.06</v>
      </c>
      <c r="AK688">
        <v>71.22</v>
      </c>
      <c r="AL688" s="3">
        <f t="shared" si="113"/>
        <v>1</v>
      </c>
      <c r="AM688" s="3">
        <f t="shared" si="114"/>
        <v>0</v>
      </c>
      <c r="AN688" s="3">
        <f t="shared" si="115"/>
        <v>0</v>
      </c>
    </row>
    <row r="689" spans="1:40" x14ac:dyDescent="0.35">
      <c r="A689" t="s">
        <v>1408</v>
      </c>
      <c r="B689" t="s">
        <v>1371</v>
      </c>
      <c r="C689" s="4" t="s">
        <v>0</v>
      </c>
      <c r="D689" s="4" t="s">
        <v>4</v>
      </c>
      <c r="E689" s="4">
        <v>24</v>
      </c>
      <c r="F689" s="4">
        <v>68.150000000000006</v>
      </c>
      <c r="G689" s="4">
        <v>73.7</v>
      </c>
      <c r="H689" s="4">
        <f t="shared" si="108"/>
        <v>0.92469470827679789</v>
      </c>
      <c r="I689" s="4">
        <v>23.5</v>
      </c>
      <c r="J689" s="4">
        <v>40.39</v>
      </c>
      <c r="K689" s="4">
        <v>72.459999999999994</v>
      </c>
      <c r="L689" s="4">
        <f t="shared" si="109"/>
        <v>0</v>
      </c>
      <c r="M689" s="4">
        <f t="shared" si="110"/>
        <v>0</v>
      </c>
      <c r="N689" s="4">
        <f t="shared" si="111"/>
        <v>1</v>
      </c>
      <c r="Z689" s="9">
        <v>6</v>
      </c>
      <c r="AA689" t="s">
        <v>1408</v>
      </c>
      <c r="AB689" t="s">
        <v>1371</v>
      </c>
      <c r="AC689" s="4" t="s">
        <v>0</v>
      </c>
      <c r="AD689" s="4" t="s">
        <v>5</v>
      </c>
      <c r="AE689" s="4">
        <v>27</v>
      </c>
      <c r="AF689" s="4">
        <v>70.05</v>
      </c>
      <c r="AG689" s="4">
        <v>81.08</v>
      </c>
      <c r="AH689" s="4">
        <f t="shared" si="112"/>
        <v>0.86396151948692645</v>
      </c>
      <c r="AI689" s="4">
        <v>26.5</v>
      </c>
      <c r="AJ689" s="4">
        <v>43.22</v>
      </c>
      <c r="AK689" s="4">
        <v>79.86</v>
      </c>
      <c r="AL689" s="4">
        <f t="shared" si="113"/>
        <v>0</v>
      </c>
      <c r="AM689" s="4">
        <f t="shared" si="114"/>
        <v>0</v>
      </c>
      <c r="AN689" s="4">
        <f t="shared" si="115"/>
        <v>1</v>
      </c>
    </row>
    <row r="690" spans="1:40" x14ac:dyDescent="0.35">
      <c r="A690" t="s">
        <v>1409</v>
      </c>
      <c r="B690" t="s">
        <v>1371</v>
      </c>
      <c r="C690" t="s">
        <v>0</v>
      </c>
      <c r="D690" t="s">
        <v>4</v>
      </c>
      <c r="E690">
        <v>24</v>
      </c>
      <c r="F690">
        <v>197.49</v>
      </c>
      <c r="G690">
        <v>73.7</v>
      </c>
      <c r="H690">
        <f t="shared" si="108"/>
        <v>2.6796472184531885</v>
      </c>
      <c r="I690">
        <v>22</v>
      </c>
      <c r="J690">
        <v>56.27</v>
      </c>
      <c r="K690">
        <v>68.72</v>
      </c>
      <c r="L690" s="3">
        <f t="shared" si="109"/>
        <v>1</v>
      </c>
      <c r="M690" s="3">
        <f t="shared" si="110"/>
        <v>0</v>
      </c>
      <c r="N690" s="3">
        <f t="shared" si="111"/>
        <v>0</v>
      </c>
      <c r="Z690" s="9">
        <v>6</v>
      </c>
      <c r="AA690" t="s">
        <v>1409</v>
      </c>
      <c r="AB690" t="s">
        <v>1371</v>
      </c>
      <c r="AC690" t="s">
        <v>0</v>
      </c>
      <c r="AD690" t="s">
        <v>5</v>
      </c>
      <c r="AE690">
        <v>24</v>
      </c>
      <c r="AF690">
        <v>134.08000000000001</v>
      </c>
      <c r="AG690">
        <v>73.7</v>
      </c>
      <c r="AH690">
        <f t="shared" si="112"/>
        <v>1.8192672998643149</v>
      </c>
      <c r="AI690">
        <v>22.5</v>
      </c>
      <c r="AJ690">
        <v>65.349999999999994</v>
      </c>
      <c r="AK690">
        <v>69.97</v>
      </c>
      <c r="AL690" s="3">
        <f t="shared" si="113"/>
        <v>1</v>
      </c>
      <c r="AM690" s="3">
        <f t="shared" si="114"/>
        <v>0</v>
      </c>
      <c r="AN690" s="3">
        <f t="shared" si="115"/>
        <v>0</v>
      </c>
    </row>
    <row r="691" spans="1:40" x14ac:dyDescent="0.35">
      <c r="A691" t="s">
        <v>1279</v>
      </c>
      <c r="B691" t="s">
        <v>1273</v>
      </c>
      <c r="C691" t="s">
        <v>0</v>
      </c>
      <c r="D691" t="s">
        <v>1</v>
      </c>
      <c r="E691">
        <v>24</v>
      </c>
      <c r="F691">
        <v>122.67</v>
      </c>
      <c r="G691">
        <v>73.7</v>
      </c>
      <c r="H691">
        <f t="shared" si="108"/>
        <v>1.6644504748982361</v>
      </c>
      <c r="I691">
        <v>22.5</v>
      </c>
      <c r="J691">
        <v>56.72</v>
      </c>
      <c r="K691">
        <v>69.97</v>
      </c>
      <c r="L691" s="3">
        <f t="shared" si="109"/>
        <v>1</v>
      </c>
      <c r="M691" s="3">
        <f t="shared" si="110"/>
        <v>0</v>
      </c>
      <c r="N691" s="3">
        <f t="shared" si="111"/>
        <v>0</v>
      </c>
      <c r="Z691" s="9">
        <v>7</v>
      </c>
      <c r="AA691" t="s">
        <v>1279</v>
      </c>
      <c r="AB691" t="s">
        <v>1273</v>
      </c>
      <c r="AC691" t="s">
        <v>0</v>
      </c>
      <c r="AD691" t="s">
        <v>2</v>
      </c>
      <c r="AE691">
        <v>24</v>
      </c>
      <c r="AF691">
        <v>159.29</v>
      </c>
      <c r="AG691">
        <v>73.7</v>
      </c>
      <c r="AH691">
        <f t="shared" si="112"/>
        <v>2.1613297150610582</v>
      </c>
      <c r="AI691">
        <v>22.5</v>
      </c>
      <c r="AJ691">
        <v>51.48</v>
      </c>
      <c r="AK691">
        <v>69.97</v>
      </c>
      <c r="AL691" s="3">
        <f t="shared" si="113"/>
        <v>1</v>
      </c>
      <c r="AM691" s="3">
        <f t="shared" si="114"/>
        <v>0</v>
      </c>
      <c r="AN691" s="3">
        <f t="shared" si="115"/>
        <v>0</v>
      </c>
    </row>
    <row r="692" spans="1:40" x14ac:dyDescent="0.35">
      <c r="A692" t="s">
        <v>1284</v>
      </c>
      <c r="B692" t="s">
        <v>1273</v>
      </c>
      <c r="C692" t="s">
        <v>0</v>
      </c>
      <c r="D692" t="s">
        <v>1</v>
      </c>
      <c r="E692">
        <v>25</v>
      </c>
      <c r="F692">
        <v>183.88</v>
      </c>
      <c r="G692">
        <v>76.17</v>
      </c>
      <c r="H692">
        <f t="shared" si="108"/>
        <v>2.4140737823290008</v>
      </c>
      <c r="I692">
        <v>22.5</v>
      </c>
      <c r="J692">
        <v>56.79</v>
      </c>
      <c r="K692">
        <v>69.97</v>
      </c>
      <c r="L692" s="3">
        <f t="shared" si="109"/>
        <v>1</v>
      </c>
      <c r="M692" s="3">
        <f t="shared" si="110"/>
        <v>0</v>
      </c>
      <c r="N692" s="3">
        <f t="shared" si="111"/>
        <v>0</v>
      </c>
      <c r="Z692" s="9">
        <v>7</v>
      </c>
      <c r="AA692" t="s">
        <v>1284</v>
      </c>
      <c r="AB692" t="s">
        <v>1273</v>
      </c>
      <c r="AC692" t="s">
        <v>0</v>
      </c>
      <c r="AD692" t="s">
        <v>2</v>
      </c>
      <c r="AE692">
        <v>24</v>
      </c>
      <c r="AF692">
        <v>212.1</v>
      </c>
      <c r="AG692">
        <v>73.7</v>
      </c>
      <c r="AH692">
        <f t="shared" si="112"/>
        <v>2.8778833107191315</v>
      </c>
      <c r="AI692">
        <v>22.5</v>
      </c>
      <c r="AJ692">
        <v>55.95</v>
      </c>
      <c r="AK692">
        <v>69.97</v>
      </c>
      <c r="AL692" s="3">
        <f t="shared" si="113"/>
        <v>1</v>
      </c>
      <c r="AM692" s="3">
        <f t="shared" si="114"/>
        <v>0</v>
      </c>
      <c r="AN692" s="3">
        <f t="shared" si="115"/>
        <v>0</v>
      </c>
    </row>
    <row r="693" spans="1:40" x14ac:dyDescent="0.35">
      <c r="A693" t="s">
        <v>1286</v>
      </c>
      <c r="B693" t="s">
        <v>1273</v>
      </c>
      <c r="C693" t="s">
        <v>0</v>
      </c>
      <c r="D693" t="s">
        <v>1</v>
      </c>
      <c r="E693">
        <v>25</v>
      </c>
      <c r="F693">
        <v>121.53</v>
      </c>
      <c r="G693">
        <v>76.17</v>
      </c>
      <c r="H693">
        <f t="shared" si="108"/>
        <v>1.5955100433241434</v>
      </c>
      <c r="I693">
        <v>22.5</v>
      </c>
      <c r="J693">
        <v>52.61</v>
      </c>
      <c r="K693">
        <v>69.97</v>
      </c>
      <c r="L693" s="3">
        <f t="shared" si="109"/>
        <v>1</v>
      </c>
      <c r="M693" s="3">
        <f t="shared" si="110"/>
        <v>0</v>
      </c>
      <c r="N693" s="3">
        <f t="shared" si="111"/>
        <v>0</v>
      </c>
      <c r="Z693" s="9">
        <v>7</v>
      </c>
      <c r="AA693" t="s">
        <v>1286</v>
      </c>
      <c r="AB693" t="s">
        <v>1273</v>
      </c>
      <c r="AC693" t="s">
        <v>0</v>
      </c>
      <c r="AD693" t="s">
        <v>2</v>
      </c>
      <c r="AE693">
        <v>24</v>
      </c>
      <c r="AF693">
        <v>138.15</v>
      </c>
      <c r="AG693">
        <v>73.7</v>
      </c>
      <c r="AH693">
        <f t="shared" si="112"/>
        <v>1.8744911804613298</v>
      </c>
      <c r="AI693">
        <v>22.5</v>
      </c>
      <c r="AJ693">
        <v>61.73</v>
      </c>
      <c r="AK693">
        <v>69.97</v>
      </c>
      <c r="AL693" s="3">
        <f t="shared" si="113"/>
        <v>1</v>
      </c>
      <c r="AM693" s="3">
        <f t="shared" si="114"/>
        <v>0</v>
      </c>
      <c r="AN693" s="3">
        <f t="shared" si="115"/>
        <v>0</v>
      </c>
    </row>
    <row r="694" spans="1:40" x14ac:dyDescent="0.35">
      <c r="A694" t="s">
        <v>1289</v>
      </c>
      <c r="B694" t="s">
        <v>1273</v>
      </c>
      <c r="C694" t="s">
        <v>0</v>
      </c>
      <c r="D694" t="s">
        <v>4</v>
      </c>
      <c r="E694">
        <v>24</v>
      </c>
      <c r="F694">
        <v>166.71</v>
      </c>
      <c r="G694">
        <v>73.7</v>
      </c>
      <c r="H694">
        <f t="shared" si="108"/>
        <v>2.2620081411126187</v>
      </c>
      <c r="I694">
        <v>22</v>
      </c>
      <c r="J694">
        <v>39.5</v>
      </c>
      <c r="K694">
        <v>68.72</v>
      </c>
      <c r="L694" s="3">
        <f t="shared" si="109"/>
        <v>1</v>
      </c>
      <c r="M694" s="3">
        <f t="shared" si="110"/>
        <v>0</v>
      </c>
      <c r="N694" s="3">
        <f t="shared" si="111"/>
        <v>0</v>
      </c>
      <c r="Z694" s="9">
        <v>7</v>
      </c>
      <c r="AA694" t="s">
        <v>1289</v>
      </c>
      <c r="AB694" t="s">
        <v>1273</v>
      </c>
      <c r="AC694" t="s">
        <v>0</v>
      </c>
      <c r="AD694" t="s">
        <v>5</v>
      </c>
      <c r="AE694">
        <v>26</v>
      </c>
      <c r="AF694">
        <v>113.94</v>
      </c>
      <c r="AG694">
        <v>78.63</v>
      </c>
      <c r="AH694">
        <f t="shared" si="112"/>
        <v>1.4490652422739414</v>
      </c>
      <c r="AI694">
        <v>23</v>
      </c>
      <c r="AJ694">
        <v>63.5</v>
      </c>
      <c r="AK694">
        <v>71.22</v>
      </c>
      <c r="AL694" s="3">
        <f t="shared" si="113"/>
        <v>0</v>
      </c>
      <c r="AM694" s="3">
        <f t="shared" si="114"/>
        <v>1</v>
      </c>
      <c r="AN694" s="3">
        <f t="shared" si="115"/>
        <v>0</v>
      </c>
    </row>
    <row r="695" spans="1:40" x14ac:dyDescent="0.35">
      <c r="A695" t="s">
        <v>1291</v>
      </c>
      <c r="B695" t="s">
        <v>1273</v>
      </c>
      <c r="C695" t="s">
        <v>0</v>
      </c>
      <c r="D695" t="s">
        <v>4</v>
      </c>
      <c r="E695">
        <v>26</v>
      </c>
      <c r="F695">
        <v>80.430000000000007</v>
      </c>
      <c r="G695">
        <v>78.63</v>
      </c>
      <c r="H695">
        <f t="shared" si="108"/>
        <v>1.0228920259442962</v>
      </c>
      <c r="I695">
        <v>25.5</v>
      </c>
      <c r="J695">
        <v>69.849999999999994</v>
      </c>
      <c r="K695">
        <v>77.400000000000006</v>
      </c>
      <c r="L695" s="3">
        <f t="shared" si="109"/>
        <v>0</v>
      </c>
      <c r="M695" s="3">
        <f t="shared" si="110"/>
        <v>1</v>
      </c>
      <c r="N695" s="3">
        <f t="shared" si="111"/>
        <v>0</v>
      </c>
      <c r="Z695" s="9">
        <v>7</v>
      </c>
      <c r="AA695" t="s">
        <v>1291</v>
      </c>
      <c r="AB695" t="s">
        <v>1273</v>
      </c>
      <c r="AC695" s="4" t="s">
        <v>0</v>
      </c>
      <c r="AD695" s="4" t="s">
        <v>5</v>
      </c>
      <c r="AE695" s="4">
        <v>24.5</v>
      </c>
      <c r="AF695" s="4">
        <v>63.84</v>
      </c>
      <c r="AG695" s="4">
        <v>74.930000000000007</v>
      </c>
      <c r="AH695" s="4">
        <f t="shared" si="112"/>
        <v>0.85199519551581471</v>
      </c>
      <c r="AI695" s="4">
        <v>24</v>
      </c>
      <c r="AJ695" s="4">
        <v>52.11</v>
      </c>
      <c r="AK695" s="4">
        <v>73.7</v>
      </c>
      <c r="AL695" s="4">
        <f t="shared" si="113"/>
        <v>0</v>
      </c>
      <c r="AM695" s="4">
        <f t="shared" si="114"/>
        <v>0</v>
      </c>
      <c r="AN695" s="4">
        <f t="shared" si="115"/>
        <v>1</v>
      </c>
    </row>
    <row r="696" spans="1:40" x14ac:dyDescent="0.35">
      <c r="A696" t="s">
        <v>1293</v>
      </c>
      <c r="B696" t="s">
        <v>1273</v>
      </c>
      <c r="C696" t="s">
        <v>0</v>
      </c>
      <c r="D696" t="s">
        <v>4</v>
      </c>
      <c r="E696">
        <v>24.5</v>
      </c>
      <c r="F696">
        <v>86.54</v>
      </c>
      <c r="G696">
        <v>74.930000000000007</v>
      </c>
      <c r="H696">
        <f t="shared" si="108"/>
        <v>1.1549446149739757</v>
      </c>
      <c r="I696">
        <v>26</v>
      </c>
      <c r="J696">
        <v>84.72</v>
      </c>
      <c r="K696">
        <v>78.63</v>
      </c>
      <c r="L696" s="3">
        <f t="shared" si="109"/>
        <v>0</v>
      </c>
      <c r="M696" s="3">
        <f t="shared" si="110"/>
        <v>1</v>
      </c>
      <c r="N696" s="3">
        <f t="shared" si="111"/>
        <v>0</v>
      </c>
      <c r="Z696" s="9">
        <v>7</v>
      </c>
      <c r="AA696" t="s">
        <v>1293</v>
      </c>
      <c r="AB696" t="s">
        <v>1273</v>
      </c>
      <c r="AC696" t="s">
        <v>0</v>
      </c>
      <c r="AD696" t="s">
        <v>5</v>
      </c>
      <c r="AE696">
        <v>23.5</v>
      </c>
      <c r="AF696">
        <v>122.54</v>
      </c>
      <c r="AG696">
        <v>72.459999999999994</v>
      </c>
      <c r="AH696">
        <f t="shared" si="112"/>
        <v>1.6911399392768427</v>
      </c>
      <c r="AI696">
        <v>21</v>
      </c>
      <c r="AJ696">
        <v>52.51</v>
      </c>
      <c r="AK696">
        <v>66.22</v>
      </c>
      <c r="AL696" s="3">
        <f t="shared" si="113"/>
        <v>1</v>
      </c>
      <c r="AM696" s="3">
        <f t="shared" si="114"/>
        <v>0</v>
      </c>
      <c r="AN696" s="3">
        <f t="shared" si="115"/>
        <v>0</v>
      </c>
    </row>
    <row r="697" spans="1:40" x14ac:dyDescent="0.35">
      <c r="A697" t="s">
        <v>1299</v>
      </c>
      <c r="B697" t="s">
        <v>1273</v>
      </c>
      <c r="C697" t="s">
        <v>0</v>
      </c>
      <c r="D697" t="s">
        <v>4</v>
      </c>
      <c r="E697">
        <v>27.5</v>
      </c>
      <c r="F697">
        <v>106.89</v>
      </c>
      <c r="G697">
        <v>82.3</v>
      </c>
      <c r="H697">
        <f t="shared" si="108"/>
        <v>1.2987849331713244</v>
      </c>
      <c r="I697">
        <v>25</v>
      </c>
      <c r="J697">
        <v>74.88</v>
      </c>
      <c r="K697">
        <v>76.17</v>
      </c>
      <c r="L697" s="3">
        <f t="shared" si="109"/>
        <v>0</v>
      </c>
      <c r="M697" s="3">
        <f t="shared" si="110"/>
        <v>1</v>
      </c>
      <c r="N697" s="3">
        <f t="shared" si="111"/>
        <v>0</v>
      </c>
      <c r="Z697" s="9">
        <v>7</v>
      </c>
      <c r="AA697" t="s">
        <v>1299</v>
      </c>
      <c r="AB697" t="s">
        <v>1273</v>
      </c>
      <c r="AC697" t="s">
        <v>0</v>
      </c>
      <c r="AD697" t="s">
        <v>5</v>
      </c>
      <c r="AE697">
        <v>24</v>
      </c>
      <c r="AF697">
        <v>167.43</v>
      </c>
      <c r="AG697">
        <v>73.7</v>
      </c>
      <c r="AH697">
        <f t="shared" si="112"/>
        <v>2.2717774762550884</v>
      </c>
      <c r="AI697">
        <v>21.5</v>
      </c>
      <c r="AJ697">
        <v>57.12</v>
      </c>
      <c r="AK697">
        <v>67.47</v>
      </c>
      <c r="AL697" s="3">
        <f t="shared" si="113"/>
        <v>1</v>
      </c>
      <c r="AM697" s="3">
        <f t="shared" si="114"/>
        <v>0</v>
      </c>
      <c r="AN697" s="3">
        <f t="shared" si="115"/>
        <v>0</v>
      </c>
    </row>
    <row r="698" spans="1:40" x14ac:dyDescent="0.35">
      <c r="A698" t="s">
        <v>1300</v>
      </c>
      <c r="B698" t="s">
        <v>1273</v>
      </c>
      <c r="C698" t="s">
        <v>0</v>
      </c>
      <c r="D698" t="s">
        <v>4</v>
      </c>
      <c r="E698">
        <v>24.5</v>
      </c>
      <c r="F698">
        <v>162.83000000000001</v>
      </c>
      <c r="G698">
        <v>74.930000000000007</v>
      </c>
      <c r="H698">
        <f t="shared" si="108"/>
        <v>2.1730948885626584</v>
      </c>
      <c r="I698">
        <v>23</v>
      </c>
      <c r="J698">
        <v>69.39</v>
      </c>
      <c r="K698">
        <v>71.22</v>
      </c>
      <c r="L698" s="3">
        <f t="shared" si="109"/>
        <v>1</v>
      </c>
      <c r="M698" s="3">
        <f t="shared" si="110"/>
        <v>0</v>
      </c>
      <c r="N698" s="3">
        <f t="shared" si="111"/>
        <v>0</v>
      </c>
      <c r="Z698" s="9">
        <v>7</v>
      </c>
      <c r="AA698" t="s">
        <v>1300</v>
      </c>
      <c r="AB698" t="s">
        <v>1273</v>
      </c>
      <c r="AC698" t="s">
        <v>0</v>
      </c>
      <c r="AD698" t="s">
        <v>5</v>
      </c>
      <c r="AE698">
        <v>24</v>
      </c>
      <c r="AF698">
        <v>143.91999999999999</v>
      </c>
      <c r="AG698">
        <v>73.7</v>
      </c>
      <c r="AH698">
        <f t="shared" si="112"/>
        <v>1.9527815468113974</v>
      </c>
      <c r="AI698">
        <v>21.5</v>
      </c>
      <c r="AJ698">
        <v>64.27</v>
      </c>
      <c r="AK698">
        <v>67.47</v>
      </c>
      <c r="AL698" s="3">
        <f t="shared" si="113"/>
        <v>1</v>
      </c>
      <c r="AM698" s="3">
        <f t="shared" si="114"/>
        <v>0</v>
      </c>
      <c r="AN698" s="3">
        <f t="shared" si="115"/>
        <v>0</v>
      </c>
    </row>
    <row r="699" spans="1:40" x14ac:dyDescent="0.35">
      <c r="A699" t="s">
        <v>1301</v>
      </c>
      <c r="B699" t="s">
        <v>1273</v>
      </c>
      <c r="C699" t="s">
        <v>0</v>
      </c>
      <c r="D699" t="s">
        <v>4</v>
      </c>
      <c r="E699">
        <v>24</v>
      </c>
      <c r="F699">
        <v>178.6</v>
      </c>
      <c r="G699">
        <v>73.7</v>
      </c>
      <c r="H699">
        <f t="shared" si="108"/>
        <v>2.4233378561736769</v>
      </c>
      <c r="I699">
        <v>22.5</v>
      </c>
      <c r="J699">
        <v>51.1</v>
      </c>
      <c r="K699">
        <v>69.97</v>
      </c>
      <c r="L699" s="3">
        <f t="shared" si="109"/>
        <v>1</v>
      </c>
      <c r="M699" s="3">
        <f t="shared" si="110"/>
        <v>0</v>
      </c>
      <c r="N699" s="3">
        <f t="shared" si="111"/>
        <v>0</v>
      </c>
      <c r="Z699" s="9">
        <v>7</v>
      </c>
      <c r="AA699" t="s">
        <v>1301</v>
      </c>
      <c r="AB699" t="s">
        <v>1273</v>
      </c>
      <c r="AC699" t="s">
        <v>0</v>
      </c>
      <c r="AD699" t="s">
        <v>5</v>
      </c>
      <c r="AE699">
        <v>23.5</v>
      </c>
      <c r="AF699">
        <v>163.62</v>
      </c>
      <c r="AG699">
        <v>72.459999999999994</v>
      </c>
      <c r="AH699">
        <f t="shared" si="112"/>
        <v>2.2580734198178307</v>
      </c>
      <c r="AI699">
        <v>21</v>
      </c>
      <c r="AJ699">
        <v>63.13</v>
      </c>
      <c r="AK699">
        <v>66.22</v>
      </c>
      <c r="AL699" s="3">
        <f t="shared" si="113"/>
        <v>1</v>
      </c>
      <c r="AM699" s="3">
        <f t="shared" si="114"/>
        <v>0</v>
      </c>
      <c r="AN699" s="3">
        <f t="shared" si="115"/>
        <v>0</v>
      </c>
    </row>
    <row r="700" spans="1:40" x14ac:dyDescent="0.35">
      <c r="A700" t="s">
        <v>1072</v>
      </c>
      <c r="B700" t="s">
        <v>1071</v>
      </c>
      <c r="C700" t="s">
        <v>0</v>
      </c>
      <c r="D700" t="s">
        <v>4</v>
      </c>
      <c r="E700">
        <v>24</v>
      </c>
      <c r="F700">
        <v>126.48</v>
      </c>
      <c r="G700">
        <v>73.7</v>
      </c>
      <c r="H700">
        <f t="shared" si="108"/>
        <v>1.716146540027137</v>
      </c>
      <c r="I700">
        <v>22.5</v>
      </c>
      <c r="J700">
        <v>60.95</v>
      </c>
      <c r="K700">
        <v>69.97</v>
      </c>
      <c r="L700" s="3">
        <f t="shared" si="109"/>
        <v>1</v>
      </c>
      <c r="M700" s="3">
        <f t="shared" si="110"/>
        <v>0</v>
      </c>
      <c r="N700" s="3">
        <f t="shared" si="111"/>
        <v>0</v>
      </c>
      <c r="Z700" s="9" t="s">
        <v>1443</v>
      </c>
      <c r="AA700" t="s">
        <v>1072</v>
      </c>
      <c r="AB700" t="s">
        <v>1071</v>
      </c>
      <c r="AC700" t="s">
        <v>0</v>
      </c>
      <c r="AD700" t="s">
        <v>5</v>
      </c>
      <c r="AE700">
        <v>24</v>
      </c>
      <c r="AF700">
        <v>160.91999999999999</v>
      </c>
      <c r="AG700">
        <v>73.7</v>
      </c>
      <c r="AH700">
        <f t="shared" si="112"/>
        <v>2.1834464043419266</v>
      </c>
      <c r="AI700">
        <v>21</v>
      </c>
      <c r="AJ700">
        <v>57.42</v>
      </c>
      <c r="AK700">
        <v>66.22</v>
      </c>
      <c r="AL700" s="3">
        <f t="shared" si="113"/>
        <v>1</v>
      </c>
      <c r="AM700" s="3">
        <f t="shared" si="114"/>
        <v>0</v>
      </c>
      <c r="AN700" s="3">
        <f t="shared" si="115"/>
        <v>0</v>
      </c>
    </row>
    <row r="701" spans="1:40" x14ac:dyDescent="0.35">
      <c r="A701" t="s">
        <v>1075</v>
      </c>
      <c r="B701" t="s">
        <v>1071</v>
      </c>
      <c r="C701" t="s">
        <v>0</v>
      </c>
      <c r="D701" t="s">
        <v>4</v>
      </c>
      <c r="E701">
        <v>23.5</v>
      </c>
      <c r="F701">
        <v>88.18</v>
      </c>
      <c r="G701">
        <v>72.459999999999994</v>
      </c>
      <c r="H701">
        <f t="shared" si="108"/>
        <v>1.2169472812586257</v>
      </c>
      <c r="I701">
        <v>22.5</v>
      </c>
      <c r="J701">
        <v>61.64</v>
      </c>
      <c r="K701">
        <v>69.97</v>
      </c>
      <c r="L701" s="3">
        <f t="shared" si="109"/>
        <v>0</v>
      </c>
      <c r="M701" s="3">
        <f t="shared" si="110"/>
        <v>1</v>
      </c>
      <c r="N701" s="3">
        <f t="shared" si="111"/>
        <v>0</v>
      </c>
      <c r="Z701" s="9" t="s">
        <v>1443</v>
      </c>
      <c r="AA701" t="s">
        <v>1075</v>
      </c>
      <c r="AB701" t="s">
        <v>1071</v>
      </c>
      <c r="AC701" t="s">
        <v>0</v>
      </c>
      <c r="AD701" t="s">
        <v>5</v>
      </c>
      <c r="AE701">
        <v>23.5</v>
      </c>
      <c r="AF701">
        <v>180.26</v>
      </c>
      <c r="AG701">
        <v>72.459999999999994</v>
      </c>
      <c r="AH701">
        <f t="shared" si="112"/>
        <v>2.4877173613027876</v>
      </c>
      <c r="AI701">
        <v>21</v>
      </c>
      <c r="AJ701">
        <v>63.51</v>
      </c>
      <c r="AK701">
        <v>66.22</v>
      </c>
      <c r="AL701" s="3">
        <f t="shared" si="113"/>
        <v>1</v>
      </c>
      <c r="AM701" s="3">
        <f t="shared" si="114"/>
        <v>0</v>
      </c>
      <c r="AN701" s="3">
        <f t="shared" si="115"/>
        <v>0</v>
      </c>
    </row>
    <row r="702" spans="1:40" x14ac:dyDescent="0.35">
      <c r="A702" t="s">
        <v>1079</v>
      </c>
      <c r="B702" t="s">
        <v>1071</v>
      </c>
      <c r="C702" t="s">
        <v>0</v>
      </c>
      <c r="D702" t="s">
        <v>4</v>
      </c>
      <c r="E702">
        <v>23.5</v>
      </c>
      <c r="F702">
        <v>73.03</v>
      </c>
      <c r="G702">
        <v>72.459999999999994</v>
      </c>
      <c r="H702">
        <f t="shared" si="108"/>
        <v>1.007866409053271</v>
      </c>
      <c r="I702">
        <v>23</v>
      </c>
      <c r="J702">
        <v>60.47</v>
      </c>
      <c r="K702">
        <v>71.22</v>
      </c>
      <c r="L702" s="3">
        <f t="shared" si="109"/>
        <v>0</v>
      </c>
      <c r="M702" s="3">
        <f t="shared" si="110"/>
        <v>1</v>
      </c>
      <c r="N702" s="3">
        <f t="shared" si="111"/>
        <v>0</v>
      </c>
      <c r="Z702" s="9" t="s">
        <v>1443</v>
      </c>
      <c r="AA702" t="s">
        <v>1079</v>
      </c>
      <c r="AB702" t="s">
        <v>1071</v>
      </c>
      <c r="AC702" t="s">
        <v>0</v>
      </c>
      <c r="AD702" t="s">
        <v>5</v>
      </c>
      <c r="AE702">
        <v>24</v>
      </c>
      <c r="AF702">
        <v>127.72</v>
      </c>
      <c r="AG702">
        <v>73.7</v>
      </c>
      <c r="AH702">
        <f t="shared" si="112"/>
        <v>1.7329715061058344</v>
      </c>
      <c r="AI702">
        <v>22</v>
      </c>
      <c r="AJ702">
        <v>64.650000000000006</v>
      </c>
      <c r="AK702">
        <v>68.72</v>
      </c>
      <c r="AL702" s="3">
        <f t="shared" si="113"/>
        <v>1</v>
      </c>
      <c r="AM702" s="3">
        <f t="shared" si="114"/>
        <v>0</v>
      </c>
      <c r="AN702" s="3">
        <f t="shared" si="115"/>
        <v>0</v>
      </c>
    </row>
    <row r="703" spans="1:40" x14ac:dyDescent="0.35">
      <c r="A703" t="s">
        <v>1084</v>
      </c>
      <c r="B703" t="s">
        <v>1071</v>
      </c>
      <c r="C703" t="s">
        <v>0</v>
      </c>
      <c r="D703" t="s">
        <v>4</v>
      </c>
      <c r="E703">
        <v>24.5</v>
      </c>
      <c r="F703">
        <v>138.31</v>
      </c>
      <c r="G703">
        <v>74.930000000000007</v>
      </c>
      <c r="H703">
        <f t="shared" si="108"/>
        <v>1.8458561323902307</v>
      </c>
      <c r="I703">
        <v>22.5</v>
      </c>
      <c r="J703">
        <v>40.9</v>
      </c>
      <c r="K703">
        <v>69.97</v>
      </c>
      <c r="L703" s="3">
        <f t="shared" si="109"/>
        <v>1</v>
      </c>
      <c r="M703" s="3">
        <f t="shared" si="110"/>
        <v>0</v>
      </c>
      <c r="N703" s="3">
        <f t="shared" si="111"/>
        <v>0</v>
      </c>
      <c r="Z703" s="9" t="s">
        <v>1443</v>
      </c>
      <c r="AA703" t="s">
        <v>1084</v>
      </c>
      <c r="AB703" t="s">
        <v>1071</v>
      </c>
      <c r="AC703" t="s">
        <v>0</v>
      </c>
      <c r="AD703" t="s">
        <v>5</v>
      </c>
      <c r="AE703">
        <v>24</v>
      </c>
      <c r="AF703">
        <v>114.28</v>
      </c>
      <c r="AG703">
        <v>73.7</v>
      </c>
      <c r="AH703">
        <f t="shared" si="112"/>
        <v>1.5506105834464043</v>
      </c>
      <c r="AI703">
        <v>21.5</v>
      </c>
      <c r="AJ703">
        <v>49.85</v>
      </c>
      <c r="AK703">
        <v>67.47</v>
      </c>
      <c r="AL703" s="3">
        <f t="shared" si="113"/>
        <v>1</v>
      </c>
      <c r="AM703" s="3">
        <f t="shared" si="114"/>
        <v>0</v>
      </c>
      <c r="AN703" s="3">
        <f t="shared" si="115"/>
        <v>0</v>
      </c>
    </row>
    <row r="704" spans="1:40" x14ac:dyDescent="0.35">
      <c r="A704" t="s">
        <v>1090</v>
      </c>
      <c r="B704" t="s">
        <v>1071</v>
      </c>
      <c r="C704" t="s">
        <v>0</v>
      </c>
      <c r="D704" t="s">
        <v>4</v>
      </c>
      <c r="E704">
        <v>25</v>
      </c>
      <c r="F704">
        <v>154.01</v>
      </c>
      <c r="G704">
        <v>76.17</v>
      </c>
      <c r="H704">
        <f t="shared" si="108"/>
        <v>2.0219246422476038</v>
      </c>
      <c r="I704">
        <v>22.5</v>
      </c>
      <c r="J704">
        <v>45.55</v>
      </c>
      <c r="K704">
        <v>69.97</v>
      </c>
      <c r="L704" s="3">
        <f t="shared" si="109"/>
        <v>1</v>
      </c>
      <c r="M704" s="3">
        <f t="shared" si="110"/>
        <v>0</v>
      </c>
      <c r="N704" s="3">
        <f t="shared" si="111"/>
        <v>0</v>
      </c>
      <c r="Z704" s="9" t="s">
        <v>1443</v>
      </c>
      <c r="AA704" t="s">
        <v>1090</v>
      </c>
      <c r="AB704" t="s">
        <v>1071</v>
      </c>
      <c r="AC704" t="s">
        <v>0</v>
      </c>
      <c r="AD704" t="s">
        <v>5</v>
      </c>
      <c r="AE704">
        <v>24</v>
      </c>
      <c r="AF704">
        <v>173.13</v>
      </c>
      <c r="AG704">
        <v>73.7</v>
      </c>
      <c r="AH704">
        <f t="shared" si="112"/>
        <v>2.3491180461329715</v>
      </c>
      <c r="AI704">
        <v>21.5</v>
      </c>
      <c r="AJ704">
        <v>62.25</v>
      </c>
      <c r="AK704">
        <v>67.47</v>
      </c>
      <c r="AL704" s="3">
        <f t="shared" si="113"/>
        <v>1</v>
      </c>
      <c r="AM704" s="3">
        <f t="shared" si="114"/>
        <v>0</v>
      </c>
      <c r="AN704" s="3">
        <f t="shared" si="115"/>
        <v>0</v>
      </c>
    </row>
    <row r="705" spans="1:40" x14ac:dyDescent="0.35">
      <c r="A705" t="s">
        <v>1091</v>
      </c>
      <c r="B705" t="s">
        <v>1071</v>
      </c>
      <c r="C705" t="s">
        <v>0</v>
      </c>
      <c r="D705" t="s">
        <v>4</v>
      </c>
      <c r="E705">
        <v>23.5</v>
      </c>
      <c r="F705">
        <v>153.41</v>
      </c>
      <c r="G705">
        <v>72.459999999999994</v>
      </c>
      <c r="H705">
        <f t="shared" si="108"/>
        <v>2.1171680927408225</v>
      </c>
      <c r="I705">
        <v>21.5</v>
      </c>
      <c r="J705">
        <v>51.61</v>
      </c>
      <c r="K705">
        <v>67.47</v>
      </c>
      <c r="L705" s="3">
        <f t="shared" si="109"/>
        <v>1</v>
      </c>
      <c r="M705" s="3">
        <f t="shared" si="110"/>
        <v>0</v>
      </c>
      <c r="N705" s="3">
        <f t="shared" si="111"/>
        <v>0</v>
      </c>
      <c r="Z705" s="9" t="s">
        <v>1443</v>
      </c>
      <c r="AA705" t="s">
        <v>1091</v>
      </c>
      <c r="AB705" t="s">
        <v>1071</v>
      </c>
      <c r="AC705" t="s">
        <v>0</v>
      </c>
      <c r="AD705" t="s">
        <v>5</v>
      </c>
      <c r="AE705">
        <v>24</v>
      </c>
      <c r="AF705">
        <v>191.96</v>
      </c>
      <c r="AG705">
        <v>73.7</v>
      </c>
      <c r="AH705">
        <f t="shared" si="112"/>
        <v>2.6046132971506104</v>
      </c>
      <c r="AI705">
        <v>21</v>
      </c>
      <c r="AJ705">
        <v>54.33</v>
      </c>
      <c r="AK705">
        <v>66.22</v>
      </c>
      <c r="AL705" s="3">
        <f t="shared" si="113"/>
        <v>1</v>
      </c>
      <c r="AM705" s="3">
        <f t="shared" si="114"/>
        <v>0</v>
      </c>
      <c r="AN705" s="3">
        <f t="shared" si="115"/>
        <v>0</v>
      </c>
    </row>
    <row r="706" spans="1:40" x14ac:dyDescent="0.35">
      <c r="A706" t="s">
        <v>1093</v>
      </c>
      <c r="B706" t="s">
        <v>1071</v>
      </c>
      <c r="C706" t="s">
        <v>0</v>
      </c>
      <c r="D706" t="s">
        <v>4</v>
      </c>
      <c r="E706">
        <v>23.5</v>
      </c>
      <c r="F706">
        <v>161.86000000000001</v>
      </c>
      <c r="G706">
        <v>72.459999999999994</v>
      </c>
      <c r="H706">
        <f t="shared" si="108"/>
        <v>2.2337841567761529</v>
      </c>
      <c r="I706">
        <v>21.5</v>
      </c>
      <c r="J706">
        <v>63.02</v>
      </c>
      <c r="K706">
        <v>67.47</v>
      </c>
      <c r="L706" s="3">
        <f t="shared" si="109"/>
        <v>1</v>
      </c>
      <c r="M706" s="3">
        <f t="shared" si="110"/>
        <v>0</v>
      </c>
      <c r="N706" s="3">
        <f t="shared" si="111"/>
        <v>0</v>
      </c>
      <c r="Z706" s="9" t="s">
        <v>1443</v>
      </c>
      <c r="AA706" t="s">
        <v>1093</v>
      </c>
      <c r="AB706" t="s">
        <v>1071</v>
      </c>
      <c r="AC706" t="s">
        <v>0</v>
      </c>
      <c r="AD706" t="s">
        <v>5</v>
      </c>
      <c r="AE706">
        <v>24</v>
      </c>
      <c r="AF706">
        <v>177.79</v>
      </c>
      <c r="AG706">
        <v>73.7</v>
      </c>
      <c r="AH706">
        <f t="shared" si="112"/>
        <v>2.4123473541383986</v>
      </c>
      <c r="AI706">
        <v>21</v>
      </c>
      <c r="AJ706">
        <v>52.42</v>
      </c>
      <c r="AK706">
        <v>66.22</v>
      </c>
      <c r="AL706" s="3">
        <f t="shared" si="113"/>
        <v>1</v>
      </c>
      <c r="AM706" s="3">
        <f t="shared" si="114"/>
        <v>0</v>
      </c>
      <c r="AN706" s="3">
        <f t="shared" si="115"/>
        <v>0</v>
      </c>
    </row>
    <row r="707" spans="1:40" x14ac:dyDescent="0.35">
      <c r="A707" t="s">
        <v>1305</v>
      </c>
      <c r="B707" t="s">
        <v>1306</v>
      </c>
      <c r="C707" t="s">
        <v>0</v>
      </c>
      <c r="D707" t="s">
        <v>6</v>
      </c>
      <c r="E707">
        <v>24</v>
      </c>
      <c r="F707">
        <v>144.69</v>
      </c>
      <c r="G707">
        <v>73.7</v>
      </c>
      <c r="H707">
        <f t="shared" si="108"/>
        <v>1.9632293080054273</v>
      </c>
      <c r="I707">
        <v>22.5</v>
      </c>
      <c r="J707">
        <v>56</v>
      </c>
      <c r="K707">
        <v>69.97</v>
      </c>
      <c r="L707" s="3">
        <f t="shared" si="109"/>
        <v>1</v>
      </c>
      <c r="M707" s="3">
        <f t="shared" si="110"/>
        <v>0</v>
      </c>
      <c r="N707" s="3">
        <f t="shared" si="111"/>
        <v>0</v>
      </c>
      <c r="Z707" s="9">
        <v>8</v>
      </c>
      <c r="AA707" t="s">
        <v>1305</v>
      </c>
      <c r="AB707" t="s">
        <v>1306</v>
      </c>
      <c r="AC707" t="s">
        <v>0</v>
      </c>
      <c r="AD707" t="s">
        <v>7</v>
      </c>
      <c r="AE707">
        <v>24</v>
      </c>
      <c r="AF707">
        <v>158.76</v>
      </c>
      <c r="AG707">
        <v>73.7</v>
      </c>
      <c r="AH707">
        <f t="shared" si="112"/>
        <v>2.154138398914518</v>
      </c>
      <c r="AI707">
        <v>23</v>
      </c>
      <c r="AJ707">
        <v>60.54</v>
      </c>
      <c r="AK707">
        <v>71.22</v>
      </c>
      <c r="AL707" s="3">
        <f t="shared" si="113"/>
        <v>1</v>
      </c>
      <c r="AM707" s="3">
        <f t="shared" si="114"/>
        <v>0</v>
      </c>
      <c r="AN707" s="3">
        <f t="shared" si="115"/>
        <v>0</v>
      </c>
    </row>
    <row r="708" spans="1:40" x14ac:dyDescent="0.35">
      <c r="A708" t="s">
        <v>1307</v>
      </c>
      <c r="B708" t="s">
        <v>1306</v>
      </c>
      <c r="C708" t="s">
        <v>0</v>
      </c>
      <c r="D708" t="s">
        <v>6</v>
      </c>
      <c r="E708">
        <v>24</v>
      </c>
      <c r="F708">
        <v>114.4</v>
      </c>
      <c r="G708">
        <v>73.7</v>
      </c>
      <c r="H708">
        <f t="shared" si="108"/>
        <v>1.5522388059701493</v>
      </c>
      <c r="I708">
        <v>26.5</v>
      </c>
      <c r="J708">
        <v>82.56</v>
      </c>
      <c r="K708">
        <v>79.86</v>
      </c>
      <c r="L708" s="3">
        <f t="shared" si="109"/>
        <v>1</v>
      </c>
      <c r="M708" s="3">
        <f t="shared" si="110"/>
        <v>0</v>
      </c>
      <c r="N708" s="3">
        <f t="shared" si="111"/>
        <v>0</v>
      </c>
      <c r="Z708" s="9">
        <v>8</v>
      </c>
      <c r="AA708" t="s">
        <v>1307</v>
      </c>
      <c r="AB708" t="s">
        <v>1306</v>
      </c>
      <c r="AC708" t="s">
        <v>0</v>
      </c>
      <c r="AD708" t="s">
        <v>7</v>
      </c>
      <c r="AE708">
        <v>24</v>
      </c>
      <c r="AF708">
        <v>176.76</v>
      </c>
      <c r="AG708">
        <v>73.7</v>
      </c>
      <c r="AH708">
        <f t="shared" si="112"/>
        <v>2.398371777476255</v>
      </c>
      <c r="AI708">
        <v>23</v>
      </c>
      <c r="AJ708">
        <v>58.65</v>
      </c>
      <c r="AK708">
        <v>71.22</v>
      </c>
      <c r="AL708" s="3">
        <f t="shared" si="113"/>
        <v>1</v>
      </c>
      <c r="AM708" s="3">
        <f t="shared" si="114"/>
        <v>0</v>
      </c>
      <c r="AN708" s="3">
        <f t="shared" si="115"/>
        <v>0</v>
      </c>
    </row>
    <row r="709" spans="1:40" x14ac:dyDescent="0.35">
      <c r="A709" t="s">
        <v>1308</v>
      </c>
      <c r="B709" t="s">
        <v>1306</v>
      </c>
      <c r="C709" t="s">
        <v>0</v>
      </c>
      <c r="D709" t="s">
        <v>6</v>
      </c>
      <c r="E709">
        <v>24</v>
      </c>
      <c r="F709">
        <v>143.07</v>
      </c>
      <c r="G709">
        <v>73.7</v>
      </c>
      <c r="H709">
        <f t="shared" si="108"/>
        <v>1.9412483039348709</v>
      </c>
      <c r="I709">
        <v>23</v>
      </c>
      <c r="J709">
        <v>54.29</v>
      </c>
      <c r="K709">
        <v>71.22</v>
      </c>
      <c r="L709" s="3">
        <f t="shared" si="109"/>
        <v>1</v>
      </c>
      <c r="M709" s="3">
        <f t="shared" si="110"/>
        <v>0</v>
      </c>
      <c r="N709" s="3">
        <f t="shared" si="111"/>
        <v>0</v>
      </c>
      <c r="Z709" s="9">
        <v>8</v>
      </c>
      <c r="AA709" t="s">
        <v>1308</v>
      </c>
      <c r="AB709" t="s">
        <v>1306</v>
      </c>
      <c r="AC709" t="s">
        <v>0</v>
      </c>
      <c r="AD709" t="s">
        <v>7</v>
      </c>
      <c r="AE709">
        <v>24</v>
      </c>
      <c r="AF709">
        <v>166.1</v>
      </c>
      <c r="AG709">
        <v>73.7</v>
      </c>
      <c r="AH709">
        <f t="shared" si="112"/>
        <v>2.2537313432835817</v>
      </c>
      <c r="AI709">
        <v>23</v>
      </c>
      <c r="AJ709">
        <v>70.849999999999994</v>
      </c>
      <c r="AK709">
        <v>71.22</v>
      </c>
      <c r="AL709" s="3">
        <f t="shared" si="113"/>
        <v>1</v>
      </c>
      <c r="AM709" s="3">
        <f t="shared" si="114"/>
        <v>0</v>
      </c>
      <c r="AN709" s="3">
        <f t="shared" si="115"/>
        <v>0</v>
      </c>
    </row>
    <row r="710" spans="1:40" x14ac:dyDescent="0.35">
      <c r="A710" t="s">
        <v>1309</v>
      </c>
      <c r="B710" t="s">
        <v>1306</v>
      </c>
      <c r="C710" t="s">
        <v>0</v>
      </c>
      <c r="D710" t="s">
        <v>6</v>
      </c>
      <c r="E710">
        <v>24.5</v>
      </c>
      <c r="F710">
        <v>184.56</v>
      </c>
      <c r="G710">
        <v>74.930000000000007</v>
      </c>
      <c r="H710">
        <f t="shared" si="108"/>
        <v>2.4630988922994792</v>
      </c>
      <c r="I710">
        <v>22.5</v>
      </c>
      <c r="J710">
        <v>56.12</v>
      </c>
      <c r="K710">
        <v>69.97</v>
      </c>
      <c r="L710" s="3">
        <f t="shared" si="109"/>
        <v>1</v>
      </c>
      <c r="M710" s="3">
        <f t="shared" si="110"/>
        <v>0</v>
      </c>
      <c r="N710" s="3">
        <f t="shared" si="111"/>
        <v>0</v>
      </c>
      <c r="Z710" s="9">
        <v>8</v>
      </c>
      <c r="AA710" t="s">
        <v>1309</v>
      </c>
      <c r="AB710" t="s">
        <v>1306</v>
      </c>
      <c r="AC710" t="s">
        <v>0</v>
      </c>
      <c r="AD710" t="s">
        <v>7</v>
      </c>
      <c r="AE710">
        <v>24</v>
      </c>
      <c r="AF710">
        <v>169.9</v>
      </c>
      <c r="AG710">
        <v>73.7</v>
      </c>
      <c r="AH710">
        <f t="shared" si="112"/>
        <v>2.305291723202171</v>
      </c>
      <c r="AI710">
        <v>23</v>
      </c>
      <c r="AJ710">
        <v>58.48</v>
      </c>
      <c r="AK710">
        <v>71.22</v>
      </c>
      <c r="AL710" s="3">
        <f t="shared" si="113"/>
        <v>1</v>
      </c>
      <c r="AM710" s="3">
        <f t="shared" si="114"/>
        <v>0</v>
      </c>
      <c r="AN710" s="3">
        <f t="shared" si="115"/>
        <v>0</v>
      </c>
    </row>
    <row r="711" spans="1:40" x14ac:dyDescent="0.35">
      <c r="A711" t="s">
        <v>1310</v>
      </c>
      <c r="B711" t="s">
        <v>1306</v>
      </c>
      <c r="C711" t="s">
        <v>0</v>
      </c>
      <c r="D711" t="s">
        <v>6</v>
      </c>
      <c r="E711">
        <v>24</v>
      </c>
      <c r="F711">
        <v>177.65</v>
      </c>
      <c r="G711">
        <v>73.7</v>
      </c>
      <c r="H711">
        <f t="shared" si="108"/>
        <v>2.41044776119403</v>
      </c>
      <c r="I711">
        <v>22.5</v>
      </c>
      <c r="J711">
        <v>53.73</v>
      </c>
      <c r="K711">
        <v>69.97</v>
      </c>
      <c r="L711" s="3">
        <f t="shared" si="109"/>
        <v>1</v>
      </c>
      <c r="M711" s="3">
        <f t="shared" si="110"/>
        <v>0</v>
      </c>
      <c r="N711" s="3">
        <f t="shared" si="111"/>
        <v>0</v>
      </c>
      <c r="Z711" s="9">
        <v>8</v>
      </c>
      <c r="AA711" t="s">
        <v>1310</v>
      </c>
      <c r="AB711" t="s">
        <v>1306</v>
      </c>
      <c r="AC711" t="s">
        <v>0</v>
      </c>
      <c r="AD711" t="s">
        <v>7</v>
      </c>
      <c r="AE711">
        <v>24</v>
      </c>
      <c r="AF711">
        <v>174.28</v>
      </c>
      <c r="AG711">
        <v>73.7</v>
      </c>
      <c r="AH711">
        <f t="shared" si="112"/>
        <v>2.3647218453188601</v>
      </c>
      <c r="AI711">
        <v>35</v>
      </c>
      <c r="AJ711">
        <v>100.44</v>
      </c>
      <c r="AK711">
        <v>100.44</v>
      </c>
      <c r="AL711" s="3">
        <f t="shared" si="113"/>
        <v>1</v>
      </c>
      <c r="AM711" s="3">
        <f t="shared" si="114"/>
        <v>0</v>
      </c>
      <c r="AN711" s="3">
        <f t="shared" si="115"/>
        <v>0</v>
      </c>
    </row>
    <row r="712" spans="1:40" x14ac:dyDescent="0.35">
      <c r="A712" t="s">
        <v>1311</v>
      </c>
      <c r="B712" t="s">
        <v>1306</v>
      </c>
      <c r="C712" t="s">
        <v>0</v>
      </c>
      <c r="D712" t="s">
        <v>6</v>
      </c>
      <c r="E712">
        <v>24</v>
      </c>
      <c r="F712">
        <v>121.29</v>
      </c>
      <c r="G712">
        <v>73.7</v>
      </c>
      <c r="H712">
        <f t="shared" si="108"/>
        <v>1.6457259158751696</v>
      </c>
      <c r="I712">
        <v>16</v>
      </c>
      <c r="J712">
        <v>55</v>
      </c>
      <c r="K712">
        <v>53.5</v>
      </c>
      <c r="L712" s="3">
        <f t="shared" si="109"/>
        <v>1</v>
      </c>
      <c r="M712" s="3">
        <f t="shared" si="110"/>
        <v>0</v>
      </c>
      <c r="N712" s="3">
        <f t="shared" si="111"/>
        <v>0</v>
      </c>
      <c r="Z712" s="9">
        <v>8</v>
      </c>
      <c r="AA712" t="s">
        <v>1311</v>
      </c>
      <c r="AB712" t="s">
        <v>1306</v>
      </c>
      <c r="AC712" t="s">
        <v>0</v>
      </c>
      <c r="AD712" t="s">
        <v>7</v>
      </c>
      <c r="AE712">
        <v>24</v>
      </c>
      <c r="AF712">
        <v>93.39</v>
      </c>
      <c r="AG712">
        <v>73.7</v>
      </c>
      <c r="AH712">
        <f t="shared" si="112"/>
        <v>1.2671641791044777</v>
      </c>
      <c r="AI712">
        <v>25</v>
      </c>
      <c r="AJ712">
        <v>79.760000000000005</v>
      </c>
      <c r="AK712">
        <v>76.17</v>
      </c>
      <c r="AL712" s="3">
        <f t="shared" si="113"/>
        <v>0</v>
      </c>
      <c r="AM712" s="3">
        <f t="shared" si="114"/>
        <v>1</v>
      </c>
      <c r="AN712" s="3">
        <f t="shared" si="115"/>
        <v>0</v>
      </c>
    </row>
    <row r="713" spans="1:40" x14ac:dyDescent="0.35">
      <c r="A713" t="s">
        <v>1313</v>
      </c>
      <c r="B713" t="s">
        <v>1306</v>
      </c>
      <c r="C713" t="s">
        <v>0</v>
      </c>
      <c r="D713" t="s">
        <v>6</v>
      </c>
      <c r="E713">
        <v>24</v>
      </c>
      <c r="F713">
        <v>119.84</v>
      </c>
      <c r="G713">
        <v>73.7</v>
      </c>
      <c r="H713">
        <f t="shared" si="108"/>
        <v>1.6260515603799186</v>
      </c>
      <c r="I713">
        <v>22.5</v>
      </c>
      <c r="J713">
        <v>52</v>
      </c>
      <c r="K713">
        <v>69.97</v>
      </c>
      <c r="L713" s="3">
        <f t="shared" si="109"/>
        <v>1</v>
      </c>
      <c r="M713" s="3">
        <f t="shared" si="110"/>
        <v>0</v>
      </c>
      <c r="N713" s="3">
        <f t="shared" si="111"/>
        <v>0</v>
      </c>
      <c r="Z713" s="9">
        <v>8</v>
      </c>
      <c r="AA713" t="s">
        <v>1313</v>
      </c>
      <c r="AB713" t="s">
        <v>1306</v>
      </c>
      <c r="AC713" t="s">
        <v>0</v>
      </c>
      <c r="AD713" t="s">
        <v>7</v>
      </c>
      <c r="AE713">
        <v>24</v>
      </c>
      <c r="AF713">
        <v>171.15</v>
      </c>
      <c r="AG713">
        <v>73.7</v>
      </c>
      <c r="AH713">
        <f t="shared" si="112"/>
        <v>2.3222523744911805</v>
      </c>
      <c r="AI713">
        <v>23</v>
      </c>
      <c r="AJ713">
        <v>64.209999999999994</v>
      </c>
      <c r="AK713">
        <v>71.22</v>
      </c>
      <c r="AL713" s="3">
        <f t="shared" si="113"/>
        <v>1</v>
      </c>
      <c r="AM713" s="3">
        <f t="shared" si="114"/>
        <v>0</v>
      </c>
      <c r="AN713" s="3">
        <f t="shared" si="115"/>
        <v>0</v>
      </c>
    </row>
    <row r="714" spans="1:40" x14ac:dyDescent="0.35">
      <c r="A714" t="s">
        <v>1314</v>
      </c>
      <c r="B714" t="s">
        <v>1306</v>
      </c>
      <c r="C714" t="s">
        <v>0</v>
      </c>
      <c r="D714" t="s">
        <v>6</v>
      </c>
      <c r="E714">
        <v>24</v>
      </c>
      <c r="F714">
        <v>165.45</v>
      </c>
      <c r="G714">
        <v>73.7</v>
      </c>
      <c r="H714">
        <f t="shared" si="108"/>
        <v>2.244911804613297</v>
      </c>
      <c r="I714">
        <v>22</v>
      </c>
      <c r="J714">
        <v>59.86</v>
      </c>
      <c r="K714">
        <v>68.72</v>
      </c>
      <c r="L714" s="3">
        <f t="shared" si="109"/>
        <v>1</v>
      </c>
      <c r="M714" s="3">
        <f t="shared" si="110"/>
        <v>0</v>
      </c>
      <c r="N714" s="3">
        <f t="shared" si="111"/>
        <v>0</v>
      </c>
      <c r="Z714" s="9">
        <v>8</v>
      </c>
      <c r="AA714" t="s">
        <v>1314</v>
      </c>
      <c r="AB714" t="s">
        <v>1306</v>
      </c>
      <c r="AC714" t="s">
        <v>0</v>
      </c>
      <c r="AD714" t="s">
        <v>7</v>
      </c>
      <c r="AE714">
        <v>24</v>
      </c>
      <c r="AF714">
        <v>175.69</v>
      </c>
      <c r="AG714">
        <v>73.7</v>
      </c>
      <c r="AH714">
        <f t="shared" si="112"/>
        <v>2.3838534599728627</v>
      </c>
      <c r="AI714">
        <v>23</v>
      </c>
      <c r="AJ714">
        <v>63.44</v>
      </c>
      <c r="AK714">
        <v>71.22</v>
      </c>
      <c r="AL714" s="3">
        <f t="shared" si="113"/>
        <v>1</v>
      </c>
      <c r="AM714" s="3">
        <f t="shared" si="114"/>
        <v>0</v>
      </c>
      <c r="AN714" s="3">
        <f t="shared" si="115"/>
        <v>0</v>
      </c>
    </row>
    <row r="715" spans="1:40" x14ac:dyDescent="0.35">
      <c r="A715" t="s">
        <v>1315</v>
      </c>
      <c r="B715" t="s">
        <v>1306</v>
      </c>
      <c r="C715" t="s">
        <v>0</v>
      </c>
      <c r="D715" t="s">
        <v>6</v>
      </c>
      <c r="E715">
        <v>25</v>
      </c>
      <c r="F715">
        <v>123.65</v>
      </c>
      <c r="G715">
        <v>76.17</v>
      </c>
      <c r="H715">
        <f t="shared" si="108"/>
        <v>1.6233425233031378</v>
      </c>
      <c r="I715">
        <v>23</v>
      </c>
      <c r="J715">
        <v>56.63</v>
      </c>
      <c r="K715">
        <v>71.22</v>
      </c>
      <c r="L715" s="3">
        <f t="shared" si="109"/>
        <v>1</v>
      </c>
      <c r="M715" s="3">
        <f t="shared" si="110"/>
        <v>0</v>
      </c>
      <c r="N715" s="3">
        <f t="shared" si="111"/>
        <v>0</v>
      </c>
      <c r="Z715" s="9">
        <v>8</v>
      </c>
      <c r="AA715" t="s">
        <v>1315</v>
      </c>
      <c r="AB715" t="s">
        <v>1306</v>
      </c>
      <c r="AC715" t="s">
        <v>0</v>
      </c>
      <c r="AD715" t="s">
        <v>7</v>
      </c>
      <c r="AE715">
        <v>24</v>
      </c>
      <c r="AF715">
        <v>176</v>
      </c>
      <c r="AG715">
        <v>73.7</v>
      </c>
      <c r="AH715">
        <f t="shared" si="112"/>
        <v>2.3880597014925371</v>
      </c>
      <c r="AI715">
        <v>22.5</v>
      </c>
      <c r="AJ715">
        <v>46.81</v>
      </c>
      <c r="AK715">
        <v>69.97</v>
      </c>
      <c r="AL715" s="3">
        <f t="shared" si="113"/>
        <v>1</v>
      </c>
      <c r="AM715" s="3">
        <f t="shared" si="114"/>
        <v>0</v>
      </c>
      <c r="AN715" s="3">
        <f t="shared" si="115"/>
        <v>0</v>
      </c>
    </row>
    <row r="716" spans="1:40" x14ac:dyDescent="0.35">
      <c r="A716" t="s">
        <v>1316</v>
      </c>
      <c r="B716" t="s">
        <v>1306</v>
      </c>
      <c r="C716" t="s">
        <v>0</v>
      </c>
      <c r="D716" t="s">
        <v>6</v>
      </c>
      <c r="E716">
        <v>24.5</v>
      </c>
      <c r="F716">
        <v>149.94999999999999</v>
      </c>
      <c r="G716">
        <v>74.930000000000007</v>
      </c>
      <c r="H716">
        <f t="shared" si="108"/>
        <v>2.0012011210463094</v>
      </c>
      <c r="I716">
        <v>22.5</v>
      </c>
      <c r="J716">
        <v>51.78</v>
      </c>
      <c r="K716">
        <v>69.97</v>
      </c>
      <c r="L716" s="3">
        <f t="shared" si="109"/>
        <v>1</v>
      </c>
      <c r="M716" s="3">
        <f t="shared" si="110"/>
        <v>0</v>
      </c>
      <c r="N716" s="3">
        <f t="shared" si="111"/>
        <v>0</v>
      </c>
      <c r="Z716" s="9">
        <v>8</v>
      </c>
      <c r="AA716" t="s">
        <v>1316</v>
      </c>
      <c r="AB716" t="s">
        <v>1306</v>
      </c>
      <c r="AC716" t="s">
        <v>0</v>
      </c>
      <c r="AD716" t="s">
        <v>7</v>
      </c>
      <c r="AE716">
        <v>24</v>
      </c>
      <c r="AF716">
        <v>192.51</v>
      </c>
      <c r="AG716">
        <v>73.7</v>
      </c>
      <c r="AH716">
        <f t="shared" si="112"/>
        <v>2.6120759837177747</v>
      </c>
      <c r="AI716">
        <v>22.5</v>
      </c>
      <c r="AJ716">
        <v>41</v>
      </c>
      <c r="AK716">
        <v>69.97</v>
      </c>
      <c r="AL716" s="3">
        <f t="shared" si="113"/>
        <v>1</v>
      </c>
      <c r="AM716" s="3">
        <f t="shared" si="114"/>
        <v>0</v>
      </c>
      <c r="AN716" s="3">
        <f t="shared" si="115"/>
        <v>0</v>
      </c>
    </row>
    <row r="717" spans="1:40" x14ac:dyDescent="0.35">
      <c r="A717" t="s">
        <v>1317</v>
      </c>
      <c r="B717" t="s">
        <v>1306</v>
      </c>
      <c r="C717" t="s">
        <v>0</v>
      </c>
      <c r="D717" t="s">
        <v>6</v>
      </c>
      <c r="E717">
        <v>24.5</v>
      </c>
      <c r="F717">
        <v>199.15</v>
      </c>
      <c r="G717">
        <v>74.930000000000007</v>
      </c>
      <c r="H717">
        <f t="shared" si="108"/>
        <v>2.6578139596957158</v>
      </c>
      <c r="I717">
        <v>22.5</v>
      </c>
      <c r="J717">
        <v>53.54</v>
      </c>
      <c r="K717">
        <v>69.97</v>
      </c>
      <c r="L717" s="3">
        <f t="shared" si="109"/>
        <v>1</v>
      </c>
      <c r="M717" s="3">
        <f t="shared" si="110"/>
        <v>0</v>
      </c>
      <c r="N717" s="3">
        <f t="shared" si="111"/>
        <v>0</v>
      </c>
      <c r="Z717" s="9">
        <v>8</v>
      </c>
      <c r="AA717" t="s">
        <v>1317</v>
      </c>
      <c r="AB717" t="s">
        <v>1306</v>
      </c>
      <c r="AC717" t="s">
        <v>0</v>
      </c>
      <c r="AD717" t="s">
        <v>7</v>
      </c>
      <c r="AE717">
        <v>24</v>
      </c>
      <c r="AF717">
        <v>181.67</v>
      </c>
      <c r="AG717">
        <v>73.7</v>
      </c>
      <c r="AH717">
        <f t="shared" si="112"/>
        <v>2.4649932157394843</v>
      </c>
      <c r="AI717">
        <v>23</v>
      </c>
      <c r="AJ717">
        <v>55.57</v>
      </c>
      <c r="AK717">
        <v>71.22</v>
      </c>
      <c r="AL717" s="3">
        <f t="shared" si="113"/>
        <v>1</v>
      </c>
      <c r="AM717" s="3">
        <f t="shared" si="114"/>
        <v>0</v>
      </c>
      <c r="AN717" s="3">
        <f t="shared" si="115"/>
        <v>0</v>
      </c>
    </row>
    <row r="718" spans="1:40" x14ac:dyDescent="0.35">
      <c r="A718" t="s">
        <v>1318</v>
      </c>
      <c r="B718" t="s">
        <v>1306</v>
      </c>
      <c r="C718" t="s">
        <v>0</v>
      </c>
      <c r="D718" t="s">
        <v>6</v>
      </c>
      <c r="E718">
        <v>24</v>
      </c>
      <c r="F718">
        <v>163.69999999999999</v>
      </c>
      <c r="G718">
        <v>73.7</v>
      </c>
      <c r="H718">
        <f t="shared" si="108"/>
        <v>2.2211668928086836</v>
      </c>
      <c r="I718">
        <v>22</v>
      </c>
      <c r="J718">
        <v>44.42</v>
      </c>
      <c r="K718">
        <v>68.72</v>
      </c>
      <c r="L718" s="3">
        <f t="shared" si="109"/>
        <v>1</v>
      </c>
      <c r="M718" s="3">
        <f t="shared" si="110"/>
        <v>0</v>
      </c>
      <c r="N718" s="3">
        <f t="shared" si="111"/>
        <v>0</v>
      </c>
      <c r="Z718" s="9">
        <v>8</v>
      </c>
      <c r="AA718" t="s">
        <v>1318</v>
      </c>
      <c r="AB718" t="s">
        <v>1306</v>
      </c>
      <c r="AC718" t="s">
        <v>0</v>
      </c>
      <c r="AD718" t="s">
        <v>7</v>
      </c>
      <c r="AE718">
        <v>24</v>
      </c>
      <c r="AF718">
        <v>189.2</v>
      </c>
      <c r="AG718">
        <v>73.7</v>
      </c>
      <c r="AH718">
        <f t="shared" si="112"/>
        <v>2.5671641791044775</v>
      </c>
      <c r="AI718">
        <v>16</v>
      </c>
      <c r="AJ718">
        <v>62.09</v>
      </c>
      <c r="AK718">
        <v>53.5</v>
      </c>
      <c r="AL718" s="3">
        <f t="shared" si="113"/>
        <v>1</v>
      </c>
      <c r="AM718" s="3">
        <f t="shared" si="114"/>
        <v>0</v>
      </c>
      <c r="AN718" s="3">
        <f t="shared" si="115"/>
        <v>0</v>
      </c>
    </row>
    <row r="719" spans="1:40" x14ac:dyDescent="0.35">
      <c r="A719" t="s">
        <v>1319</v>
      </c>
      <c r="B719" t="s">
        <v>1306</v>
      </c>
      <c r="C719" t="s">
        <v>0</v>
      </c>
      <c r="D719" t="s">
        <v>6</v>
      </c>
      <c r="E719">
        <v>24</v>
      </c>
      <c r="F719">
        <v>172.74</v>
      </c>
      <c r="G719">
        <v>73.7</v>
      </c>
      <c r="H719">
        <f t="shared" si="108"/>
        <v>2.3438263229308007</v>
      </c>
      <c r="I719">
        <v>22.5</v>
      </c>
      <c r="J719">
        <v>43.93</v>
      </c>
      <c r="K719">
        <v>69.97</v>
      </c>
      <c r="L719" s="3">
        <f t="shared" si="109"/>
        <v>1</v>
      </c>
      <c r="M719" s="3">
        <f t="shared" si="110"/>
        <v>0</v>
      </c>
      <c r="N719" s="3">
        <f t="shared" si="111"/>
        <v>0</v>
      </c>
      <c r="Z719" s="9">
        <v>8</v>
      </c>
      <c r="AA719" t="s">
        <v>1319</v>
      </c>
      <c r="AB719" t="s">
        <v>1306</v>
      </c>
      <c r="AC719" t="s">
        <v>0</v>
      </c>
      <c r="AD719" t="s">
        <v>7</v>
      </c>
      <c r="AE719">
        <v>24</v>
      </c>
      <c r="AF719">
        <v>203.58</v>
      </c>
      <c r="AG719">
        <v>73.7</v>
      </c>
      <c r="AH719">
        <f t="shared" si="112"/>
        <v>2.7622795115332428</v>
      </c>
      <c r="AI719">
        <v>35</v>
      </c>
      <c r="AJ719">
        <v>105.73</v>
      </c>
      <c r="AK719">
        <v>100.44</v>
      </c>
      <c r="AL719" s="3">
        <f t="shared" si="113"/>
        <v>1</v>
      </c>
      <c r="AM719" s="3">
        <f t="shared" si="114"/>
        <v>0</v>
      </c>
      <c r="AN719" s="3">
        <f t="shared" si="115"/>
        <v>0</v>
      </c>
    </row>
    <row r="720" spans="1:40" x14ac:dyDescent="0.35">
      <c r="A720" t="s">
        <v>1320</v>
      </c>
      <c r="B720" t="s">
        <v>1306</v>
      </c>
      <c r="C720" t="s">
        <v>0</v>
      </c>
      <c r="D720" t="s">
        <v>6</v>
      </c>
      <c r="E720">
        <v>24</v>
      </c>
      <c r="F720">
        <v>136.07</v>
      </c>
      <c r="G720">
        <v>73.7</v>
      </c>
      <c r="H720">
        <f t="shared" si="108"/>
        <v>1.8462686567164177</v>
      </c>
      <c r="I720">
        <v>23</v>
      </c>
      <c r="J720">
        <v>53.78</v>
      </c>
      <c r="K720">
        <v>71.22</v>
      </c>
      <c r="L720" s="3">
        <f t="shared" si="109"/>
        <v>1</v>
      </c>
      <c r="M720" s="3">
        <f t="shared" si="110"/>
        <v>0</v>
      </c>
      <c r="N720" s="3">
        <f t="shared" si="111"/>
        <v>0</v>
      </c>
      <c r="Z720" s="9">
        <v>8</v>
      </c>
      <c r="AA720" t="s">
        <v>1320</v>
      </c>
      <c r="AB720" t="s">
        <v>1306</v>
      </c>
      <c r="AC720" t="s">
        <v>0</v>
      </c>
      <c r="AD720" t="s">
        <v>7</v>
      </c>
      <c r="AE720">
        <v>24</v>
      </c>
      <c r="AF720">
        <v>169.73</v>
      </c>
      <c r="AG720">
        <v>73.7</v>
      </c>
      <c r="AH720">
        <f t="shared" si="112"/>
        <v>2.3029850746268656</v>
      </c>
      <c r="AI720">
        <v>23</v>
      </c>
      <c r="AJ720">
        <v>60.02</v>
      </c>
      <c r="AK720">
        <v>71.22</v>
      </c>
      <c r="AL720" s="3">
        <f t="shared" si="113"/>
        <v>1</v>
      </c>
      <c r="AM720" s="3">
        <f t="shared" si="114"/>
        <v>0</v>
      </c>
      <c r="AN720" s="3">
        <f t="shared" si="115"/>
        <v>0</v>
      </c>
    </row>
    <row r="721" spans="1:40" x14ac:dyDescent="0.35">
      <c r="A721" t="s">
        <v>1321</v>
      </c>
      <c r="B721" t="s">
        <v>1306</v>
      </c>
      <c r="C721" t="s">
        <v>0</v>
      </c>
      <c r="D721" t="s">
        <v>6</v>
      </c>
      <c r="E721">
        <v>24</v>
      </c>
      <c r="F721">
        <v>141.51</v>
      </c>
      <c r="G721">
        <v>73.7</v>
      </c>
      <c r="H721">
        <f t="shared" si="108"/>
        <v>1.920081411126187</v>
      </c>
      <c r="I721">
        <v>23</v>
      </c>
      <c r="J721">
        <v>71.099999999999994</v>
      </c>
      <c r="K721">
        <v>71.22</v>
      </c>
      <c r="L721" s="3">
        <f t="shared" si="109"/>
        <v>1</v>
      </c>
      <c r="M721" s="3">
        <f t="shared" si="110"/>
        <v>0</v>
      </c>
      <c r="N721" s="3">
        <f t="shared" si="111"/>
        <v>0</v>
      </c>
      <c r="Z721" s="9">
        <v>8</v>
      </c>
      <c r="AA721" t="s">
        <v>1321</v>
      </c>
      <c r="AB721" t="s">
        <v>1306</v>
      </c>
      <c r="AC721" t="s">
        <v>0</v>
      </c>
      <c r="AD721" t="s">
        <v>7</v>
      </c>
      <c r="AE721">
        <v>24</v>
      </c>
      <c r="AF721">
        <v>198.56</v>
      </c>
      <c r="AG721">
        <v>73.7</v>
      </c>
      <c r="AH721">
        <f t="shared" si="112"/>
        <v>2.6941655359565808</v>
      </c>
      <c r="AI721">
        <v>35</v>
      </c>
      <c r="AJ721">
        <v>105.44</v>
      </c>
      <c r="AK721">
        <v>100.44</v>
      </c>
      <c r="AL721" s="3">
        <f t="shared" si="113"/>
        <v>1</v>
      </c>
      <c r="AM721" s="3">
        <f t="shared" si="114"/>
        <v>0</v>
      </c>
      <c r="AN721" s="3">
        <f t="shared" si="115"/>
        <v>0</v>
      </c>
    </row>
    <row r="722" spans="1:40" x14ac:dyDescent="0.35">
      <c r="A722" t="s">
        <v>1338</v>
      </c>
      <c r="B722" t="s">
        <v>1306</v>
      </c>
      <c r="C722" t="s">
        <v>0</v>
      </c>
      <c r="D722" t="s">
        <v>19</v>
      </c>
      <c r="E722">
        <v>24</v>
      </c>
      <c r="F722">
        <v>211.16</v>
      </c>
      <c r="G722">
        <v>73.7</v>
      </c>
      <c r="H722">
        <f t="shared" si="108"/>
        <v>2.8651289009497964</v>
      </c>
      <c r="I722">
        <v>22</v>
      </c>
      <c r="J722">
        <v>45.41</v>
      </c>
      <c r="K722">
        <v>68.72</v>
      </c>
      <c r="L722" s="3">
        <f t="shared" si="109"/>
        <v>1</v>
      </c>
      <c r="M722" s="3">
        <f t="shared" si="110"/>
        <v>0</v>
      </c>
      <c r="N722" s="3">
        <f t="shared" si="111"/>
        <v>0</v>
      </c>
      <c r="Z722" s="9">
        <v>8</v>
      </c>
      <c r="AA722" t="s">
        <v>1338</v>
      </c>
      <c r="AB722" t="s">
        <v>1306</v>
      </c>
      <c r="AC722" t="s">
        <v>0</v>
      </c>
      <c r="AD722" t="s">
        <v>20</v>
      </c>
      <c r="AE722">
        <v>24</v>
      </c>
      <c r="AF722">
        <v>157.81</v>
      </c>
      <c r="AG722">
        <v>73.7</v>
      </c>
      <c r="AH722">
        <f t="shared" si="112"/>
        <v>2.1412483039348711</v>
      </c>
      <c r="AI722">
        <v>23</v>
      </c>
      <c r="AJ722">
        <v>70.89</v>
      </c>
      <c r="AK722">
        <v>71.22</v>
      </c>
      <c r="AL722" s="3">
        <f t="shared" si="113"/>
        <v>1</v>
      </c>
      <c r="AM722" s="3">
        <f t="shared" si="114"/>
        <v>0</v>
      </c>
      <c r="AN722" s="3">
        <f t="shared" si="115"/>
        <v>0</v>
      </c>
    </row>
    <row r="723" spans="1:40" x14ac:dyDescent="0.35">
      <c r="A723" t="s">
        <v>1339</v>
      </c>
      <c r="B723" t="s">
        <v>1306</v>
      </c>
      <c r="C723" t="s">
        <v>0</v>
      </c>
      <c r="D723" t="s">
        <v>19</v>
      </c>
      <c r="E723">
        <v>24</v>
      </c>
      <c r="F723">
        <v>189.73</v>
      </c>
      <c r="G723">
        <v>73.7</v>
      </c>
      <c r="H723">
        <f t="shared" si="108"/>
        <v>2.5743554952510173</v>
      </c>
      <c r="I723">
        <v>22</v>
      </c>
      <c r="J723">
        <v>58.15</v>
      </c>
      <c r="K723">
        <v>68.72</v>
      </c>
      <c r="L723" s="3">
        <f t="shared" si="109"/>
        <v>1</v>
      </c>
      <c r="M723" s="3">
        <f t="shared" si="110"/>
        <v>0</v>
      </c>
      <c r="N723" s="3">
        <f t="shared" si="111"/>
        <v>0</v>
      </c>
      <c r="Z723" s="9">
        <v>8</v>
      </c>
      <c r="AA723" t="s">
        <v>1339</v>
      </c>
      <c r="AB723" t="s">
        <v>1306</v>
      </c>
      <c r="AC723" t="s">
        <v>0</v>
      </c>
      <c r="AD723" t="s">
        <v>20</v>
      </c>
      <c r="AE723">
        <v>24</v>
      </c>
      <c r="AF723">
        <v>131.24</v>
      </c>
      <c r="AG723">
        <v>73.7</v>
      </c>
      <c r="AH723">
        <f t="shared" si="112"/>
        <v>1.7807327001356852</v>
      </c>
      <c r="AI723">
        <v>22.5</v>
      </c>
      <c r="AJ723">
        <v>57.88</v>
      </c>
      <c r="AK723">
        <v>69.97</v>
      </c>
      <c r="AL723" s="3">
        <f t="shared" si="113"/>
        <v>1</v>
      </c>
      <c r="AM723" s="3">
        <f t="shared" si="114"/>
        <v>0</v>
      </c>
      <c r="AN723" s="3">
        <f t="shared" si="115"/>
        <v>0</v>
      </c>
    </row>
    <row r="724" spans="1:40" x14ac:dyDescent="0.35">
      <c r="A724" t="s">
        <v>1340</v>
      </c>
      <c r="B724" t="s">
        <v>1306</v>
      </c>
      <c r="C724" t="s">
        <v>0</v>
      </c>
      <c r="D724" t="s">
        <v>19</v>
      </c>
      <c r="E724">
        <v>24</v>
      </c>
      <c r="F724">
        <v>139.32</v>
      </c>
      <c r="G724">
        <v>73.7</v>
      </c>
      <c r="H724">
        <f t="shared" ref="H724:H787" si="116">F724/G724</f>
        <v>1.8903663500678425</v>
      </c>
      <c r="I724">
        <v>22.5</v>
      </c>
      <c r="J724">
        <v>41.14</v>
      </c>
      <c r="K724">
        <v>69.97</v>
      </c>
      <c r="L724" s="3">
        <f t="shared" ref="L724:L787" si="117">IF(H724&gt;1.5,1,0)</f>
        <v>1</v>
      </c>
      <c r="M724" s="3">
        <f t="shared" ref="M724:M787" si="118">IF((AND(H724&gt;1,H724&lt;1.5)),1,0)</f>
        <v>0</v>
      </c>
      <c r="N724" s="3">
        <f t="shared" ref="N724:N787" si="119">IF(H724&lt;1,1,0)</f>
        <v>0</v>
      </c>
      <c r="Z724" s="9">
        <v>8</v>
      </c>
      <c r="AA724" t="s">
        <v>1340</v>
      </c>
      <c r="AB724" t="s">
        <v>1306</v>
      </c>
      <c r="AC724" t="s">
        <v>0</v>
      </c>
      <c r="AD724" t="s">
        <v>20</v>
      </c>
      <c r="AE724">
        <v>24</v>
      </c>
      <c r="AF724">
        <v>130.51</v>
      </c>
      <c r="AG724">
        <v>73.7</v>
      </c>
      <c r="AH724">
        <f t="shared" ref="AH724:AH787" si="120">AF724/AG724</f>
        <v>1.7708276797829035</v>
      </c>
      <c r="AI724">
        <v>16</v>
      </c>
      <c r="AJ724">
        <v>60.39</v>
      </c>
      <c r="AK724">
        <v>53.5</v>
      </c>
      <c r="AL724" s="3">
        <f t="shared" ref="AL724:AL787" si="121">IF(AH724&gt;1.5,1,0)</f>
        <v>1</v>
      </c>
      <c r="AM724" s="3">
        <f t="shared" ref="AM724:AM787" si="122">IF((AND(AH724&gt;1,AH724&lt;1.5)),1,0)</f>
        <v>0</v>
      </c>
      <c r="AN724" s="3">
        <f t="shared" ref="AN724:AN787" si="123">IF(AH724&lt;1,1,0)</f>
        <v>0</v>
      </c>
    </row>
    <row r="725" spans="1:40" x14ac:dyDescent="0.35">
      <c r="A725" t="s">
        <v>1341</v>
      </c>
      <c r="B725" t="s">
        <v>1306</v>
      </c>
      <c r="C725" t="s">
        <v>0</v>
      </c>
      <c r="D725" t="s">
        <v>19</v>
      </c>
      <c r="E725">
        <v>23.5</v>
      </c>
      <c r="F725">
        <v>113.08</v>
      </c>
      <c r="G725">
        <v>72.459999999999994</v>
      </c>
      <c r="H725">
        <f t="shared" si="116"/>
        <v>1.5605851504278223</v>
      </c>
      <c r="I725">
        <v>22</v>
      </c>
      <c r="J725">
        <v>49.51</v>
      </c>
      <c r="K725">
        <v>68.72</v>
      </c>
      <c r="L725" s="3">
        <f t="shared" si="117"/>
        <v>1</v>
      </c>
      <c r="M725" s="3">
        <f t="shared" si="118"/>
        <v>0</v>
      </c>
      <c r="N725" s="3">
        <f t="shared" si="119"/>
        <v>0</v>
      </c>
      <c r="Z725" s="9">
        <v>8</v>
      </c>
      <c r="AA725" t="s">
        <v>1341</v>
      </c>
      <c r="AB725" t="s">
        <v>1306</v>
      </c>
      <c r="AC725" t="s">
        <v>0</v>
      </c>
      <c r="AD725" t="s">
        <v>20</v>
      </c>
      <c r="AE725">
        <v>24</v>
      </c>
      <c r="AF725">
        <v>145.69</v>
      </c>
      <c r="AG725">
        <v>73.7</v>
      </c>
      <c r="AH725">
        <f t="shared" si="120"/>
        <v>1.9767978290366348</v>
      </c>
      <c r="AI725">
        <v>23</v>
      </c>
      <c r="AJ725">
        <v>69.790000000000006</v>
      </c>
      <c r="AK725">
        <v>71.22</v>
      </c>
      <c r="AL725" s="3">
        <f t="shared" si="121"/>
        <v>1</v>
      </c>
      <c r="AM725" s="3">
        <f t="shared" si="122"/>
        <v>0</v>
      </c>
      <c r="AN725" s="3">
        <f t="shared" si="123"/>
        <v>0</v>
      </c>
    </row>
    <row r="726" spans="1:40" x14ac:dyDescent="0.35">
      <c r="A726" t="s">
        <v>1342</v>
      </c>
      <c r="B726" t="s">
        <v>1306</v>
      </c>
      <c r="C726" t="s">
        <v>0</v>
      </c>
      <c r="D726" t="s">
        <v>19</v>
      </c>
      <c r="E726">
        <v>24.5</v>
      </c>
      <c r="F726">
        <v>118.31</v>
      </c>
      <c r="G726">
        <v>74.930000000000007</v>
      </c>
      <c r="H726">
        <f t="shared" si="116"/>
        <v>1.5789403443213665</v>
      </c>
      <c r="I726">
        <v>20.5</v>
      </c>
      <c r="J726">
        <v>68.22</v>
      </c>
      <c r="K726">
        <v>64.97</v>
      </c>
      <c r="L726" s="3">
        <f t="shared" si="117"/>
        <v>1</v>
      </c>
      <c r="M726" s="3">
        <f t="shared" si="118"/>
        <v>0</v>
      </c>
      <c r="N726" s="3">
        <f t="shared" si="119"/>
        <v>0</v>
      </c>
      <c r="Z726" s="9">
        <v>8</v>
      </c>
      <c r="AA726" t="s">
        <v>1342</v>
      </c>
      <c r="AB726" t="s">
        <v>1306</v>
      </c>
      <c r="AC726" t="s">
        <v>0</v>
      </c>
      <c r="AD726" t="s">
        <v>20</v>
      </c>
      <c r="AE726">
        <v>24</v>
      </c>
      <c r="AF726">
        <v>75.150000000000006</v>
      </c>
      <c r="AG726">
        <v>73.7</v>
      </c>
      <c r="AH726">
        <f t="shared" si="120"/>
        <v>1.019674355495251</v>
      </c>
      <c r="AI726">
        <v>23.5</v>
      </c>
      <c r="AJ726">
        <v>50.18</v>
      </c>
      <c r="AK726">
        <v>72.459999999999994</v>
      </c>
      <c r="AL726" s="3">
        <f t="shared" si="121"/>
        <v>0</v>
      </c>
      <c r="AM726" s="3">
        <f t="shared" si="122"/>
        <v>1</v>
      </c>
      <c r="AN726" s="3">
        <f t="shared" si="123"/>
        <v>0</v>
      </c>
    </row>
    <row r="727" spans="1:40" x14ac:dyDescent="0.35">
      <c r="A727" t="s">
        <v>1343</v>
      </c>
      <c r="B727" t="s">
        <v>1306</v>
      </c>
      <c r="C727" t="s">
        <v>0</v>
      </c>
      <c r="D727" t="s">
        <v>19</v>
      </c>
      <c r="E727">
        <v>23.5</v>
      </c>
      <c r="F727">
        <v>266.08</v>
      </c>
      <c r="G727">
        <v>72.459999999999994</v>
      </c>
      <c r="H727">
        <f t="shared" si="116"/>
        <v>3.6720949489373447</v>
      </c>
      <c r="I727">
        <v>21</v>
      </c>
      <c r="J727">
        <v>23.81</v>
      </c>
      <c r="K727">
        <v>66.22</v>
      </c>
      <c r="L727" s="3">
        <f t="shared" si="117"/>
        <v>1</v>
      </c>
      <c r="M727" s="3">
        <f t="shared" si="118"/>
        <v>0</v>
      </c>
      <c r="N727" s="3">
        <f t="shared" si="119"/>
        <v>0</v>
      </c>
      <c r="Z727" s="9">
        <v>8</v>
      </c>
      <c r="AA727" t="s">
        <v>1343</v>
      </c>
      <c r="AB727" t="s">
        <v>1306</v>
      </c>
      <c r="AC727" t="s">
        <v>0</v>
      </c>
      <c r="AD727" t="s">
        <v>20</v>
      </c>
      <c r="AE727">
        <v>24</v>
      </c>
      <c r="AF727">
        <v>206.61</v>
      </c>
      <c r="AG727">
        <v>73.7</v>
      </c>
      <c r="AH727">
        <f t="shared" si="120"/>
        <v>2.803392130257802</v>
      </c>
      <c r="AI727">
        <v>22.5</v>
      </c>
      <c r="AJ727">
        <v>60.11</v>
      </c>
      <c r="AK727">
        <v>69.97</v>
      </c>
      <c r="AL727" s="3">
        <f t="shared" si="121"/>
        <v>1</v>
      </c>
      <c r="AM727" s="3">
        <f t="shared" si="122"/>
        <v>0</v>
      </c>
      <c r="AN727" s="3">
        <f t="shared" si="123"/>
        <v>0</v>
      </c>
    </row>
    <row r="728" spans="1:40" x14ac:dyDescent="0.35">
      <c r="A728" t="s">
        <v>1344</v>
      </c>
      <c r="B728" t="s">
        <v>1306</v>
      </c>
      <c r="C728" t="s">
        <v>0</v>
      </c>
      <c r="D728" t="s">
        <v>19</v>
      </c>
      <c r="E728">
        <v>23.5</v>
      </c>
      <c r="F728">
        <v>145.77000000000001</v>
      </c>
      <c r="G728">
        <v>72.459999999999994</v>
      </c>
      <c r="H728">
        <f t="shared" si="116"/>
        <v>2.0117306099917198</v>
      </c>
      <c r="I728">
        <v>21.5</v>
      </c>
      <c r="J728">
        <v>65.150000000000006</v>
      </c>
      <c r="K728">
        <v>67.47</v>
      </c>
      <c r="L728" s="3">
        <f t="shared" si="117"/>
        <v>1</v>
      </c>
      <c r="M728" s="3">
        <f t="shared" si="118"/>
        <v>0</v>
      </c>
      <c r="N728" s="3">
        <f t="shared" si="119"/>
        <v>0</v>
      </c>
      <c r="Z728" s="9">
        <v>8</v>
      </c>
      <c r="AA728" t="s">
        <v>1344</v>
      </c>
      <c r="AB728" t="s">
        <v>1306</v>
      </c>
      <c r="AC728" t="s">
        <v>0</v>
      </c>
      <c r="AD728" t="s">
        <v>20</v>
      </c>
      <c r="AE728">
        <v>24</v>
      </c>
      <c r="AF728">
        <v>126.73</v>
      </c>
      <c r="AG728">
        <v>73.7</v>
      </c>
      <c r="AH728">
        <f t="shared" si="120"/>
        <v>1.7195386702849389</v>
      </c>
      <c r="AI728">
        <v>22.5</v>
      </c>
      <c r="AJ728">
        <v>69.13</v>
      </c>
      <c r="AK728">
        <v>69.97</v>
      </c>
      <c r="AL728" s="3">
        <f t="shared" si="121"/>
        <v>1</v>
      </c>
      <c r="AM728" s="3">
        <f t="shared" si="122"/>
        <v>0</v>
      </c>
      <c r="AN728" s="3">
        <f t="shared" si="123"/>
        <v>0</v>
      </c>
    </row>
    <row r="729" spans="1:40" x14ac:dyDescent="0.35">
      <c r="A729" t="s">
        <v>1345</v>
      </c>
      <c r="B729" t="s">
        <v>1306</v>
      </c>
      <c r="C729" t="s">
        <v>0</v>
      </c>
      <c r="D729" t="s">
        <v>19</v>
      </c>
      <c r="E729">
        <v>24</v>
      </c>
      <c r="F729">
        <v>197.83</v>
      </c>
      <c r="G729">
        <v>73.7</v>
      </c>
      <c r="H729">
        <f t="shared" si="116"/>
        <v>2.6842605156037993</v>
      </c>
      <c r="I729">
        <v>22.5</v>
      </c>
      <c r="J729">
        <v>68.5</v>
      </c>
      <c r="K729">
        <v>69.97</v>
      </c>
      <c r="L729" s="3">
        <f t="shared" si="117"/>
        <v>1</v>
      </c>
      <c r="M729" s="3">
        <f t="shared" si="118"/>
        <v>0</v>
      </c>
      <c r="N729" s="3">
        <f t="shared" si="119"/>
        <v>0</v>
      </c>
      <c r="Z729" s="9">
        <v>8</v>
      </c>
      <c r="AA729" t="s">
        <v>1345</v>
      </c>
      <c r="AB729" t="s">
        <v>1306</v>
      </c>
      <c r="AC729" t="s">
        <v>0</v>
      </c>
      <c r="AD729" t="s">
        <v>20</v>
      </c>
      <c r="AE729">
        <v>24</v>
      </c>
      <c r="AF729">
        <v>105.64</v>
      </c>
      <c r="AG729">
        <v>73.7</v>
      </c>
      <c r="AH729">
        <f t="shared" si="120"/>
        <v>1.4333785617367707</v>
      </c>
      <c r="AI729">
        <v>23</v>
      </c>
      <c r="AJ729">
        <v>66.540000000000006</v>
      </c>
      <c r="AK729">
        <v>71.22</v>
      </c>
      <c r="AL729" s="3">
        <f t="shared" si="121"/>
        <v>0</v>
      </c>
      <c r="AM729" s="3">
        <f t="shared" si="122"/>
        <v>1</v>
      </c>
      <c r="AN729" s="3">
        <f t="shared" si="123"/>
        <v>0</v>
      </c>
    </row>
    <row r="730" spans="1:40" x14ac:dyDescent="0.35">
      <c r="A730" t="s">
        <v>1346</v>
      </c>
      <c r="B730" t="s">
        <v>1306</v>
      </c>
      <c r="C730" t="s">
        <v>0</v>
      </c>
      <c r="D730" t="s">
        <v>19</v>
      </c>
      <c r="E730">
        <v>24</v>
      </c>
      <c r="F730">
        <v>177.52</v>
      </c>
      <c r="G730">
        <v>73.7</v>
      </c>
      <c r="H730">
        <f t="shared" si="116"/>
        <v>2.4086838534599728</v>
      </c>
      <c r="I730">
        <v>22</v>
      </c>
      <c r="J730">
        <v>68.010000000000005</v>
      </c>
      <c r="K730">
        <v>68.72</v>
      </c>
      <c r="L730" s="3">
        <f t="shared" si="117"/>
        <v>1</v>
      </c>
      <c r="M730" s="3">
        <f t="shared" si="118"/>
        <v>0</v>
      </c>
      <c r="N730" s="3">
        <f t="shared" si="119"/>
        <v>0</v>
      </c>
      <c r="Z730" s="9">
        <v>8</v>
      </c>
      <c r="AA730" t="s">
        <v>1346</v>
      </c>
      <c r="AB730" t="s">
        <v>1306</v>
      </c>
      <c r="AC730" t="s">
        <v>0</v>
      </c>
      <c r="AD730" t="s">
        <v>20</v>
      </c>
      <c r="AE730">
        <v>24</v>
      </c>
      <c r="AF730">
        <v>108.57</v>
      </c>
      <c r="AG730">
        <v>73.7</v>
      </c>
      <c r="AH730">
        <f t="shared" si="120"/>
        <v>1.4731343283582088</v>
      </c>
      <c r="AI730">
        <v>23</v>
      </c>
      <c r="AJ730">
        <v>47.37</v>
      </c>
      <c r="AK730">
        <v>71.22</v>
      </c>
      <c r="AL730" s="3">
        <f t="shared" si="121"/>
        <v>0</v>
      </c>
      <c r="AM730" s="3">
        <f t="shared" si="122"/>
        <v>1</v>
      </c>
      <c r="AN730" s="3">
        <f t="shared" si="123"/>
        <v>0</v>
      </c>
    </row>
    <row r="731" spans="1:40" x14ac:dyDescent="0.35">
      <c r="A731" t="s">
        <v>1347</v>
      </c>
      <c r="B731" t="s">
        <v>1306</v>
      </c>
      <c r="C731" t="s">
        <v>0</v>
      </c>
      <c r="D731" t="s">
        <v>19</v>
      </c>
      <c r="E731">
        <v>24.5</v>
      </c>
      <c r="F731">
        <v>217.75</v>
      </c>
      <c r="G731">
        <v>74.930000000000007</v>
      </c>
      <c r="H731">
        <f t="shared" si="116"/>
        <v>2.9060456425997594</v>
      </c>
      <c r="I731">
        <v>22.5</v>
      </c>
      <c r="J731">
        <v>65.099999999999994</v>
      </c>
      <c r="K731">
        <v>69.97</v>
      </c>
      <c r="L731" s="3">
        <f t="shared" si="117"/>
        <v>1</v>
      </c>
      <c r="M731" s="3">
        <f t="shared" si="118"/>
        <v>0</v>
      </c>
      <c r="N731" s="3">
        <f t="shared" si="119"/>
        <v>0</v>
      </c>
      <c r="Z731" s="9">
        <v>8</v>
      </c>
      <c r="AA731" t="s">
        <v>1347</v>
      </c>
      <c r="AB731" t="s">
        <v>1306</v>
      </c>
      <c r="AC731" t="s">
        <v>0</v>
      </c>
      <c r="AD731" t="s">
        <v>20</v>
      </c>
      <c r="AE731">
        <v>24</v>
      </c>
      <c r="AF731">
        <v>159.34</v>
      </c>
      <c r="AG731">
        <v>73.7</v>
      </c>
      <c r="AH731">
        <f t="shared" si="120"/>
        <v>2.1620081411126186</v>
      </c>
      <c r="AI731">
        <v>22.5</v>
      </c>
      <c r="AJ731">
        <v>66.33</v>
      </c>
      <c r="AK731">
        <v>69.97</v>
      </c>
      <c r="AL731" s="3">
        <f t="shared" si="121"/>
        <v>1</v>
      </c>
      <c r="AM731" s="3">
        <f t="shared" si="122"/>
        <v>0</v>
      </c>
      <c r="AN731" s="3">
        <f t="shared" si="123"/>
        <v>0</v>
      </c>
    </row>
    <row r="732" spans="1:40" x14ac:dyDescent="0.35">
      <c r="A732" t="s">
        <v>1348</v>
      </c>
      <c r="B732" t="s">
        <v>1306</v>
      </c>
      <c r="C732" t="s">
        <v>0</v>
      </c>
      <c r="D732" t="s">
        <v>19</v>
      </c>
      <c r="E732">
        <v>24</v>
      </c>
      <c r="F732">
        <v>145.99</v>
      </c>
      <c r="G732">
        <v>73.7</v>
      </c>
      <c r="H732">
        <f t="shared" si="116"/>
        <v>1.9808683853459974</v>
      </c>
      <c r="I732">
        <v>22</v>
      </c>
      <c r="J732">
        <v>44.14</v>
      </c>
      <c r="K732">
        <v>68.72</v>
      </c>
      <c r="L732" s="3">
        <f t="shared" si="117"/>
        <v>1</v>
      </c>
      <c r="M732" s="3">
        <f t="shared" si="118"/>
        <v>0</v>
      </c>
      <c r="N732" s="3">
        <f t="shared" si="119"/>
        <v>0</v>
      </c>
      <c r="Z732" s="9">
        <v>8</v>
      </c>
      <c r="AA732" t="s">
        <v>1348</v>
      </c>
      <c r="AB732" t="s">
        <v>1306</v>
      </c>
      <c r="AC732" t="s">
        <v>0</v>
      </c>
      <c r="AD732" t="s">
        <v>20</v>
      </c>
      <c r="AE732">
        <v>24</v>
      </c>
      <c r="AF732">
        <v>155.63</v>
      </c>
      <c r="AG732">
        <v>73.7</v>
      </c>
      <c r="AH732">
        <f t="shared" si="120"/>
        <v>2.1116689280868384</v>
      </c>
      <c r="AI732">
        <v>22</v>
      </c>
      <c r="AJ732">
        <v>56.93</v>
      </c>
      <c r="AK732">
        <v>68.72</v>
      </c>
      <c r="AL732" s="3">
        <f t="shared" si="121"/>
        <v>1</v>
      </c>
      <c r="AM732" s="3">
        <f t="shared" si="122"/>
        <v>0</v>
      </c>
      <c r="AN732" s="3">
        <f t="shared" si="123"/>
        <v>0</v>
      </c>
    </row>
    <row r="733" spans="1:40" x14ac:dyDescent="0.35">
      <c r="A733" t="s">
        <v>1349</v>
      </c>
      <c r="B733" t="s">
        <v>1306</v>
      </c>
      <c r="C733" t="s">
        <v>0</v>
      </c>
      <c r="D733" t="s">
        <v>19</v>
      </c>
      <c r="E733">
        <v>24</v>
      </c>
      <c r="F733">
        <v>158.87</v>
      </c>
      <c r="G733">
        <v>73.7</v>
      </c>
      <c r="H733">
        <f t="shared" si="116"/>
        <v>2.1556309362279511</v>
      </c>
      <c r="I733">
        <v>22.5</v>
      </c>
      <c r="J733">
        <v>59.46</v>
      </c>
      <c r="K733">
        <v>69.97</v>
      </c>
      <c r="L733" s="3">
        <f t="shared" si="117"/>
        <v>1</v>
      </c>
      <c r="M733" s="3">
        <f t="shared" si="118"/>
        <v>0</v>
      </c>
      <c r="N733" s="3">
        <f t="shared" si="119"/>
        <v>0</v>
      </c>
      <c r="Z733" s="9">
        <v>8</v>
      </c>
      <c r="AA733" t="s">
        <v>1349</v>
      </c>
      <c r="AB733" t="s">
        <v>1306</v>
      </c>
      <c r="AC733" t="s">
        <v>0</v>
      </c>
      <c r="AD733" t="s">
        <v>20</v>
      </c>
      <c r="AE733">
        <v>24</v>
      </c>
      <c r="AF733">
        <v>176.24</v>
      </c>
      <c r="AG733">
        <v>73.7</v>
      </c>
      <c r="AH733">
        <f t="shared" si="120"/>
        <v>2.391316146540027</v>
      </c>
      <c r="AI733">
        <v>16</v>
      </c>
      <c r="AJ733">
        <v>54.09</v>
      </c>
      <c r="AK733">
        <v>53.5</v>
      </c>
      <c r="AL733" s="3">
        <f t="shared" si="121"/>
        <v>1</v>
      </c>
      <c r="AM733" s="3">
        <f t="shared" si="122"/>
        <v>0</v>
      </c>
      <c r="AN733" s="3">
        <f t="shared" si="123"/>
        <v>0</v>
      </c>
    </row>
    <row r="734" spans="1:40" x14ac:dyDescent="0.35">
      <c r="A734" t="s">
        <v>1350</v>
      </c>
      <c r="B734" t="s">
        <v>1306</v>
      </c>
      <c r="C734" t="s">
        <v>0</v>
      </c>
      <c r="D734" t="s">
        <v>19</v>
      </c>
      <c r="E734">
        <v>23.5</v>
      </c>
      <c r="F734">
        <v>140.28</v>
      </c>
      <c r="G734">
        <v>72.459999999999994</v>
      </c>
      <c r="H734">
        <f t="shared" si="116"/>
        <v>1.9359646701628486</v>
      </c>
      <c r="I734">
        <v>21.5</v>
      </c>
      <c r="J734">
        <v>42.8</v>
      </c>
      <c r="K734">
        <v>67.47</v>
      </c>
      <c r="L734" s="3">
        <f t="shared" si="117"/>
        <v>1</v>
      </c>
      <c r="M734" s="3">
        <f t="shared" si="118"/>
        <v>0</v>
      </c>
      <c r="N734" s="3">
        <f t="shared" si="119"/>
        <v>0</v>
      </c>
      <c r="Z734" s="9">
        <v>8</v>
      </c>
      <c r="AA734" t="s">
        <v>1350</v>
      </c>
      <c r="AB734" t="s">
        <v>1306</v>
      </c>
      <c r="AC734" t="s">
        <v>0</v>
      </c>
      <c r="AD734" t="s">
        <v>20</v>
      </c>
      <c r="AE734">
        <v>24</v>
      </c>
      <c r="AF734">
        <v>176.13</v>
      </c>
      <c r="AG734">
        <v>73.7</v>
      </c>
      <c r="AH734">
        <f t="shared" si="120"/>
        <v>2.3898236092265943</v>
      </c>
      <c r="AI734">
        <v>22.5</v>
      </c>
      <c r="AJ734">
        <v>68.040000000000006</v>
      </c>
      <c r="AK734">
        <v>69.97</v>
      </c>
      <c r="AL734" s="3">
        <f t="shared" si="121"/>
        <v>1</v>
      </c>
      <c r="AM734" s="3">
        <f t="shared" si="122"/>
        <v>0</v>
      </c>
      <c r="AN734" s="3">
        <f t="shared" si="123"/>
        <v>0</v>
      </c>
    </row>
    <row r="735" spans="1:40" x14ac:dyDescent="0.35">
      <c r="A735" t="s">
        <v>1352</v>
      </c>
      <c r="B735" t="s">
        <v>1306</v>
      </c>
      <c r="C735" t="s">
        <v>0</v>
      </c>
      <c r="D735" t="s">
        <v>19</v>
      </c>
      <c r="E735">
        <v>24</v>
      </c>
      <c r="F735">
        <v>194.97</v>
      </c>
      <c r="G735">
        <v>73.7</v>
      </c>
      <c r="H735">
        <f t="shared" si="116"/>
        <v>2.6454545454545455</v>
      </c>
      <c r="I735">
        <v>22.5</v>
      </c>
      <c r="J735">
        <v>63.29</v>
      </c>
      <c r="K735">
        <v>69.97</v>
      </c>
      <c r="L735" s="3">
        <f t="shared" si="117"/>
        <v>1</v>
      </c>
      <c r="M735" s="3">
        <f t="shared" si="118"/>
        <v>0</v>
      </c>
      <c r="N735" s="3">
        <f t="shared" si="119"/>
        <v>0</v>
      </c>
      <c r="Z735" s="9">
        <v>8</v>
      </c>
      <c r="AA735" t="s">
        <v>1352</v>
      </c>
      <c r="AB735" t="s">
        <v>1306</v>
      </c>
      <c r="AC735" t="s">
        <v>0</v>
      </c>
      <c r="AD735" t="s">
        <v>20</v>
      </c>
      <c r="AE735">
        <v>24</v>
      </c>
      <c r="AF735">
        <v>159.4</v>
      </c>
      <c r="AG735">
        <v>73.7</v>
      </c>
      <c r="AH735">
        <f t="shared" si="120"/>
        <v>2.1628222523744913</v>
      </c>
      <c r="AI735">
        <v>22.5</v>
      </c>
      <c r="AJ735">
        <v>46.82</v>
      </c>
      <c r="AK735">
        <v>69.97</v>
      </c>
      <c r="AL735" s="3">
        <f t="shared" si="121"/>
        <v>1</v>
      </c>
      <c r="AM735" s="3">
        <f t="shared" si="122"/>
        <v>0</v>
      </c>
      <c r="AN735" s="3">
        <f t="shared" si="123"/>
        <v>0</v>
      </c>
    </row>
    <row r="736" spans="1:40" x14ac:dyDescent="0.35">
      <c r="A736" t="s">
        <v>1353</v>
      </c>
      <c r="B736" t="s">
        <v>1306</v>
      </c>
      <c r="C736" t="s">
        <v>0</v>
      </c>
      <c r="D736" t="s">
        <v>19</v>
      </c>
      <c r="E736">
        <v>24</v>
      </c>
      <c r="F736">
        <v>220.38</v>
      </c>
      <c r="G736">
        <v>73.7</v>
      </c>
      <c r="H736">
        <f t="shared" si="116"/>
        <v>2.9902306648575303</v>
      </c>
      <c r="I736">
        <v>22</v>
      </c>
      <c r="J736">
        <v>40.89</v>
      </c>
      <c r="K736">
        <v>68.72</v>
      </c>
      <c r="L736" s="3">
        <f t="shared" si="117"/>
        <v>1</v>
      </c>
      <c r="M736" s="3">
        <f t="shared" si="118"/>
        <v>0</v>
      </c>
      <c r="N736" s="3">
        <f t="shared" si="119"/>
        <v>0</v>
      </c>
      <c r="Z736" s="9">
        <v>8</v>
      </c>
      <c r="AA736" t="s">
        <v>1353</v>
      </c>
      <c r="AB736" t="s">
        <v>1306</v>
      </c>
      <c r="AC736" t="s">
        <v>0</v>
      </c>
      <c r="AD736" t="s">
        <v>20</v>
      </c>
      <c r="AE736">
        <v>24</v>
      </c>
      <c r="AF736">
        <v>184.08</v>
      </c>
      <c r="AG736">
        <v>73.7</v>
      </c>
      <c r="AH736">
        <f t="shared" si="120"/>
        <v>2.4976933514246946</v>
      </c>
      <c r="AI736">
        <v>23</v>
      </c>
      <c r="AJ736">
        <v>70.680000000000007</v>
      </c>
      <c r="AK736">
        <v>71.22</v>
      </c>
      <c r="AL736" s="3">
        <f t="shared" si="121"/>
        <v>1</v>
      </c>
      <c r="AM736" s="3">
        <f t="shared" si="122"/>
        <v>0</v>
      </c>
      <c r="AN736" s="3">
        <f t="shared" si="123"/>
        <v>0</v>
      </c>
    </row>
    <row r="737" spans="1:40" x14ac:dyDescent="0.35">
      <c r="A737" t="s">
        <v>842</v>
      </c>
      <c r="B737" t="s">
        <v>843</v>
      </c>
      <c r="C737" s="4" t="s">
        <v>0</v>
      </c>
      <c r="D737" s="4" t="s">
        <v>1</v>
      </c>
      <c r="E737" s="4">
        <v>26</v>
      </c>
      <c r="F737" s="4">
        <v>75.31</v>
      </c>
      <c r="G737" s="4">
        <v>78.63</v>
      </c>
      <c r="H737" s="4">
        <f t="shared" si="116"/>
        <v>0.9577769299249651</v>
      </c>
      <c r="I737" s="4">
        <v>25.5</v>
      </c>
      <c r="J737" s="4">
        <v>37.03</v>
      </c>
      <c r="K737" s="4">
        <v>77.400000000000006</v>
      </c>
      <c r="L737" s="4">
        <f t="shared" si="117"/>
        <v>0</v>
      </c>
      <c r="M737" s="4">
        <f t="shared" si="118"/>
        <v>0</v>
      </c>
      <c r="N737" s="4">
        <f t="shared" si="119"/>
        <v>1</v>
      </c>
      <c r="Z737" s="9">
        <v>9</v>
      </c>
      <c r="AA737" t="s">
        <v>842</v>
      </c>
      <c r="AB737" t="s">
        <v>843</v>
      </c>
      <c r="AC737" s="4" t="s">
        <v>0</v>
      </c>
      <c r="AD737" s="4" t="s">
        <v>2</v>
      </c>
      <c r="AE737" s="4">
        <v>22.5</v>
      </c>
      <c r="AF737" s="4">
        <v>67.17</v>
      </c>
      <c r="AG737" s="4">
        <v>69.97</v>
      </c>
      <c r="AH737" s="4">
        <f t="shared" si="120"/>
        <v>0.95998284979276838</v>
      </c>
      <c r="AI737" s="4">
        <v>22</v>
      </c>
      <c r="AJ737" s="4">
        <v>42.8</v>
      </c>
      <c r="AK737" s="4">
        <v>68.72</v>
      </c>
      <c r="AL737" s="4">
        <f t="shared" si="121"/>
        <v>0</v>
      </c>
      <c r="AM737" s="4">
        <f t="shared" si="122"/>
        <v>0</v>
      </c>
      <c r="AN737" s="4">
        <f t="shared" si="123"/>
        <v>1</v>
      </c>
    </row>
    <row r="738" spans="1:40" x14ac:dyDescent="0.35">
      <c r="A738" t="s">
        <v>844</v>
      </c>
      <c r="B738" t="s">
        <v>843</v>
      </c>
      <c r="C738" s="4" t="s">
        <v>0</v>
      </c>
      <c r="D738" s="4" t="s">
        <v>1</v>
      </c>
      <c r="E738" s="4">
        <v>25</v>
      </c>
      <c r="F738" s="4">
        <v>72.92</v>
      </c>
      <c r="G738" s="4">
        <v>76.17</v>
      </c>
      <c r="H738" s="4">
        <f t="shared" si="116"/>
        <v>0.95733228305106999</v>
      </c>
      <c r="I738" s="4">
        <v>24.5</v>
      </c>
      <c r="J738" s="4">
        <v>46.36</v>
      </c>
      <c r="K738" s="4">
        <v>74.930000000000007</v>
      </c>
      <c r="L738" s="4">
        <f t="shared" si="117"/>
        <v>0</v>
      </c>
      <c r="M738" s="4">
        <f t="shared" si="118"/>
        <v>0</v>
      </c>
      <c r="N738" s="4">
        <f t="shared" si="119"/>
        <v>1</v>
      </c>
      <c r="Z738" s="9">
        <v>9</v>
      </c>
      <c r="AA738" t="s">
        <v>844</v>
      </c>
      <c r="AB738" t="s">
        <v>843</v>
      </c>
      <c r="AC738" s="4" t="s">
        <v>0</v>
      </c>
      <c r="AD738" s="4" t="s">
        <v>2</v>
      </c>
      <c r="AE738" s="4">
        <v>27</v>
      </c>
      <c r="AF738" s="4">
        <v>76.13</v>
      </c>
      <c r="AG738" s="4">
        <v>81.08</v>
      </c>
      <c r="AH738" s="4">
        <f t="shared" si="120"/>
        <v>0.93894918598914645</v>
      </c>
      <c r="AI738" s="4">
        <v>26.5</v>
      </c>
      <c r="AJ738" s="4">
        <v>47.37</v>
      </c>
      <c r="AK738" s="4">
        <v>79.86</v>
      </c>
      <c r="AL738" s="4">
        <f t="shared" si="121"/>
        <v>0</v>
      </c>
      <c r="AM738" s="4">
        <f t="shared" si="122"/>
        <v>0</v>
      </c>
      <c r="AN738" s="4">
        <f t="shared" si="123"/>
        <v>1</v>
      </c>
    </row>
    <row r="739" spans="1:40" x14ac:dyDescent="0.35">
      <c r="A739" t="s">
        <v>845</v>
      </c>
      <c r="B739" t="s">
        <v>843</v>
      </c>
      <c r="C739" t="s">
        <v>0</v>
      </c>
      <c r="D739" t="s">
        <v>1</v>
      </c>
      <c r="E739">
        <v>22</v>
      </c>
      <c r="F739">
        <v>88.38</v>
      </c>
      <c r="G739">
        <v>68.72</v>
      </c>
      <c r="H739">
        <f t="shared" si="116"/>
        <v>1.2860884749708963</v>
      </c>
      <c r="I739">
        <v>21.5</v>
      </c>
      <c r="J739">
        <v>57.51</v>
      </c>
      <c r="K739">
        <v>67.47</v>
      </c>
      <c r="L739" s="3">
        <f t="shared" si="117"/>
        <v>0</v>
      </c>
      <c r="M739" s="3">
        <f t="shared" si="118"/>
        <v>1</v>
      </c>
      <c r="N739" s="3">
        <f t="shared" si="119"/>
        <v>0</v>
      </c>
      <c r="Z739" s="9">
        <v>9</v>
      </c>
      <c r="AA739" t="s">
        <v>845</v>
      </c>
      <c r="AB739" t="s">
        <v>843</v>
      </c>
      <c r="AC739" t="s">
        <v>0</v>
      </c>
      <c r="AD739" t="s">
        <v>2</v>
      </c>
      <c r="AE739">
        <v>24</v>
      </c>
      <c r="AF739">
        <v>75.37</v>
      </c>
      <c r="AG739">
        <v>73.7</v>
      </c>
      <c r="AH739">
        <f t="shared" si="120"/>
        <v>1.0226594301221168</v>
      </c>
      <c r="AI739">
        <v>23.5</v>
      </c>
      <c r="AJ739">
        <v>53.68</v>
      </c>
      <c r="AK739">
        <v>72.459999999999994</v>
      </c>
      <c r="AL739" s="3">
        <f t="shared" si="121"/>
        <v>0</v>
      </c>
      <c r="AM739" s="3">
        <f t="shared" si="122"/>
        <v>1</v>
      </c>
      <c r="AN739" s="3">
        <f t="shared" si="123"/>
        <v>0</v>
      </c>
    </row>
    <row r="740" spans="1:40" x14ac:dyDescent="0.35">
      <c r="A740" t="s">
        <v>846</v>
      </c>
      <c r="B740" t="s">
        <v>843</v>
      </c>
      <c r="C740" s="4" t="s">
        <v>0</v>
      </c>
      <c r="D740" s="4" t="s">
        <v>1</v>
      </c>
      <c r="E740" s="4">
        <v>15.5</v>
      </c>
      <c r="F740" s="4">
        <v>43.69</v>
      </c>
      <c r="G740" s="4">
        <v>52.21</v>
      </c>
      <c r="H740" s="4">
        <f t="shared" si="116"/>
        <v>0.83681287109749081</v>
      </c>
      <c r="I740" s="4">
        <v>15</v>
      </c>
      <c r="J740" s="4">
        <v>38.06</v>
      </c>
      <c r="K740" s="4">
        <v>50.91</v>
      </c>
      <c r="L740" s="4">
        <f t="shared" si="117"/>
        <v>0</v>
      </c>
      <c r="M740" s="4">
        <f t="shared" si="118"/>
        <v>0</v>
      </c>
      <c r="N740" s="4">
        <f t="shared" si="119"/>
        <v>1</v>
      </c>
      <c r="Z740" s="9">
        <v>9</v>
      </c>
      <c r="AA740" t="s">
        <v>846</v>
      </c>
      <c r="AB740" t="s">
        <v>843</v>
      </c>
      <c r="AC740" t="s">
        <v>0</v>
      </c>
      <c r="AD740" t="s">
        <v>2</v>
      </c>
      <c r="AE740">
        <v>24</v>
      </c>
      <c r="AF740">
        <v>90.2</v>
      </c>
      <c r="AG740">
        <v>73.7</v>
      </c>
      <c r="AH740">
        <f t="shared" si="120"/>
        <v>1.2238805970149254</v>
      </c>
      <c r="AI740">
        <v>23</v>
      </c>
      <c r="AJ740">
        <v>72.88</v>
      </c>
      <c r="AK740">
        <v>71.22</v>
      </c>
      <c r="AL740" s="3">
        <f t="shared" si="121"/>
        <v>0</v>
      </c>
      <c r="AM740" s="3">
        <f t="shared" si="122"/>
        <v>1</v>
      </c>
      <c r="AN740" s="3">
        <f t="shared" si="123"/>
        <v>0</v>
      </c>
    </row>
    <row r="741" spans="1:40" x14ac:dyDescent="0.35">
      <c r="A741" t="s">
        <v>847</v>
      </c>
      <c r="B741" t="s">
        <v>843</v>
      </c>
      <c r="C741" t="s">
        <v>0</v>
      </c>
      <c r="D741" t="s">
        <v>1</v>
      </c>
      <c r="E741">
        <v>22.5</v>
      </c>
      <c r="F741">
        <v>71.349999999999994</v>
      </c>
      <c r="G741">
        <v>69.97</v>
      </c>
      <c r="H741">
        <f t="shared" si="116"/>
        <v>1.0197227383164214</v>
      </c>
      <c r="I741">
        <v>22</v>
      </c>
      <c r="J741">
        <v>35.43</v>
      </c>
      <c r="K741">
        <v>68.72</v>
      </c>
      <c r="L741" s="3">
        <f t="shared" si="117"/>
        <v>0</v>
      </c>
      <c r="M741" s="3">
        <f t="shared" si="118"/>
        <v>1</v>
      </c>
      <c r="N741" s="3">
        <f t="shared" si="119"/>
        <v>0</v>
      </c>
      <c r="Z741" s="9">
        <v>9</v>
      </c>
      <c r="AA741" t="s">
        <v>847</v>
      </c>
      <c r="AB741" t="s">
        <v>843</v>
      </c>
      <c r="AC741" s="4" t="s">
        <v>0</v>
      </c>
      <c r="AD741" s="4" t="s">
        <v>2</v>
      </c>
      <c r="AE741" s="4">
        <v>21</v>
      </c>
      <c r="AF741" s="4">
        <v>62.1</v>
      </c>
      <c r="AG741" s="4">
        <v>66.22</v>
      </c>
      <c r="AH741" s="4">
        <f t="shared" si="120"/>
        <v>0.93778314708547272</v>
      </c>
      <c r="AI741" s="4">
        <v>20.5</v>
      </c>
      <c r="AJ741" s="4">
        <v>45.95</v>
      </c>
      <c r="AK741" s="4">
        <v>64.97</v>
      </c>
      <c r="AL741" s="4">
        <f t="shared" si="121"/>
        <v>0</v>
      </c>
      <c r="AM741" s="4">
        <f t="shared" si="122"/>
        <v>0</v>
      </c>
      <c r="AN741" s="4">
        <f t="shared" si="123"/>
        <v>1</v>
      </c>
    </row>
    <row r="742" spans="1:40" x14ac:dyDescent="0.35">
      <c r="A742" t="s">
        <v>848</v>
      </c>
      <c r="B742" t="s">
        <v>843</v>
      </c>
      <c r="C742" s="4" t="s">
        <v>0</v>
      </c>
      <c r="D742" s="4" t="s">
        <v>1</v>
      </c>
      <c r="E742" s="4">
        <v>21</v>
      </c>
      <c r="F742" s="4">
        <v>60.76</v>
      </c>
      <c r="G742" s="4">
        <v>66.22</v>
      </c>
      <c r="H742" s="4">
        <f t="shared" si="116"/>
        <v>0.91754756871035936</v>
      </c>
      <c r="I742" s="4">
        <v>20.5</v>
      </c>
      <c r="J742" s="4">
        <v>37.270000000000003</v>
      </c>
      <c r="K742" s="4">
        <v>64.97</v>
      </c>
      <c r="L742" s="4">
        <f t="shared" si="117"/>
        <v>0</v>
      </c>
      <c r="M742" s="4">
        <f t="shared" si="118"/>
        <v>0</v>
      </c>
      <c r="N742" s="4">
        <f t="shared" si="119"/>
        <v>1</v>
      </c>
      <c r="Z742" s="9">
        <v>9</v>
      </c>
      <c r="AA742" t="s">
        <v>848</v>
      </c>
      <c r="AB742" t="s">
        <v>843</v>
      </c>
      <c r="AC742" t="s">
        <v>0</v>
      </c>
      <c r="AD742" t="s">
        <v>2</v>
      </c>
      <c r="AE742">
        <v>25</v>
      </c>
      <c r="AF742">
        <v>79.33</v>
      </c>
      <c r="AG742">
        <v>76.17</v>
      </c>
      <c r="AH742">
        <f t="shared" si="120"/>
        <v>1.0414861494026519</v>
      </c>
      <c r="AI742">
        <v>24.5</v>
      </c>
      <c r="AJ742">
        <v>69.510000000000005</v>
      </c>
      <c r="AK742">
        <v>74.930000000000007</v>
      </c>
      <c r="AL742" s="3">
        <f t="shared" si="121"/>
        <v>0</v>
      </c>
      <c r="AM742" s="3">
        <f t="shared" si="122"/>
        <v>1</v>
      </c>
      <c r="AN742" s="3">
        <f t="shared" si="123"/>
        <v>0</v>
      </c>
    </row>
    <row r="743" spans="1:40" x14ac:dyDescent="0.35">
      <c r="A743" t="s">
        <v>849</v>
      </c>
      <c r="B743" t="s">
        <v>843</v>
      </c>
      <c r="C743" s="4" t="s">
        <v>0</v>
      </c>
      <c r="D743" s="4" t="s">
        <v>1</v>
      </c>
      <c r="E743" s="4">
        <v>26.5</v>
      </c>
      <c r="F743" s="4">
        <v>70.22</v>
      </c>
      <c r="G743" s="4">
        <v>79.86</v>
      </c>
      <c r="H743" s="4">
        <f t="shared" si="116"/>
        <v>0.87928875532181316</v>
      </c>
      <c r="I743" s="4">
        <v>26</v>
      </c>
      <c r="J743" s="4">
        <v>61.96</v>
      </c>
      <c r="K743" s="4">
        <v>78.63</v>
      </c>
      <c r="L743" s="4">
        <f t="shared" si="117"/>
        <v>0</v>
      </c>
      <c r="M743" s="4">
        <f t="shared" si="118"/>
        <v>0</v>
      </c>
      <c r="N743" s="4">
        <f t="shared" si="119"/>
        <v>1</v>
      </c>
      <c r="Z743" s="9">
        <v>9</v>
      </c>
      <c r="AA743" t="s">
        <v>849</v>
      </c>
      <c r="AB743" t="s">
        <v>843</v>
      </c>
      <c r="AC743" t="s">
        <v>0</v>
      </c>
      <c r="AD743" t="s">
        <v>2</v>
      </c>
      <c r="AE743">
        <v>24</v>
      </c>
      <c r="AF743">
        <v>74.27</v>
      </c>
      <c r="AG743">
        <v>73.7</v>
      </c>
      <c r="AH743">
        <f t="shared" si="120"/>
        <v>1.0077340569877882</v>
      </c>
      <c r="AI743">
        <v>23.5</v>
      </c>
      <c r="AJ743">
        <v>68.3</v>
      </c>
      <c r="AK743">
        <v>72.459999999999994</v>
      </c>
      <c r="AL743" s="3">
        <f t="shared" si="121"/>
        <v>0</v>
      </c>
      <c r="AM743" s="3">
        <f t="shared" si="122"/>
        <v>1</v>
      </c>
      <c r="AN743" s="3">
        <f t="shared" si="123"/>
        <v>0</v>
      </c>
    </row>
    <row r="744" spans="1:40" x14ac:dyDescent="0.35">
      <c r="A744" t="s">
        <v>850</v>
      </c>
      <c r="B744" t="s">
        <v>843</v>
      </c>
      <c r="C744" s="4" t="s">
        <v>0</v>
      </c>
      <c r="D744" s="4" t="s">
        <v>1</v>
      </c>
      <c r="E744" s="4">
        <v>23</v>
      </c>
      <c r="F744" s="4">
        <v>62.79</v>
      </c>
      <c r="G744" s="4">
        <v>71.22</v>
      </c>
      <c r="H744" s="4">
        <f t="shared" si="116"/>
        <v>0.88163437236731257</v>
      </c>
      <c r="I744" s="4">
        <v>22.5</v>
      </c>
      <c r="J744" s="4">
        <v>45.65</v>
      </c>
      <c r="K744" s="4">
        <v>69.97</v>
      </c>
      <c r="L744" s="4">
        <f t="shared" si="117"/>
        <v>0</v>
      </c>
      <c r="M744" s="4">
        <f t="shared" si="118"/>
        <v>0</v>
      </c>
      <c r="N744" s="4">
        <f t="shared" si="119"/>
        <v>1</v>
      </c>
      <c r="Z744" s="9">
        <v>9</v>
      </c>
      <c r="AA744" t="s">
        <v>850</v>
      </c>
      <c r="AB744" t="s">
        <v>843</v>
      </c>
      <c r="AC744" s="4" t="s">
        <v>0</v>
      </c>
      <c r="AD744" s="4" t="s">
        <v>2</v>
      </c>
      <c r="AE744" s="4">
        <v>23.5</v>
      </c>
      <c r="AF744" s="4">
        <v>64.77</v>
      </c>
      <c r="AG744" s="4">
        <v>72.459999999999994</v>
      </c>
      <c r="AH744" s="4">
        <f t="shared" si="120"/>
        <v>0.89387248136903119</v>
      </c>
      <c r="AI744" s="4">
        <v>23</v>
      </c>
      <c r="AJ744" s="4">
        <v>45.68</v>
      </c>
      <c r="AK744" s="4">
        <v>71.22</v>
      </c>
      <c r="AL744" s="4">
        <f t="shared" si="121"/>
        <v>0</v>
      </c>
      <c r="AM744" s="4">
        <f t="shared" si="122"/>
        <v>0</v>
      </c>
      <c r="AN744" s="4">
        <f t="shared" si="123"/>
        <v>1</v>
      </c>
    </row>
    <row r="745" spans="1:40" x14ac:dyDescent="0.35">
      <c r="A745" t="s">
        <v>851</v>
      </c>
      <c r="B745" t="s">
        <v>843</v>
      </c>
      <c r="C745" t="s">
        <v>0</v>
      </c>
      <c r="D745" t="s">
        <v>1</v>
      </c>
      <c r="E745">
        <v>24</v>
      </c>
      <c r="F745">
        <v>84.96</v>
      </c>
      <c r="G745">
        <v>73.7</v>
      </c>
      <c r="H745">
        <f t="shared" si="116"/>
        <v>1.1527815468113973</v>
      </c>
      <c r="I745">
        <v>23.5</v>
      </c>
      <c r="J745">
        <v>70.349999999999994</v>
      </c>
      <c r="K745">
        <v>72.459999999999994</v>
      </c>
      <c r="L745" s="3">
        <f t="shared" si="117"/>
        <v>0</v>
      </c>
      <c r="M745" s="3">
        <f t="shared" si="118"/>
        <v>1</v>
      </c>
      <c r="N745" s="3">
        <f t="shared" si="119"/>
        <v>0</v>
      </c>
      <c r="Z745" s="9">
        <v>9</v>
      </c>
      <c r="AA745" t="s">
        <v>851</v>
      </c>
      <c r="AB745" t="s">
        <v>843</v>
      </c>
      <c r="AC745" t="s">
        <v>0</v>
      </c>
      <c r="AD745" t="s">
        <v>2</v>
      </c>
      <c r="AE745">
        <v>24</v>
      </c>
      <c r="AF745">
        <v>95.96</v>
      </c>
      <c r="AG745">
        <v>73.7</v>
      </c>
      <c r="AH745">
        <f t="shared" si="120"/>
        <v>1.3020352781546809</v>
      </c>
      <c r="AI745">
        <v>23</v>
      </c>
      <c r="AJ745">
        <v>41.25</v>
      </c>
      <c r="AK745">
        <v>71.22</v>
      </c>
      <c r="AL745" s="3">
        <f t="shared" si="121"/>
        <v>0</v>
      </c>
      <c r="AM745" s="3">
        <f t="shared" si="122"/>
        <v>1</v>
      </c>
      <c r="AN745" s="3">
        <f t="shared" si="123"/>
        <v>0</v>
      </c>
    </row>
    <row r="746" spans="1:40" x14ac:dyDescent="0.35">
      <c r="A746" t="s">
        <v>852</v>
      </c>
      <c r="B746" t="s">
        <v>843</v>
      </c>
      <c r="C746" s="4" t="s">
        <v>0</v>
      </c>
      <c r="D746" s="4" t="s">
        <v>1</v>
      </c>
      <c r="E746" s="4">
        <v>22.5</v>
      </c>
      <c r="F746" s="4">
        <v>60.32</v>
      </c>
      <c r="G746" s="4">
        <v>69.97</v>
      </c>
      <c r="H746" s="4">
        <f t="shared" si="116"/>
        <v>0.86208375017864802</v>
      </c>
      <c r="I746" s="4">
        <v>22</v>
      </c>
      <c r="J746" s="4">
        <v>43.05</v>
      </c>
      <c r="K746" s="4">
        <v>68.72</v>
      </c>
      <c r="L746" s="4">
        <f t="shared" si="117"/>
        <v>0</v>
      </c>
      <c r="M746" s="4">
        <f t="shared" si="118"/>
        <v>0</v>
      </c>
      <c r="N746" s="4">
        <f t="shared" si="119"/>
        <v>1</v>
      </c>
      <c r="Z746" s="9">
        <v>9</v>
      </c>
      <c r="AA746" t="s">
        <v>852</v>
      </c>
      <c r="AB746" t="s">
        <v>843</v>
      </c>
      <c r="AC746" t="s">
        <v>0</v>
      </c>
      <c r="AD746" t="s">
        <v>2</v>
      </c>
      <c r="AE746">
        <v>24</v>
      </c>
      <c r="AF746">
        <v>94.88</v>
      </c>
      <c r="AG746">
        <v>73.7</v>
      </c>
      <c r="AH746">
        <f t="shared" si="120"/>
        <v>1.2873812754409768</v>
      </c>
      <c r="AI746">
        <v>23</v>
      </c>
      <c r="AJ746">
        <v>59.91</v>
      </c>
      <c r="AK746">
        <v>71.22</v>
      </c>
      <c r="AL746" s="3">
        <f t="shared" si="121"/>
        <v>0</v>
      </c>
      <c r="AM746" s="3">
        <f t="shared" si="122"/>
        <v>1</v>
      </c>
      <c r="AN746" s="3">
        <f t="shared" si="123"/>
        <v>0</v>
      </c>
    </row>
    <row r="747" spans="1:40" x14ac:dyDescent="0.35">
      <c r="A747" t="s">
        <v>853</v>
      </c>
      <c r="B747" t="s">
        <v>843</v>
      </c>
      <c r="C747" s="4" t="s">
        <v>0</v>
      </c>
      <c r="D747" s="4" t="s">
        <v>1</v>
      </c>
      <c r="E747" s="4">
        <v>22.5</v>
      </c>
      <c r="F747" s="4">
        <v>63.47</v>
      </c>
      <c r="G747" s="4">
        <v>69.97</v>
      </c>
      <c r="H747" s="4">
        <f t="shared" si="116"/>
        <v>0.90710304416178367</v>
      </c>
      <c r="I747" s="4">
        <v>22</v>
      </c>
      <c r="J747" s="4">
        <v>45.1</v>
      </c>
      <c r="K747" s="4">
        <v>68.72</v>
      </c>
      <c r="L747" s="4">
        <f t="shared" si="117"/>
        <v>0</v>
      </c>
      <c r="M747" s="4">
        <f t="shared" si="118"/>
        <v>0</v>
      </c>
      <c r="N747" s="4">
        <f t="shared" si="119"/>
        <v>1</v>
      </c>
      <c r="Z747" s="9">
        <v>9</v>
      </c>
      <c r="AA747" t="s">
        <v>853</v>
      </c>
      <c r="AB747" t="s">
        <v>843</v>
      </c>
      <c r="AC747" t="s">
        <v>0</v>
      </c>
      <c r="AD747" t="s">
        <v>2</v>
      </c>
      <c r="AE747">
        <v>24</v>
      </c>
      <c r="AF747">
        <v>111.48</v>
      </c>
      <c r="AG747">
        <v>73.7</v>
      </c>
      <c r="AH747">
        <f t="shared" si="120"/>
        <v>1.512618724559023</v>
      </c>
      <c r="AI747">
        <v>23</v>
      </c>
      <c r="AJ747">
        <v>68.63</v>
      </c>
      <c r="AK747">
        <v>71.22</v>
      </c>
      <c r="AL747" s="3">
        <f t="shared" si="121"/>
        <v>1</v>
      </c>
      <c r="AM747" s="3">
        <f t="shared" si="122"/>
        <v>0</v>
      </c>
      <c r="AN747" s="3">
        <f t="shared" si="123"/>
        <v>0</v>
      </c>
    </row>
    <row r="748" spans="1:40" x14ac:dyDescent="0.35">
      <c r="A748" t="s">
        <v>854</v>
      </c>
      <c r="B748" t="s">
        <v>843</v>
      </c>
      <c r="C748" s="4" t="s">
        <v>0</v>
      </c>
      <c r="D748" s="4" t="s">
        <v>1</v>
      </c>
      <c r="E748" s="4">
        <v>19</v>
      </c>
      <c r="F748" s="4">
        <v>51.79</v>
      </c>
      <c r="G748" s="4">
        <v>61.18</v>
      </c>
      <c r="H748" s="4">
        <f t="shared" si="116"/>
        <v>0.84651847008826409</v>
      </c>
      <c r="I748" s="4">
        <v>18.5</v>
      </c>
      <c r="J748" s="4">
        <v>29.56</v>
      </c>
      <c r="K748" s="4">
        <v>59.91</v>
      </c>
      <c r="L748" s="4">
        <f t="shared" si="117"/>
        <v>0</v>
      </c>
      <c r="M748" s="4">
        <f t="shared" si="118"/>
        <v>0</v>
      </c>
      <c r="N748" s="4">
        <f t="shared" si="119"/>
        <v>1</v>
      </c>
      <c r="Z748" s="9">
        <v>9</v>
      </c>
      <c r="AA748" t="s">
        <v>854</v>
      </c>
      <c r="AB748" t="s">
        <v>843</v>
      </c>
      <c r="AC748" t="s">
        <v>0</v>
      </c>
      <c r="AD748" t="s">
        <v>2</v>
      </c>
      <c r="AE748">
        <v>24</v>
      </c>
      <c r="AF748">
        <v>91.03</v>
      </c>
      <c r="AG748">
        <v>73.7</v>
      </c>
      <c r="AH748">
        <f t="shared" si="120"/>
        <v>1.2351424694708277</v>
      </c>
      <c r="AI748">
        <v>22.5</v>
      </c>
      <c r="AJ748">
        <v>43.52</v>
      </c>
      <c r="AK748">
        <v>69.97</v>
      </c>
      <c r="AL748" s="3">
        <f t="shared" si="121"/>
        <v>0</v>
      </c>
      <c r="AM748" s="3">
        <f t="shared" si="122"/>
        <v>1</v>
      </c>
      <c r="AN748" s="3">
        <f t="shared" si="123"/>
        <v>0</v>
      </c>
    </row>
    <row r="749" spans="1:40" x14ac:dyDescent="0.35">
      <c r="A749" t="s">
        <v>855</v>
      </c>
      <c r="B749" t="s">
        <v>843</v>
      </c>
      <c r="C749" s="4" t="s">
        <v>0</v>
      </c>
      <c r="D749" s="4" t="s">
        <v>1</v>
      </c>
      <c r="E749" s="4">
        <v>26</v>
      </c>
      <c r="F749" s="4">
        <v>72.84</v>
      </c>
      <c r="G749" s="4">
        <v>78.63</v>
      </c>
      <c r="H749" s="4">
        <f t="shared" si="116"/>
        <v>0.92636398321251445</v>
      </c>
      <c r="I749" s="4">
        <v>25.5</v>
      </c>
      <c r="J749" s="4">
        <v>40.93</v>
      </c>
      <c r="K749" s="4">
        <v>77.400000000000006</v>
      </c>
      <c r="L749" s="4">
        <f t="shared" si="117"/>
        <v>0</v>
      </c>
      <c r="M749" s="4">
        <f t="shared" si="118"/>
        <v>0</v>
      </c>
      <c r="N749" s="4">
        <f t="shared" si="119"/>
        <v>1</v>
      </c>
      <c r="Z749" s="9">
        <v>9</v>
      </c>
      <c r="AA749" t="s">
        <v>855</v>
      </c>
      <c r="AB749" t="s">
        <v>843</v>
      </c>
      <c r="AC749" t="s">
        <v>0</v>
      </c>
      <c r="AD749" t="s">
        <v>2</v>
      </c>
      <c r="AE749">
        <v>24</v>
      </c>
      <c r="AF749">
        <v>85.15</v>
      </c>
      <c r="AG749">
        <v>73.7</v>
      </c>
      <c r="AH749">
        <f t="shared" si="120"/>
        <v>1.155359565807327</v>
      </c>
      <c r="AI749">
        <v>23</v>
      </c>
      <c r="AJ749">
        <v>58.3</v>
      </c>
      <c r="AK749">
        <v>71.22</v>
      </c>
      <c r="AL749" s="3">
        <f t="shared" si="121"/>
        <v>0</v>
      </c>
      <c r="AM749" s="3">
        <f t="shared" si="122"/>
        <v>1</v>
      </c>
      <c r="AN749" s="3">
        <f t="shared" si="123"/>
        <v>0</v>
      </c>
    </row>
    <row r="750" spans="1:40" x14ac:dyDescent="0.35">
      <c r="A750" t="s">
        <v>856</v>
      </c>
      <c r="B750" t="s">
        <v>843</v>
      </c>
      <c r="C750" s="4" t="s">
        <v>0</v>
      </c>
      <c r="D750" s="4" t="s">
        <v>1</v>
      </c>
      <c r="E750" s="4">
        <v>28</v>
      </c>
      <c r="F750" s="4">
        <v>73.680000000000007</v>
      </c>
      <c r="G750" s="4">
        <v>83.53</v>
      </c>
      <c r="H750" s="4">
        <f t="shared" si="116"/>
        <v>0.88207829522327319</v>
      </c>
      <c r="I750" s="4">
        <v>27.5</v>
      </c>
      <c r="J750" s="4">
        <v>47.06</v>
      </c>
      <c r="K750" s="4">
        <v>82.3</v>
      </c>
      <c r="L750" s="4">
        <f t="shared" si="117"/>
        <v>0</v>
      </c>
      <c r="M750" s="4">
        <f t="shared" si="118"/>
        <v>0</v>
      </c>
      <c r="N750" s="4">
        <f t="shared" si="119"/>
        <v>1</v>
      </c>
      <c r="Z750" s="9">
        <v>9</v>
      </c>
      <c r="AA750" t="s">
        <v>856</v>
      </c>
      <c r="AB750" t="s">
        <v>843</v>
      </c>
      <c r="AC750" t="s">
        <v>0</v>
      </c>
      <c r="AD750" t="s">
        <v>2</v>
      </c>
      <c r="AE750">
        <v>24</v>
      </c>
      <c r="AF750">
        <v>78.95</v>
      </c>
      <c r="AG750">
        <v>73.7</v>
      </c>
      <c r="AH750">
        <f t="shared" si="120"/>
        <v>1.0712347354138398</v>
      </c>
      <c r="AI750">
        <v>23.5</v>
      </c>
      <c r="AJ750">
        <v>67.59</v>
      </c>
      <c r="AK750">
        <v>72.459999999999994</v>
      </c>
      <c r="AL750" s="3">
        <f t="shared" si="121"/>
        <v>0</v>
      </c>
      <c r="AM750" s="3">
        <f t="shared" si="122"/>
        <v>1</v>
      </c>
      <c r="AN750" s="3">
        <f t="shared" si="123"/>
        <v>0</v>
      </c>
    </row>
    <row r="751" spans="1:40" x14ac:dyDescent="0.35">
      <c r="A751" t="s">
        <v>857</v>
      </c>
      <c r="B751" t="s">
        <v>843</v>
      </c>
      <c r="C751" t="s">
        <v>0</v>
      </c>
      <c r="D751" t="s">
        <v>1</v>
      </c>
      <c r="E751">
        <v>23.5</v>
      </c>
      <c r="F751">
        <v>72.72</v>
      </c>
      <c r="G751">
        <v>72.459999999999994</v>
      </c>
      <c r="H751">
        <f t="shared" si="116"/>
        <v>1.0035881865857026</v>
      </c>
      <c r="I751">
        <v>23</v>
      </c>
      <c r="J751">
        <v>65.790000000000006</v>
      </c>
      <c r="K751">
        <v>71.22</v>
      </c>
      <c r="L751" s="3">
        <f t="shared" si="117"/>
        <v>0</v>
      </c>
      <c r="M751" s="3">
        <f t="shared" si="118"/>
        <v>1</v>
      </c>
      <c r="N751" s="3">
        <f t="shared" si="119"/>
        <v>0</v>
      </c>
      <c r="Z751" s="9">
        <v>9</v>
      </c>
      <c r="AA751" t="s">
        <v>857</v>
      </c>
      <c r="AB751" t="s">
        <v>843</v>
      </c>
      <c r="AC751" s="4" t="s">
        <v>0</v>
      </c>
      <c r="AD751" s="4" t="s">
        <v>2</v>
      </c>
      <c r="AE751" s="4">
        <v>24</v>
      </c>
      <c r="AF751" s="4">
        <v>71.94</v>
      </c>
      <c r="AG751" s="4">
        <v>73.7</v>
      </c>
      <c r="AH751" s="4">
        <f t="shared" si="120"/>
        <v>0.9761194029850746</v>
      </c>
      <c r="AI751" s="4">
        <v>23.5</v>
      </c>
      <c r="AJ751" s="4">
        <v>46.56</v>
      </c>
      <c r="AK751" s="4">
        <v>72.459999999999994</v>
      </c>
      <c r="AL751" s="4">
        <f t="shared" si="121"/>
        <v>0</v>
      </c>
      <c r="AM751" s="4">
        <f t="shared" si="122"/>
        <v>0</v>
      </c>
      <c r="AN751" s="4">
        <f t="shared" si="123"/>
        <v>1</v>
      </c>
    </row>
    <row r="752" spans="1:40" x14ac:dyDescent="0.35">
      <c r="A752" t="s">
        <v>868</v>
      </c>
      <c r="B752" t="s">
        <v>843</v>
      </c>
      <c r="C752" s="4" t="s">
        <v>0</v>
      </c>
      <c r="D752" s="4" t="s">
        <v>4</v>
      </c>
      <c r="E752" s="4">
        <v>23.5</v>
      </c>
      <c r="F752" s="4">
        <v>61.93</v>
      </c>
      <c r="G752" s="4">
        <v>72.459999999999994</v>
      </c>
      <c r="H752" s="4">
        <f t="shared" si="116"/>
        <v>0.85467844327905063</v>
      </c>
      <c r="I752" s="4">
        <v>23</v>
      </c>
      <c r="J752" s="4">
        <v>59</v>
      </c>
      <c r="K752" s="4">
        <v>71.22</v>
      </c>
      <c r="L752" s="4">
        <f t="shared" si="117"/>
        <v>0</v>
      </c>
      <c r="M752" s="4">
        <f t="shared" si="118"/>
        <v>0</v>
      </c>
      <c r="N752" s="4">
        <f t="shared" si="119"/>
        <v>1</v>
      </c>
      <c r="Z752" s="9">
        <v>9</v>
      </c>
      <c r="AA752" t="s">
        <v>868</v>
      </c>
      <c r="AB752" t="s">
        <v>843</v>
      </c>
      <c r="AC752" s="4" t="s">
        <v>0</v>
      </c>
      <c r="AD752" s="4" t="s">
        <v>5</v>
      </c>
      <c r="AE752" s="4">
        <v>31</v>
      </c>
      <c r="AF752" s="4">
        <v>79.930000000000007</v>
      </c>
      <c r="AG752" s="4">
        <v>90.81</v>
      </c>
      <c r="AH752" s="4">
        <f t="shared" si="120"/>
        <v>0.8801894064530339</v>
      </c>
      <c r="AI752" s="4">
        <v>30.5</v>
      </c>
      <c r="AJ752" s="4">
        <v>55.73</v>
      </c>
      <c r="AK752" s="4">
        <v>89.6</v>
      </c>
      <c r="AL752" s="4">
        <f t="shared" si="121"/>
        <v>0</v>
      </c>
      <c r="AM752" s="4">
        <f t="shared" si="122"/>
        <v>0</v>
      </c>
      <c r="AN752" s="4">
        <f t="shared" si="123"/>
        <v>1</v>
      </c>
    </row>
    <row r="753" spans="1:40" x14ac:dyDescent="0.35">
      <c r="A753" t="s">
        <v>869</v>
      </c>
      <c r="B753" t="s">
        <v>843</v>
      </c>
      <c r="C753" t="s">
        <v>0</v>
      </c>
      <c r="D753" t="s">
        <v>4</v>
      </c>
      <c r="E753">
        <v>29</v>
      </c>
      <c r="F753">
        <v>86.63</v>
      </c>
      <c r="G753">
        <v>85.96</v>
      </c>
      <c r="H753">
        <f t="shared" si="116"/>
        <v>1.0077943229409028</v>
      </c>
      <c r="I753">
        <v>28.5</v>
      </c>
      <c r="J753">
        <v>48.29</v>
      </c>
      <c r="K753">
        <v>84.74</v>
      </c>
      <c r="L753" s="3">
        <f t="shared" si="117"/>
        <v>0</v>
      </c>
      <c r="M753" s="3">
        <f t="shared" si="118"/>
        <v>1</v>
      </c>
      <c r="N753" s="3">
        <f t="shared" si="119"/>
        <v>0</v>
      </c>
      <c r="Z753" s="9">
        <v>9</v>
      </c>
      <c r="AA753" t="s">
        <v>869</v>
      </c>
      <c r="AB753" t="s">
        <v>843</v>
      </c>
      <c r="AC753" s="4" t="s">
        <v>0</v>
      </c>
      <c r="AD753" s="4" t="s">
        <v>5</v>
      </c>
      <c r="AE753" s="4">
        <v>30.5</v>
      </c>
      <c r="AF753" s="4">
        <v>83.39</v>
      </c>
      <c r="AG753" s="4">
        <v>89.6</v>
      </c>
      <c r="AH753" s="4">
        <f t="shared" si="120"/>
        <v>0.93069196428571432</v>
      </c>
      <c r="AI753" s="4">
        <v>30</v>
      </c>
      <c r="AJ753" s="4">
        <v>46.35</v>
      </c>
      <c r="AK753" s="4">
        <v>88.39</v>
      </c>
      <c r="AL753" s="4">
        <f t="shared" si="121"/>
        <v>0</v>
      </c>
      <c r="AM753" s="4">
        <f t="shared" si="122"/>
        <v>0</v>
      </c>
      <c r="AN753" s="4">
        <f t="shared" si="123"/>
        <v>1</v>
      </c>
    </row>
    <row r="754" spans="1:40" x14ac:dyDescent="0.35">
      <c r="A754" t="s">
        <v>870</v>
      </c>
      <c r="B754" t="s">
        <v>843</v>
      </c>
      <c r="C754" s="4" t="s">
        <v>0</v>
      </c>
      <c r="D754" s="4" t="s">
        <v>4</v>
      </c>
      <c r="E754" s="4">
        <v>24.5</v>
      </c>
      <c r="F754" s="4">
        <v>69.75</v>
      </c>
      <c r="G754" s="4">
        <v>74.930000000000007</v>
      </c>
      <c r="H754" s="4">
        <f t="shared" si="116"/>
        <v>0.93086881089016404</v>
      </c>
      <c r="I754" s="4">
        <v>24</v>
      </c>
      <c r="J754" s="4">
        <v>53.16</v>
      </c>
      <c r="K754" s="4">
        <v>73.7</v>
      </c>
      <c r="L754" s="4">
        <f t="shared" si="117"/>
        <v>0</v>
      </c>
      <c r="M754" s="4">
        <f t="shared" si="118"/>
        <v>0</v>
      </c>
      <c r="N754" s="4">
        <f t="shared" si="119"/>
        <v>1</v>
      </c>
      <c r="Z754" s="9">
        <v>9</v>
      </c>
      <c r="AA754" t="s">
        <v>870</v>
      </c>
      <c r="AB754" t="s">
        <v>843</v>
      </c>
      <c r="AC754" s="4" t="s">
        <v>0</v>
      </c>
      <c r="AD754" s="4" t="s">
        <v>5</v>
      </c>
      <c r="AE754" s="4">
        <v>18</v>
      </c>
      <c r="AF754" s="4">
        <v>54.39</v>
      </c>
      <c r="AG754" s="4">
        <v>58.64</v>
      </c>
      <c r="AH754" s="4">
        <f t="shared" si="120"/>
        <v>0.92752387448840379</v>
      </c>
      <c r="AI754" s="4">
        <v>17.5</v>
      </c>
      <c r="AJ754" s="4">
        <v>23.96</v>
      </c>
      <c r="AK754" s="4">
        <v>57.36</v>
      </c>
      <c r="AL754" s="4">
        <f t="shared" si="121"/>
        <v>0</v>
      </c>
      <c r="AM754" s="4">
        <f t="shared" si="122"/>
        <v>0</v>
      </c>
      <c r="AN754" s="4">
        <f t="shared" si="123"/>
        <v>1</v>
      </c>
    </row>
    <row r="755" spans="1:40" x14ac:dyDescent="0.35">
      <c r="A755" t="s">
        <v>871</v>
      </c>
      <c r="B755" t="s">
        <v>843</v>
      </c>
      <c r="C755" s="4" t="s">
        <v>0</v>
      </c>
      <c r="D755" s="4" t="s">
        <v>4</v>
      </c>
      <c r="E755" s="4">
        <v>24.5</v>
      </c>
      <c r="F755" s="4">
        <v>67.52</v>
      </c>
      <c r="G755" s="4">
        <v>74.930000000000007</v>
      </c>
      <c r="H755" s="4">
        <f t="shared" si="116"/>
        <v>0.90110770052048561</v>
      </c>
      <c r="I755" s="4">
        <v>24</v>
      </c>
      <c r="J755" s="4">
        <v>39.31</v>
      </c>
      <c r="K755" s="4">
        <v>73.7</v>
      </c>
      <c r="L755" s="4">
        <f t="shared" si="117"/>
        <v>0</v>
      </c>
      <c r="M755" s="4">
        <f t="shared" si="118"/>
        <v>0</v>
      </c>
      <c r="N755" s="4">
        <f t="shared" si="119"/>
        <v>1</v>
      </c>
      <c r="Z755" s="9">
        <v>9</v>
      </c>
      <c r="AA755" t="s">
        <v>871</v>
      </c>
      <c r="AB755" t="s">
        <v>843</v>
      </c>
      <c r="AC755" s="4" t="s">
        <v>0</v>
      </c>
      <c r="AD755" s="4" t="s">
        <v>5</v>
      </c>
      <c r="AE755" s="4">
        <v>24</v>
      </c>
      <c r="AF755" s="4">
        <v>65.75</v>
      </c>
      <c r="AG755" s="4">
        <v>73.7</v>
      </c>
      <c r="AH755" s="4">
        <f t="shared" si="120"/>
        <v>0.89213025780189958</v>
      </c>
      <c r="AI755" s="4">
        <v>23.5</v>
      </c>
      <c r="AJ755" s="4">
        <v>52.9</v>
      </c>
      <c r="AK755" s="4">
        <v>72.459999999999994</v>
      </c>
      <c r="AL755" s="4">
        <f t="shared" si="121"/>
        <v>0</v>
      </c>
      <c r="AM755" s="4">
        <f t="shared" si="122"/>
        <v>0</v>
      </c>
      <c r="AN755" s="4">
        <f t="shared" si="123"/>
        <v>1</v>
      </c>
    </row>
    <row r="756" spans="1:40" x14ac:dyDescent="0.35">
      <c r="A756" t="s">
        <v>872</v>
      </c>
      <c r="B756" t="s">
        <v>843</v>
      </c>
      <c r="C756" t="s">
        <v>0</v>
      </c>
      <c r="D756" t="s">
        <v>4</v>
      </c>
      <c r="E756">
        <v>23.5</v>
      </c>
      <c r="F756">
        <v>73.739999999999995</v>
      </c>
      <c r="G756">
        <v>72.459999999999994</v>
      </c>
      <c r="H756">
        <f t="shared" si="116"/>
        <v>1.017664918575766</v>
      </c>
      <c r="I756">
        <v>23</v>
      </c>
      <c r="J756">
        <v>43.73</v>
      </c>
      <c r="K756">
        <v>71.22</v>
      </c>
      <c r="L756" s="3">
        <f t="shared" si="117"/>
        <v>0</v>
      </c>
      <c r="M756" s="3">
        <f t="shared" si="118"/>
        <v>1</v>
      </c>
      <c r="N756" s="3">
        <f t="shared" si="119"/>
        <v>0</v>
      </c>
      <c r="Z756" s="9">
        <v>9</v>
      </c>
      <c r="AA756" t="s">
        <v>872</v>
      </c>
      <c r="AB756" t="s">
        <v>843</v>
      </c>
      <c r="AC756" s="4" t="s">
        <v>0</v>
      </c>
      <c r="AD756" s="4" t="s">
        <v>5</v>
      </c>
      <c r="AE756" s="4">
        <v>23</v>
      </c>
      <c r="AF756" s="4">
        <v>64.38</v>
      </c>
      <c r="AG756" s="4">
        <v>71.22</v>
      </c>
      <c r="AH756" s="4">
        <f t="shared" si="120"/>
        <v>0.90395956192080873</v>
      </c>
      <c r="AI756" s="4">
        <v>22.5</v>
      </c>
      <c r="AJ756" s="4">
        <v>48.29</v>
      </c>
      <c r="AK756" s="4">
        <v>69.97</v>
      </c>
      <c r="AL756" s="4">
        <f t="shared" si="121"/>
        <v>0</v>
      </c>
      <c r="AM756" s="4">
        <f t="shared" si="122"/>
        <v>0</v>
      </c>
      <c r="AN756" s="4">
        <f t="shared" si="123"/>
        <v>1</v>
      </c>
    </row>
    <row r="757" spans="1:40" x14ac:dyDescent="0.35">
      <c r="A757" t="s">
        <v>873</v>
      </c>
      <c r="B757" t="s">
        <v>843</v>
      </c>
      <c r="C757" t="s">
        <v>0</v>
      </c>
      <c r="D757" t="s">
        <v>4</v>
      </c>
      <c r="E757">
        <v>21.5</v>
      </c>
      <c r="F757">
        <v>75.760000000000005</v>
      </c>
      <c r="G757">
        <v>67.47</v>
      </c>
      <c r="H757">
        <f t="shared" si="116"/>
        <v>1.1228694234474583</v>
      </c>
      <c r="I757">
        <v>21</v>
      </c>
      <c r="J757">
        <v>30.23</v>
      </c>
      <c r="K757">
        <v>66.22</v>
      </c>
      <c r="L757" s="3">
        <f t="shared" si="117"/>
        <v>0</v>
      </c>
      <c r="M757" s="3">
        <f t="shared" si="118"/>
        <v>1</v>
      </c>
      <c r="N757" s="3">
        <f t="shared" si="119"/>
        <v>0</v>
      </c>
      <c r="Z757" s="9">
        <v>9</v>
      </c>
      <c r="AA757" t="s">
        <v>873</v>
      </c>
      <c r="AB757" t="s">
        <v>843</v>
      </c>
      <c r="AC757" t="s">
        <v>0</v>
      </c>
      <c r="AD757" t="s">
        <v>5</v>
      </c>
      <c r="AE757">
        <v>33.5</v>
      </c>
      <c r="AF757">
        <v>107.68</v>
      </c>
      <c r="AG757">
        <v>96.84</v>
      </c>
      <c r="AH757">
        <f t="shared" si="120"/>
        <v>1.1119372160264354</v>
      </c>
      <c r="AI757">
        <v>33</v>
      </c>
      <c r="AJ757">
        <v>59.69</v>
      </c>
      <c r="AK757">
        <v>95.64</v>
      </c>
      <c r="AL757" s="3">
        <f t="shared" si="121"/>
        <v>0</v>
      </c>
      <c r="AM757" s="3">
        <f t="shared" si="122"/>
        <v>1</v>
      </c>
      <c r="AN757" s="3">
        <f t="shared" si="123"/>
        <v>0</v>
      </c>
    </row>
    <row r="758" spans="1:40" x14ac:dyDescent="0.35">
      <c r="A758" t="s">
        <v>874</v>
      </c>
      <c r="B758" t="s">
        <v>843</v>
      </c>
      <c r="C758" s="4" t="s">
        <v>0</v>
      </c>
      <c r="D758" s="4" t="s">
        <v>4</v>
      </c>
      <c r="E758" s="4">
        <v>17.5</v>
      </c>
      <c r="F758" s="4">
        <v>48.73</v>
      </c>
      <c r="G758" s="4">
        <v>57.36</v>
      </c>
      <c r="H758" s="4">
        <f t="shared" si="116"/>
        <v>0.84954672245467222</v>
      </c>
      <c r="I758" s="4">
        <v>17</v>
      </c>
      <c r="J758" s="4">
        <v>22.73</v>
      </c>
      <c r="K758" s="4">
        <v>56.08</v>
      </c>
      <c r="L758" s="4">
        <f t="shared" si="117"/>
        <v>0</v>
      </c>
      <c r="M758" s="4">
        <f t="shared" si="118"/>
        <v>0</v>
      </c>
      <c r="N758" s="4">
        <f t="shared" si="119"/>
        <v>1</v>
      </c>
      <c r="Z758" s="9">
        <v>9</v>
      </c>
      <c r="AA758" t="s">
        <v>874</v>
      </c>
      <c r="AB758" t="s">
        <v>843</v>
      </c>
      <c r="AC758" s="4" t="s">
        <v>0</v>
      </c>
      <c r="AD758" s="4" t="s">
        <v>5</v>
      </c>
      <c r="AE758" s="4">
        <v>18</v>
      </c>
      <c r="AF758" s="4">
        <v>46.86</v>
      </c>
      <c r="AG758" s="4">
        <v>58.64</v>
      </c>
      <c r="AH758" s="4">
        <f t="shared" si="120"/>
        <v>0.7991132332878581</v>
      </c>
      <c r="AI758" s="4">
        <v>17.5</v>
      </c>
      <c r="AJ758" s="4">
        <v>27.49</v>
      </c>
      <c r="AK758" s="4">
        <v>57.36</v>
      </c>
      <c r="AL758" s="4">
        <f t="shared" si="121"/>
        <v>0</v>
      </c>
      <c r="AM758" s="4">
        <f t="shared" si="122"/>
        <v>0</v>
      </c>
      <c r="AN758" s="4">
        <f t="shared" si="123"/>
        <v>1</v>
      </c>
    </row>
    <row r="759" spans="1:40" x14ac:dyDescent="0.35">
      <c r="A759" t="s">
        <v>875</v>
      </c>
      <c r="B759" t="s">
        <v>843</v>
      </c>
      <c r="C759" s="4" t="s">
        <v>0</v>
      </c>
      <c r="D759" s="4" t="s">
        <v>4</v>
      </c>
      <c r="E759" s="4">
        <v>22</v>
      </c>
      <c r="F759" s="4">
        <v>60.82</v>
      </c>
      <c r="G759" s="4">
        <v>68.72</v>
      </c>
      <c r="H759" s="4">
        <f t="shared" si="116"/>
        <v>0.8850407450523865</v>
      </c>
      <c r="I759" s="4">
        <v>21.5</v>
      </c>
      <c r="J759" s="4">
        <v>41.86</v>
      </c>
      <c r="K759" s="4">
        <v>67.47</v>
      </c>
      <c r="L759" s="4">
        <f t="shared" si="117"/>
        <v>0</v>
      </c>
      <c r="M759" s="4">
        <f t="shared" si="118"/>
        <v>0</v>
      </c>
      <c r="N759" s="4">
        <f t="shared" si="119"/>
        <v>1</v>
      </c>
      <c r="Z759" s="9">
        <v>9</v>
      </c>
      <c r="AA759" t="s">
        <v>875</v>
      </c>
      <c r="AB759" t="s">
        <v>843</v>
      </c>
      <c r="AC759" t="s">
        <v>0</v>
      </c>
      <c r="AD759" t="s">
        <v>5</v>
      </c>
      <c r="AE759">
        <v>23</v>
      </c>
      <c r="AF759">
        <v>72.400000000000006</v>
      </c>
      <c r="AG759">
        <v>71.22</v>
      </c>
      <c r="AH759">
        <f t="shared" si="120"/>
        <v>1.0165683796686324</v>
      </c>
      <c r="AI759">
        <v>22.5</v>
      </c>
      <c r="AJ759">
        <v>56.5</v>
      </c>
      <c r="AK759">
        <v>69.97</v>
      </c>
      <c r="AL759" s="3">
        <f t="shared" si="121"/>
        <v>0</v>
      </c>
      <c r="AM759" s="3">
        <f t="shared" si="122"/>
        <v>1</v>
      </c>
      <c r="AN759" s="3">
        <f t="shared" si="123"/>
        <v>0</v>
      </c>
    </row>
    <row r="760" spans="1:40" x14ac:dyDescent="0.35">
      <c r="A760" t="s">
        <v>876</v>
      </c>
      <c r="B760" t="s">
        <v>843</v>
      </c>
      <c r="C760" s="4" t="s">
        <v>0</v>
      </c>
      <c r="D760" s="4" t="s">
        <v>4</v>
      </c>
      <c r="E760" s="4">
        <v>26</v>
      </c>
      <c r="F760" s="4">
        <v>69.319999999999993</v>
      </c>
      <c r="G760" s="4">
        <v>78.63</v>
      </c>
      <c r="H760" s="4">
        <f t="shared" si="116"/>
        <v>0.88159735469922418</v>
      </c>
      <c r="I760" s="4">
        <v>25.5</v>
      </c>
      <c r="J760" s="4">
        <v>39.1</v>
      </c>
      <c r="K760" s="4">
        <v>77.400000000000006</v>
      </c>
      <c r="L760" s="4">
        <f t="shared" si="117"/>
        <v>0</v>
      </c>
      <c r="M760" s="4">
        <f t="shared" si="118"/>
        <v>0</v>
      </c>
      <c r="N760" s="4">
        <f t="shared" si="119"/>
        <v>1</v>
      </c>
      <c r="Z760" s="9">
        <v>9</v>
      </c>
      <c r="AA760" t="s">
        <v>876</v>
      </c>
      <c r="AB760" t="s">
        <v>843</v>
      </c>
      <c r="AC760" s="4" t="s">
        <v>0</v>
      </c>
      <c r="AD760" s="4" t="s">
        <v>5</v>
      </c>
      <c r="AE760" s="4">
        <v>29.5</v>
      </c>
      <c r="AF760" s="4">
        <v>77.430000000000007</v>
      </c>
      <c r="AG760" s="4">
        <v>87.18</v>
      </c>
      <c r="AH760" s="4">
        <f t="shared" si="120"/>
        <v>0.88816242257398492</v>
      </c>
      <c r="AI760" s="4">
        <v>29</v>
      </c>
      <c r="AJ760" s="4">
        <v>50.32</v>
      </c>
      <c r="AK760" s="4">
        <v>85.96</v>
      </c>
      <c r="AL760" s="4">
        <f t="shared" si="121"/>
        <v>0</v>
      </c>
      <c r="AM760" s="4">
        <f t="shared" si="122"/>
        <v>0</v>
      </c>
      <c r="AN760" s="4">
        <f t="shared" si="123"/>
        <v>1</v>
      </c>
    </row>
    <row r="761" spans="1:40" x14ac:dyDescent="0.35">
      <c r="A761" t="s">
        <v>877</v>
      </c>
      <c r="B761" t="s">
        <v>843</v>
      </c>
      <c r="C761" s="4" t="s">
        <v>0</v>
      </c>
      <c r="D761" s="4" t="s">
        <v>4</v>
      </c>
      <c r="E761" s="4">
        <v>24.5</v>
      </c>
      <c r="F761" s="4">
        <v>65.569999999999993</v>
      </c>
      <c r="G761" s="4">
        <v>74.930000000000007</v>
      </c>
      <c r="H761" s="4">
        <f t="shared" si="116"/>
        <v>0.87508341118377131</v>
      </c>
      <c r="I761" s="4">
        <v>24</v>
      </c>
      <c r="J761" s="4">
        <v>58.1</v>
      </c>
      <c r="K761" s="4">
        <v>73.7</v>
      </c>
      <c r="L761" s="4">
        <f t="shared" si="117"/>
        <v>0</v>
      </c>
      <c r="M761" s="4">
        <f t="shared" si="118"/>
        <v>0</v>
      </c>
      <c r="N761" s="4">
        <f t="shared" si="119"/>
        <v>1</v>
      </c>
      <c r="Z761" s="9">
        <v>9</v>
      </c>
      <c r="AA761" t="s">
        <v>877</v>
      </c>
      <c r="AB761" t="s">
        <v>843</v>
      </c>
      <c r="AC761" s="4" t="s">
        <v>0</v>
      </c>
      <c r="AD761" s="4" t="s">
        <v>5</v>
      </c>
      <c r="AE761" s="4">
        <v>24.5</v>
      </c>
      <c r="AF761" s="4">
        <v>67.66</v>
      </c>
      <c r="AG761" s="4">
        <v>74.930000000000007</v>
      </c>
      <c r="AH761" s="4">
        <f t="shared" si="120"/>
        <v>0.90297611103696773</v>
      </c>
      <c r="AI761" s="4">
        <v>24</v>
      </c>
      <c r="AJ761" s="4">
        <v>54.06</v>
      </c>
      <c r="AK761" s="4">
        <v>73.7</v>
      </c>
      <c r="AL761" s="4">
        <f t="shared" si="121"/>
        <v>0</v>
      </c>
      <c r="AM761" s="4">
        <f t="shared" si="122"/>
        <v>0</v>
      </c>
      <c r="AN761" s="4">
        <f t="shared" si="123"/>
        <v>1</v>
      </c>
    </row>
    <row r="762" spans="1:40" x14ac:dyDescent="0.35">
      <c r="A762" t="s">
        <v>878</v>
      </c>
      <c r="B762" t="s">
        <v>843</v>
      </c>
      <c r="C762" s="4" t="s">
        <v>0</v>
      </c>
      <c r="D762" s="4" t="s">
        <v>4</v>
      </c>
      <c r="E762" s="4">
        <v>21</v>
      </c>
      <c r="F762" s="4">
        <v>53.04</v>
      </c>
      <c r="G762" s="4">
        <v>66.22</v>
      </c>
      <c r="H762" s="4">
        <f t="shared" si="116"/>
        <v>0.80096647538508003</v>
      </c>
      <c r="I762" s="4">
        <v>20.5</v>
      </c>
      <c r="J762" s="4">
        <v>24.51</v>
      </c>
      <c r="K762" s="4">
        <v>64.97</v>
      </c>
      <c r="L762" s="4">
        <f t="shared" si="117"/>
        <v>0</v>
      </c>
      <c r="M762" s="4">
        <f t="shared" si="118"/>
        <v>0</v>
      </c>
      <c r="N762" s="4">
        <f t="shared" si="119"/>
        <v>1</v>
      </c>
      <c r="Z762" s="9">
        <v>9</v>
      </c>
      <c r="AA762" t="s">
        <v>878</v>
      </c>
      <c r="AB762" t="s">
        <v>843</v>
      </c>
      <c r="AC762" t="s">
        <v>0</v>
      </c>
      <c r="AD762" t="s">
        <v>5</v>
      </c>
      <c r="AE762">
        <v>21</v>
      </c>
      <c r="AF762">
        <v>67.94</v>
      </c>
      <c r="AG762">
        <v>66.22</v>
      </c>
      <c r="AH762">
        <f t="shared" si="120"/>
        <v>1.025974025974026</v>
      </c>
      <c r="AI762">
        <v>23.5</v>
      </c>
      <c r="AJ762">
        <v>73.34</v>
      </c>
      <c r="AK762">
        <v>72.459999999999994</v>
      </c>
      <c r="AL762" s="3">
        <f t="shared" si="121"/>
        <v>0</v>
      </c>
      <c r="AM762" s="3">
        <f t="shared" si="122"/>
        <v>1</v>
      </c>
      <c r="AN762" s="3">
        <f t="shared" si="123"/>
        <v>0</v>
      </c>
    </row>
    <row r="763" spans="1:40" x14ac:dyDescent="0.35">
      <c r="A763" t="s">
        <v>879</v>
      </c>
      <c r="B763" t="s">
        <v>843</v>
      </c>
      <c r="C763" s="4" t="s">
        <v>0</v>
      </c>
      <c r="D763" s="4" t="s">
        <v>4</v>
      </c>
      <c r="E763" s="4">
        <v>23.5</v>
      </c>
      <c r="F763" s="4">
        <v>70.38</v>
      </c>
      <c r="G763" s="4">
        <v>72.459999999999994</v>
      </c>
      <c r="H763" s="4">
        <f t="shared" si="116"/>
        <v>0.97129450731438038</v>
      </c>
      <c r="I763" s="4">
        <v>23</v>
      </c>
      <c r="J763" s="4">
        <v>46.68</v>
      </c>
      <c r="K763" s="4">
        <v>71.22</v>
      </c>
      <c r="L763" s="4">
        <f t="shared" si="117"/>
        <v>0</v>
      </c>
      <c r="M763" s="4">
        <f t="shared" si="118"/>
        <v>0</v>
      </c>
      <c r="N763" s="4">
        <f t="shared" si="119"/>
        <v>1</v>
      </c>
      <c r="Z763" s="9">
        <v>9</v>
      </c>
      <c r="AA763" t="s">
        <v>879</v>
      </c>
      <c r="AB763" t="s">
        <v>843</v>
      </c>
      <c r="AC763" s="4" t="s">
        <v>0</v>
      </c>
      <c r="AD763" s="4" t="s">
        <v>5</v>
      </c>
      <c r="AE763" s="4">
        <v>24</v>
      </c>
      <c r="AF763" s="4">
        <v>68.099999999999994</v>
      </c>
      <c r="AG763" s="4">
        <v>73.7</v>
      </c>
      <c r="AH763" s="4">
        <f t="shared" si="120"/>
        <v>0.92401628222523735</v>
      </c>
      <c r="AI763" s="4">
        <v>23.5</v>
      </c>
      <c r="AJ763" s="4">
        <v>47.05</v>
      </c>
      <c r="AK763" s="4">
        <v>72.459999999999994</v>
      </c>
      <c r="AL763" s="4">
        <f t="shared" si="121"/>
        <v>0</v>
      </c>
      <c r="AM763" s="4">
        <f t="shared" si="122"/>
        <v>0</v>
      </c>
      <c r="AN763" s="4">
        <f t="shared" si="123"/>
        <v>1</v>
      </c>
    </row>
    <row r="764" spans="1:40" x14ac:dyDescent="0.35">
      <c r="A764" t="s">
        <v>880</v>
      </c>
      <c r="B764" t="s">
        <v>843</v>
      </c>
      <c r="C764" s="4" t="s">
        <v>0</v>
      </c>
      <c r="D764" s="4" t="s">
        <v>4</v>
      </c>
      <c r="E764" s="4">
        <v>28</v>
      </c>
      <c r="F764" s="4">
        <v>79.59</v>
      </c>
      <c r="G764" s="4">
        <v>83.53</v>
      </c>
      <c r="H764" s="4">
        <f t="shared" si="116"/>
        <v>0.95283131808930921</v>
      </c>
      <c r="I764" s="4">
        <v>27.5</v>
      </c>
      <c r="J764" s="4">
        <v>48.21</v>
      </c>
      <c r="K764" s="4">
        <v>82.3</v>
      </c>
      <c r="L764" s="4">
        <f t="shared" si="117"/>
        <v>0</v>
      </c>
      <c r="M764" s="4">
        <f t="shared" si="118"/>
        <v>0</v>
      </c>
      <c r="N764" s="4">
        <f t="shared" si="119"/>
        <v>1</v>
      </c>
      <c r="Z764" s="9">
        <v>9</v>
      </c>
      <c r="AA764" t="s">
        <v>880</v>
      </c>
      <c r="AB764" t="s">
        <v>843</v>
      </c>
      <c r="AC764" s="4" t="s">
        <v>0</v>
      </c>
      <c r="AD764" s="4" t="s">
        <v>5</v>
      </c>
      <c r="AE764" s="4">
        <v>23</v>
      </c>
      <c r="AF764" s="4">
        <v>67.790000000000006</v>
      </c>
      <c r="AG764" s="4">
        <v>71.22</v>
      </c>
      <c r="AH764" s="4">
        <f t="shared" si="120"/>
        <v>0.95183937096321269</v>
      </c>
      <c r="AI764" s="4">
        <v>22.5</v>
      </c>
      <c r="AJ764" s="4">
        <v>49.17</v>
      </c>
      <c r="AK764" s="4">
        <v>69.97</v>
      </c>
      <c r="AL764" s="4">
        <f t="shared" si="121"/>
        <v>0</v>
      </c>
      <c r="AM764" s="4">
        <f t="shared" si="122"/>
        <v>0</v>
      </c>
      <c r="AN764" s="4">
        <f t="shared" si="123"/>
        <v>1</v>
      </c>
    </row>
    <row r="765" spans="1:40" x14ac:dyDescent="0.35">
      <c r="A765" t="s">
        <v>881</v>
      </c>
      <c r="B765" t="s">
        <v>843</v>
      </c>
      <c r="C765" s="4" t="s">
        <v>0</v>
      </c>
      <c r="D765" s="4" t="s">
        <v>4</v>
      </c>
      <c r="E765" s="4">
        <v>34.5</v>
      </c>
      <c r="F765" s="4">
        <v>92.6</v>
      </c>
      <c r="G765" s="4">
        <v>99.24</v>
      </c>
      <c r="H765" s="4">
        <f t="shared" si="116"/>
        <v>0.93309149536477221</v>
      </c>
      <c r="I765" s="4">
        <v>34</v>
      </c>
      <c r="J765" s="4">
        <v>62.37</v>
      </c>
      <c r="K765" s="4">
        <v>98.04</v>
      </c>
      <c r="L765" s="4">
        <f t="shared" si="117"/>
        <v>0</v>
      </c>
      <c r="M765" s="4">
        <f t="shared" si="118"/>
        <v>0</v>
      </c>
      <c r="N765" s="4">
        <f t="shared" si="119"/>
        <v>1</v>
      </c>
      <c r="Z765" s="9">
        <v>9</v>
      </c>
      <c r="AA765" t="s">
        <v>881</v>
      </c>
      <c r="AB765" t="s">
        <v>843</v>
      </c>
      <c r="AC765" s="4" t="s">
        <v>0</v>
      </c>
      <c r="AD765" s="4" t="s">
        <v>5</v>
      </c>
      <c r="AE765" s="4">
        <v>32.5</v>
      </c>
      <c r="AF765" s="4">
        <v>93.39</v>
      </c>
      <c r="AG765" s="4">
        <v>94.43</v>
      </c>
      <c r="AH765" s="4">
        <f t="shared" si="120"/>
        <v>0.9889865508842528</v>
      </c>
      <c r="AI765" s="4">
        <v>32</v>
      </c>
      <c r="AJ765" s="4">
        <v>59.43</v>
      </c>
      <c r="AK765" s="4">
        <v>93.23</v>
      </c>
      <c r="AL765" s="4">
        <f t="shared" si="121"/>
        <v>0</v>
      </c>
      <c r="AM765" s="4">
        <f t="shared" si="122"/>
        <v>0</v>
      </c>
      <c r="AN765" s="4">
        <f t="shared" si="123"/>
        <v>1</v>
      </c>
    </row>
    <row r="766" spans="1:40" x14ac:dyDescent="0.35">
      <c r="A766" t="s">
        <v>882</v>
      </c>
      <c r="B766" t="s">
        <v>843</v>
      </c>
      <c r="C766" s="4" t="s">
        <v>0</v>
      </c>
      <c r="D766" s="4" t="s">
        <v>4</v>
      </c>
      <c r="E766" s="4">
        <v>34</v>
      </c>
      <c r="F766" s="4">
        <v>83.94</v>
      </c>
      <c r="G766" s="4">
        <v>98.04</v>
      </c>
      <c r="H766" s="4">
        <f t="shared" si="116"/>
        <v>0.85618115055079547</v>
      </c>
      <c r="I766" s="4">
        <v>33.5</v>
      </c>
      <c r="J766" s="4">
        <v>49.1</v>
      </c>
      <c r="K766" s="4">
        <v>96.84</v>
      </c>
      <c r="L766" s="4">
        <f t="shared" si="117"/>
        <v>0</v>
      </c>
      <c r="M766" s="4">
        <f t="shared" si="118"/>
        <v>0</v>
      </c>
      <c r="N766" s="4">
        <f t="shared" si="119"/>
        <v>1</v>
      </c>
      <c r="Z766" s="9">
        <v>9</v>
      </c>
      <c r="AA766" t="s">
        <v>882</v>
      </c>
      <c r="AB766" t="s">
        <v>843</v>
      </c>
      <c r="AC766" s="4" t="s">
        <v>0</v>
      </c>
      <c r="AD766" s="4" t="s">
        <v>5</v>
      </c>
      <c r="AE766" s="4">
        <v>22.5</v>
      </c>
      <c r="AF766" s="4">
        <v>58.99</v>
      </c>
      <c r="AG766" s="4">
        <v>69.97</v>
      </c>
      <c r="AH766" s="4">
        <f t="shared" si="120"/>
        <v>0.84307560383021296</v>
      </c>
      <c r="AI766" s="4">
        <v>22</v>
      </c>
      <c r="AJ766" s="4">
        <v>37.659999999999997</v>
      </c>
      <c r="AK766" s="4">
        <v>68.72</v>
      </c>
      <c r="AL766" s="4">
        <f t="shared" si="121"/>
        <v>0</v>
      </c>
      <c r="AM766" s="4">
        <f t="shared" si="122"/>
        <v>0</v>
      </c>
      <c r="AN766" s="4">
        <f t="shared" si="123"/>
        <v>1</v>
      </c>
    </row>
    <row r="767" spans="1:40" x14ac:dyDescent="0.35">
      <c r="A767" t="s">
        <v>883</v>
      </c>
      <c r="B767" t="s">
        <v>843</v>
      </c>
      <c r="C767" t="s">
        <v>0</v>
      </c>
      <c r="D767" t="s">
        <v>4</v>
      </c>
      <c r="E767">
        <v>27</v>
      </c>
      <c r="F767">
        <v>97.41</v>
      </c>
      <c r="G767">
        <v>81.08</v>
      </c>
      <c r="H767">
        <f t="shared" si="116"/>
        <v>1.2014060187469167</v>
      </c>
      <c r="I767">
        <v>26.5</v>
      </c>
      <c r="J767">
        <v>35.950000000000003</v>
      </c>
      <c r="K767">
        <v>79.86</v>
      </c>
      <c r="L767" s="3">
        <f t="shared" si="117"/>
        <v>0</v>
      </c>
      <c r="M767" s="3">
        <f t="shared" si="118"/>
        <v>1</v>
      </c>
      <c r="N767" s="3">
        <f t="shared" si="119"/>
        <v>0</v>
      </c>
      <c r="Z767" s="9">
        <v>9</v>
      </c>
      <c r="AA767" t="s">
        <v>883</v>
      </c>
      <c r="AB767" t="s">
        <v>843</v>
      </c>
      <c r="AC767" s="4" t="s">
        <v>0</v>
      </c>
      <c r="AD767" s="4" t="s">
        <v>5</v>
      </c>
      <c r="AE767" s="4">
        <v>23</v>
      </c>
      <c r="AF767" s="4">
        <v>63.8</v>
      </c>
      <c r="AG767" s="4">
        <v>71.22</v>
      </c>
      <c r="AH767" s="4">
        <f t="shared" si="120"/>
        <v>0.89581578208368429</v>
      </c>
      <c r="AI767" s="4">
        <v>22.5</v>
      </c>
      <c r="AJ767" s="4">
        <v>36.78</v>
      </c>
      <c r="AK767" s="4">
        <v>69.97</v>
      </c>
      <c r="AL767" s="4">
        <f t="shared" si="121"/>
        <v>0</v>
      </c>
      <c r="AM767" s="4">
        <f t="shared" si="122"/>
        <v>0</v>
      </c>
      <c r="AN767" s="4">
        <f t="shared" si="123"/>
        <v>1</v>
      </c>
    </row>
    <row r="768" spans="1:40" x14ac:dyDescent="0.35">
      <c r="A768" t="s">
        <v>896</v>
      </c>
      <c r="B768" t="s">
        <v>897</v>
      </c>
      <c r="C768" s="4" t="s">
        <v>0</v>
      </c>
      <c r="D768" s="4" t="s">
        <v>1</v>
      </c>
      <c r="E768" s="4">
        <v>25</v>
      </c>
      <c r="F768" s="4">
        <v>56.73</v>
      </c>
      <c r="G768" s="4">
        <v>76.17</v>
      </c>
      <c r="H768" s="4">
        <f t="shared" si="116"/>
        <v>0.74478141000393849</v>
      </c>
      <c r="I768" s="4">
        <v>24.5</v>
      </c>
      <c r="J768" s="4">
        <v>33.799999999999997</v>
      </c>
      <c r="K768" s="4">
        <v>74.930000000000007</v>
      </c>
      <c r="L768" s="4">
        <f t="shared" si="117"/>
        <v>0</v>
      </c>
      <c r="M768" s="4">
        <f t="shared" si="118"/>
        <v>0</v>
      </c>
      <c r="N768" s="4">
        <f t="shared" si="119"/>
        <v>1</v>
      </c>
      <c r="Z768" s="9">
        <v>10</v>
      </c>
      <c r="AA768" t="s">
        <v>896</v>
      </c>
      <c r="AB768" t="s">
        <v>897</v>
      </c>
      <c r="AC768" t="s">
        <v>0</v>
      </c>
      <c r="AD768" t="s">
        <v>2</v>
      </c>
      <c r="AE768">
        <v>24</v>
      </c>
      <c r="AF768">
        <v>87.09</v>
      </c>
      <c r="AG768">
        <v>73.7</v>
      </c>
      <c r="AH768">
        <f t="shared" si="120"/>
        <v>1.1816824966078698</v>
      </c>
      <c r="AI768">
        <v>25</v>
      </c>
      <c r="AJ768">
        <v>76.400000000000006</v>
      </c>
      <c r="AK768">
        <v>76.17</v>
      </c>
      <c r="AL768" s="3">
        <f t="shared" si="121"/>
        <v>0</v>
      </c>
      <c r="AM768" s="3">
        <f t="shared" si="122"/>
        <v>1</v>
      </c>
      <c r="AN768" s="3">
        <f t="shared" si="123"/>
        <v>0</v>
      </c>
    </row>
    <row r="769" spans="1:40" x14ac:dyDescent="0.35">
      <c r="A769" t="s">
        <v>898</v>
      </c>
      <c r="B769" t="s">
        <v>897</v>
      </c>
      <c r="C769" s="4" t="s">
        <v>0</v>
      </c>
      <c r="D769" s="4" t="s">
        <v>1</v>
      </c>
      <c r="E769" s="4">
        <v>23.5</v>
      </c>
      <c r="F769" s="4">
        <v>59.96</v>
      </c>
      <c r="G769" s="4">
        <v>72.459999999999994</v>
      </c>
      <c r="H769" s="4">
        <f t="shared" si="116"/>
        <v>0.82749102953353582</v>
      </c>
      <c r="I769" s="4">
        <v>23</v>
      </c>
      <c r="J769" s="4">
        <v>53.28</v>
      </c>
      <c r="K769" s="4">
        <v>71.22</v>
      </c>
      <c r="L769" s="4">
        <f t="shared" si="117"/>
        <v>0</v>
      </c>
      <c r="M769" s="4">
        <f t="shared" si="118"/>
        <v>0</v>
      </c>
      <c r="N769" s="4">
        <f t="shared" si="119"/>
        <v>1</v>
      </c>
      <c r="Z769" s="9">
        <v>10</v>
      </c>
      <c r="AA769" t="s">
        <v>898</v>
      </c>
      <c r="AB769" t="s">
        <v>897</v>
      </c>
      <c r="AC769" t="s">
        <v>0</v>
      </c>
      <c r="AD769" t="s">
        <v>2</v>
      </c>
      <c r="AE769">
        <v>24</v>
      </c>
      <c r="AF769">
        <v>141.99</v>
      </c>
      <c r="AG769">
        <v>73.7</v>
      </c>
      <c r="AH769">
        <f t="shared" si="120"/>
        <v>1.926594301221167</v>
      </c>
      <c r="AI769">
        <v>21.5</v>
      </c>
      <c r="AJ769">
        <v>52.1</v>
      </c>
      <c r="AK769">
        <v>67.47</v>
      </c>
      <c r="AL769" s="3">
        <f t="shared" si="121"/>
        <v>1</v>
      </c>
      <c r="AM769" s="3">
        <f t="shared" si="122"/>
        <v>0</v>
      </c>
      <c r="AN769" s="3">
        <f t="shared" si="123"/>
        <v>0</v>
      </c>
    </row>
    <row r="770" spans="1:40" x14ac:dyDescent="0.35">
      <c r="A770" t="s">
        <v>899</v>
      </c>
      <c r="B770" t="s">
        <v>897</v>
      </c>
      <c r="C770" s="4" t="s">
        <v>0</v>
      </c>
      <c r="D770" s="4" t="s">
        <v>1</v>
      </c>
      <c r="E770" s="4">
        <v>23.5</v>
      </c>
      <c r="F770" s="4">
        <v>69.150000000000006</v>
      </c>
      <c r="G770" s="4">
        <v>72.459999999999994</v>
      </c>
      <c r="H770" s="4">
        <f t="shared" si="116"/>
        <v>0.95431962462048048</v>
      </c>
      <c r="I770" s="4">
        <v>23</v>
      </c>
      <c r="J770" s="4">
        <v>54.05</v>
      </c>
      <c r="K770" s="4">
        <v>71.22</v>
      </c>
      <c r="L770" s="4">
        <f t="shared" si="117"/>
        <v>0</v>
      </c>
      <c r="M770" s="4">
        <f t="shared" si="118"/>
        <v>0</v>
      </c>
      <c r="N770" s="4">
        <f t="shared" si="119"/>
        <v>1</v>
      </c>
      <c r="Z770" s="9">
        <v>10</v>
      </c>
      <c r="AA770" t="s">
        <v>899</v>
      </c>
      <c r="AB770" t="s">
        <v>897</v>
      </c>
      <c r="AC770" t="s">
        <v>0</v>
      </c>
      <c r="AD770" t="s">
        <v>2</v>
      </c>
      <c r="AE770">
        <v>24</v>
      </c>
      <c r="AF770">
        <v>131.36000000000001</v>
      </c>
      <c r="AG770">
        <v>73.7</v>
      </c>
      <c r="AH770">
        <f t="shared" si="120"/>
        <v>1.7823609226594301</v>
      </c>
      <c r="AI770">
        <v>23</v>
      </c>
      <c r="AJ770">
        <v>67.39</v>
      </c>
      <c r="AK770">
        <v>71.22</v>
      </c>
      <c r="AL770" s="3">
        <f t="shared" si="121"/>
        <v>1</v>
      </c>
      <c r="AM770" s="3">
        <f t="shared" si="122"/>
        <v>0</v>
      </c>
      <c r="AN770" s="3">
        <f t="shared" si="123"/>
        <v>0</v>
      </c>
    </row>
    <row r="771" spans="1:40" x14ac:dyDescent="0.35">
      <c r="A771" t="s">
        <v>900</v>
      </c>
      <c r="B771" t="s">
        <v>897</v>
      </c>
      <c r="C771" t="s">
        <v>0</v>
      </c>
      <c r="D771" t="s">
        <v>1</v>
      </c>
      <c r="E771">
        <v>23</v>
      </c>
      <c r="F771">
        <v>77.88</v>
      </c>
      <c r="G771">
        <v>71.22</v>
      </c>
      <c r="H771">
        <f t="shared" si="116"/>
        <v>1.0935130581297388</v>
      </c>
      <c r="I771">
        <v>22.5</v>
      </c>
      <c r="J771">
        <v>53.25</v>
      </c>
      <c r="K771">
        <v>69.97</v>
      </c>
      <c r="L771" s="3">
        <f t="shared" si="117"/>
        <v>0</v>
      </c>
      <c r="M771" s="3">
        <f t="shared" si="118"/>
        <v>1</v>
      </c>
      <c r="N771" s="3">
        <f t="shared" si="119"/>
        <v>0</v>
      </c>
      <c r="Z771" s="9">
        <v>10</v>
      </c>
      <c r="AA771" t="s">
        <v>900</v>
      </c>
      <c r="AB771" t="s">
        <v>897</v>
      </c>
      <c r="AC771" t="s">
        <v>0</v>
      </c>
      <c r="AD771" t="s">
        <v>2</v>
      </c>
      <c r="AE771">
        <v>24</v>
      </c>
      <c r="AF771">
        <v>133.99</v>
      </c>
      <c r="AG771">
        <v>73.7</v>
      </c>
      <c r="AH771">
        <f t="shared" si="120"/>
        <v>1.8180461329715061</v>
      </c>
      <c r="AI771">
        <v>22.5</v>
      </c>
      <c r="AJ771">
        <v>65.45</v>
      </c>
      <c r="AK771">
        <v>69.97</v>
      </c>
      <c r="AL771" s="3">
        <f t="shared" si="121"/>
        <v>1</v>
      </c>
      <c r="AM771" s="3">
        <f t="shared" si="122"/>
        <v>0</v>
      </c>
      <c r="AN771" s="3">
        <f t="shared" si="123"/>
        <v>0</v>
      </c>
    </row>
    <row r="772" spans="1:40" x14ac:dyDescent="0.35">
      <c r="A772" t="s">
        <v>901</v>
      </c>
      <c r="B772" t="s">
        <v>897</v>
      </c>
      <c r="C772" t="s">
        <v>0</v>
      </c>
      <c r="D772" t="s">
        <v>1</v>
      </c>
      <c r="E772">
        <v>23.5</v>
      </c>
      <c r="F772">
        <v>84.68</v>
      </c>
      <c r="G772">
        <v>72.459999999999994</v>
      </c>
      <c r="H772">
        <f t="shared" si="116"/>
        <v>1.1686447695280155</v>
      </c>
      <c r="I772">
        <v>23</v>
      </c>
      <c r="J772">
        <v>70.150000000000006</v>
      </c>
      <c r="K772">
        <v>71.22</v>
      </c>
      <c r="L772" s="3">
        <f t="shared" si="117"/>
        <v>0</v>
      </c>
      <c r="M772" s="3">
        <f t="shared" si="118"/>
        <v>1</v>
      </c>
      <c r="N772" s="3">
        <f t="shared" si="119"/>
        <v>0</v>
      </c>
      <c r="Z772" s="9">
        <v>10</v>
      </c>
      <c r="AA772" t="s">
        <v>901</v>
      </c>
      <c r="AB772" t="s">
        <v>897</v>
      </c>
      <c r="AC772" t="s">
        <v>0</v>
      </c>
      <c r="AD772" t="s">
        <v>2</v>
      </c>
      <c r="AE772">
        <v>24</v>
      </c>
      <c r="AF772">
        <v>124.7</v>
      </c>
      <c r="AG772">
        <v>73.7</v>
      </c>
      <c r="AH772">
        <f t="shared" si="120"/>
        <v>1.6919945725915875</v>
      </c>
      <c r="AI772">
        <v>23</v>
      </c>
      <c r="AJ772">
        <v>64.989999999999995</v>
      </c>
      <c r="AK772">
        <v>71.22</v>
      </c>
      <c r="AL772" s="3">
        <f t="shared" si="121"/>
        <v>1</v>
      </c>
      <c r="AM772" s="3">
        <f t="shared" si="122"/>
        <v>0</v>
      </c>
      <c r="AN772" s="3">
        <f t="shared" si="123"/>
        <v>0</v>
      </c>
    </row>
    <row r="773" spans="1:40" x14ac:dyDescent="0.35">
      <c r="A773" t="s">
        <v>902</v>
      </c>
      <c r="B773" t="s">
        <v>897</v>
      </c>
      <c r="C773" t="s">
        <v>0</v>
      </c>
      <c r="D773" t="s">
        <v>1</v>
      </c>
      <c r="E773">
        <v>24</v>
      </c>
      <c r="F773">
        <v>83.68</v>
      </c>
      <c r="G773">
        <v>73.7</v>
      </c>
      <c r="H773">
        <f t="shared" si="116"/>
        <v>1.1354138398914519</v>
      </c>
      <c r="I773">
        <v>23.5</v>
      </c>
      <c r="J773">
        <v>66.22</v>
      </c>
      <c r="K773">
        <v>72.459999999999994</v>
      </c>
      <c r="L773" s="3">
        <f t="shared" si="117"/>
        <v>0</v>
      </c>
      <c r="M773" s="3">
        <f t="shared" si="118"/>
        <v>1</v>
      </c>
      <c r="N773" s="3">
        <f t="shared" si="119"/>
        <v>0</v>
      </c>
      <c r="Z773" s="9">
        <v>10</v>
      </c>
      <c r="AA773" t="s">
        <v>902</v>
      </c>
      <c r="AB773" t="s">
        <v>897</v>
      </c>
      <c r="AC773" t="s">
        <v>0</v>
      </c>
      <c r="AD773" t="s">
        <v>2</v>
      </c>
      <c r="AE773">
        <v>23.5</v>
      </c>
      <c r="AF773">
        <v>127.62</v>
      </c>
      <c r="AG773">
        <v>72.459999999999994</v>
      </c>
      <c r="AH773">
        <f t="shared" si="120"/>
        <v>1.7612475848744136</v>
      </c>
      <c r="AI773">
        <v>22.5</v>
      </c>
      <c r="AJ773">
        <v>46.87</v>
      </c>
      <c r="AK773">
        <v>69.97</v>
      </c>
      <c r="AL773" s="3">
        <f t="shared" si="121"/>
        <v>1</v>
      </c>
      <c r="AM773" s="3">
        <f t="shared" si="122"/>
        <v>0</v>
      </c>
      <c r="AN773" s="3">
        <f t="shared" si="123"/>
        <v>0</v>
      </c>
    </row>
    <row r="774" spans="1:40" x14ac:dyDescent="0.35">
      <c r="A774" t="s">
        <v>903</v>
      </c>
      <c r="B774" t="s">
        <v>897</v>
      </c>
      <c r="C774" t="s">
        <v>0</v>
      </c>
      <c r="D774" t="s">
        <v>1</v>
      </c>
      <c r="E774">
        <v>23.5</v>
      </c>
      <c r="F774">
        <v>132.53</v>
      </c>
      <c r="G774">
        <v>72.459999999999994</v>
      </c>
      <c r="H774">
        <f t="shared" si="116"/>
        <v>1.8290091084736408</v>
      </c>
      <c r="I774">
        <v>21.5</v>
      </c>
      <c r="J774">
        <v>51.79</v>
      </c>
      <c r="K774">
        <v>67.47</v>
      </c>
      <c r="L774" s="3">
        <f t="shared" si="117"/>
        <v>1</v>
      </c>
      <c r="M774" s="3">
        <f t="shared" si="118"/>
        <v>0</v>
      </c>
      <c r="N774" s="3">
        <f t="shared" si="119"/>
        <v>0</v>
      </c>
      <c r="Z774" s="9">
        <v>10</v>
      </c>
      <c r="AA774" t="s">
        <v>903</v>
      </c>
      <c r="AB774" t="s">
        <v>897</v>
      </c>
      <c r="AC774" t="s">
        <v>0</v>
      </c>
      <c r="AD774" t="s">
        <v>2</v>
      </c>
      <c r="AE774">
        <v>24</v>
      </c>
      <c r="AF774">
        <v>130.44</v>
      </c>
      <c r="AG774">
        <v>73.7</v>
      </c>
      <c r="AH774">
        <f t="shared" si="120"/>
        <v>1.7698778833107189</v>
      </c>
      <c r="AI774">
        <v>16</v>
      </c>
      <c r="AJ774">
        <v>59.85</v>
      </c>
      <c r="AK774">
        <v>53.5</v>
      </c>
      <c r="AL774" s="3">
        <f t="shared" si="121"/>
        <v>1</v>
      </c>
      <c r="AM774" s="3">
        <f t="shared" si="122"/>
        <v>0</v>
      </c>
      <c r="AN774" s="3">
        <f t="shared" si="123"/>
        <v>0</v>
      </c>
    </row>
    <row r="775" spans="1:40" x14ac:dyDescent="0.35">
      <c r="A775" t="s">
        <v>904</v>
      </c>
      <c r="B775" t="s">
        <v>897</v>
      </c>
      <c r="C775" t="s">
        <v>0</v>
      </c>
      <c r="D775" t="s">
        <v>1</v>
      </c>
      <c r="E775">
        <v>24.5</v>
      </c>
      <c r="F775">
        <v>82.98</v>
      </c>
      <c r="G775">
        <v>74.930000000000007</v>
      </c>
      <c r="H775">
        <f t="shared" si="116"/>
        <v>1.1074336046977178</v>
      </c>
      <c r="I775">
        <v>24</v>
      </c>
      <c r="J775">
        <v>71.510000000000005</v>
      </c>
      <c r="K775">
        <v>73.7</v>
      </c>
      <c r="L775" s="3">
        <f t="shared" si="117"/>
        <v>0</v>
      </c>
      <c r="M775" s="3">
        <f t="shared" si="118"/>
        <v>1</v>
      </c>
      <c r="N775" s="3">
        <f t="shared" si="119"/>
        <v>0</v>
      </c>
      <c r="Z775" s="9">
        <v>10</v>
      </c>
      <c r="AA775" t="s">
        <v>904</v>
      </c>
      <c r="AB775" t="s">
        <v>897</v>
      </c>
      <c r="AC775" t="s">
        <v>0</v>
      </c>
      <c r="AD775" t="s">
        <v>2</v>
      </c>
      <c r="AE775">
        <v>24</v>
      </c>
      <c r="AF775">
        <v>128.78</v>
      </c>
      <c r="AG775">
        <v>73.7</v>
      </c>
      <c r="AH775">
        <f t="shared" si="120"/>
        <v>1.7473541383989144</v>
      </c>
      <c r="AI775">
        <v>22</v>
      </c>
      <c r="AJ775">
        <v>65.39</v>
      </c>
      <c r="AK775">
        <v>68.72</v>
      </c>
      <c r="AL775" s="3">
        <f t="shared" si="121"/>
        <v>1</v>
      </c>
      <c r="AM775" s="3">
        <f t="shared" si="122"/>
        <v>0</v>
      </c>
      <c r="AN775" s="3">
        <f t="shared" si="123"/>
        <v>0</v>
      </c>
    </row>
    <row r="776" spans="1:40" x14ac:dyDescent="0.35">
      <c r="A776" t="s">
        <v>905</v>
      </c>
      <c r="B776" t="s">
        <v>897</v>
      </c>
      <c r="C776" s="4" t="s">
        <v>0</v>
      </c>
      <c r="D776" s="4" t="s">
        <v>1</v>
      </c>
      <c r="E776" s="4">
        <v>23.5</v>
      </c>
      <c r="F776" s="4">
        <v>60.75</v>
      </c>
      <c r="G776" s="4">
        <v>72.459999999999994</v>
      </c>
      <c r="H776" s="4">
        <f t="shared" si="116"/>
        <v>0.83839359646701639</v>
      </c>
      <c r="I776" s="4">
        <v>23</v>
      </c>
      <c r="J776" s="4">
        <v>54.43</v>
      </c>
      <c r="K776" s="4">
        <v>71.22</v>
      </c>
      <c r="L776" s="4">
        <f t="shared" si="117"/>
        <v>0</v>
      </c>
      <c r="M776" s="4">
        <f t="shared" si="118"/>
        <v>0</v>
      </c>
      <c r="N776" s="4">
        <f t="shared" si="119"/>
        <v>1</v>
      </c>
      <c r="Z776" s="9">
        <v>10</v>
      </c>
      <c r="AA776" t="s">
        <v>905</v>
      </c>
      <c r="AB776" t="s">
        <v>897</v>
      </c>
      <c r="AC776" t="s">
        <v>0</v>
      </c>
      <c r="AD776" t="s">
        <v>2</v>
      </c>
      <c r="AE776">
        <v>24</v>
      </c>
      <c r="AF776">
        <v>89.91</v>
      </c>
      <c r="AG776">
        <v>73.7</v>
      </c>
      <c r="AH776">
        <f t="shared" si="120"/>
        <v>1.219945725915875</v>
      </c>
      <c r="AI776">
        <v>23</v>
      </c>
      <c r="AJ776">
        <v>57.38</v>
      </c>
      <c r="AK776">
        <v>71.22</v>
      </c>
      <c r="AL776" s="3">
        <f t="shared" si="121"/>
        <v>0</v>
      </c>
      <c r="AM776" s="3">
        <f t="shared" si="122"/>
        <v>1</v>
      </c>
      <c r="AN776" s="3">
        <f t="shared" si="123"/>
        <v>0</v>
      </c>
    </row>
    <row r="777" spans="1:40" x14ac:dyDescent="0.35">
      <c r="A777" t="s">
        <v>906</v>
      </c>
      <c r="B777" t="s">
        <v>897</v>
      </c>
      <c r="C777" s="4" t="s">
        <v>0</v>
      </c>
      <c r="D777" s="4" t="s">
        <v>1</v>
      </c>
      <c r="E777" s="4">
        <v>31.5</v>
      </c>
      <c r="F777" s="4">
        <v>84.42</v>
      </c>
      <c r="G777" s="4">
        <v>92.02</v>
      </c>
      <c r="H777" s="4">
        <f t="shared" si="116"/>
        <v>0.91740925885677027</v>
      </c>
      <c r="I777" s="4">
        <v>31</v>
      </c>
      <c r="J777" s="4">
        <v>62.79</v>
      </c>
      <c r="K777" s="4">
        <v>90.81</v>
      </c>
      <c r="L777" s="4">
        <f t="shared" si="117"/>
        <v>0</v>
      </c>
      <c r="M777" s="4">
        <f t="shared" si="118"/>
        <v>0</v>
      </c>
      <c r="N777" s="4">
        <f t="shared" si="119"/>
        <v>1</v>
      </c>
      <c r="Z777" s="9">
        <v>10</v>
      </c>
      <c r="AA777" t="s">
        <v>906</v>
      </c>
      <c r="AB777" t="s">
        <v>897</v>
      </c>
      <c r="AC777" t="s">
        <v>0</v>
      </c>
      <c r="AD777" t="s">
        <v>2</v>
      </c>
      <c r="AE777">
        <v>24</v>
      </c>
      <c r="AF777">
        <v>114.46</v>
      </c>
      <c r="AG777">
        <v>73.7</v>
      </c>
      <c r="AH777">
        <f t="shared" si="120"/>
        <v>1.5530529172320215</v>
      </c>
      <c r="AI777">
        <v>34.5</v>
      </c>
      <c r="AJ777">
        <v>103.15</v>
      </c>
      <c r="AK777">
        <v>99.24</v>
      </c>
      <c r="AL777" s="3">
        <f t="shared" si="121"/>
        <v>1</v>
      </c>
      <c r="AM777" s="3">
        <f t="shared" si="122"/>
        <v>0</v>
      </c>
      <c r="AN777" s="3">
        <f t="shared" si="123"/>
        <v>0</v>
      </c>
    </row>
    <row r="778" spans="1:40" x14ac:dyDescent="0.35">
      <c r="A778" t="s">
        <v>907</v>
      </c>
      <c r="B778" t="s">
        <v>897</v>
      </c>
      <c r="C778" s="4" t="s">
        <v>0</v>
      </c>
      <c r="D778" s="4" t="s">
        <v>1</v>
      </c>
      <c r="E778" s="4">
        <v>27</v>
      </c>
      <c r="F778" s="4">
        <v>80.040000000000006</v>
      </c>
      <c r="G778" s="4">
        <v>81.08</v>
      </c>
      <c r="H778" s="4">
        <f t="shared" si="116"/>
        <v>0.9871731623088309</v>
      </c>
      <c r="I778" s="4">
        <v>26.5</v>
      </c>
      <c r="J778" s="4">
        <v>39.14</v>
      </c>
      <c r="K778" s="4">
        <v>79.86</v>
      </c>
      <c r="L778" s="4">
        <f t="shared" si="117"/>
        <v>0</v>
      </c>
      <c r="M778" s="4">
        <f t="shared" si="118"/>
        <v>0</v>
      </c>
      <c r="N778" s="4">
        <f t="shared" si="119"/>
        <v>1</v>
      </c>
      <c r="Z778" s="9">
        <v>10</v>
      </c>
      <c r="AA778" t="s">
        <v>907</v>
      </c>
      <c r="AB778" t="s">
        <v>897</v>
      </c>
      <c r="AC778" t="s">
        <v>0</v>
      </c>
      <c r="AD778" t="s">
        <v>2</v>
      </c>
      <c r="AE778">
        <v>24</v>
      </c>
      <c r="AF778">
        <v>106.64</v>
      </c>
      <c r="AG778">
        <v>73.7</v>
      </c>
      <c r="AH778">
        <f t="shared" si="120"/>
        <v>1.4469470827679782</v>
      </c>
      <c r="AI778">
        <v>22.5</v>
      </c>
      <c r="AJ778">
        <v>60.57</v>
      </c>
      <c r="AK778">
        <v>69.97</v>
      </c>
      <c r="AL778" s="3">
        <f t="shared" si="121"/>
        <v>0</v>
      </c>
      <c r="AM778" s="3">
        <f t="shared" si="122"/>
        <v>1</v>
      </c>
      <c r="AN778" s="3">
        <f t="shared" si="123"/>
        <v>0</v>
      </c>
    </row>
    <row r="779" spans="1:40" x14ac:dyDescent="0.35">
      <c r="A779" t="s">
        <v>908</v>
      </c>
      <c r="B779" t="s">
        <v>897</v>
      </c>
      <c r="C779" s="4" t="s">
        <v>0</v>
      </c>
      <c r="D779" s="4" t="s">
        <v>1</v>
      </c>
      <c r="E779" s="4">
        <v>23</v>
      </c>
      <c r="F779" s="4">
        <v>67.92</v>
      </c>
      <c r="G779" s="4">
        <v>71.22</v>
      </c>
      <c r="H779" s="4">
        <f t="shared" si="116"/>
        <v>0.95366470092670597</v>
      </c>
      <c r="I779" s="4">
        <v>22.5</v>
      </c>
      <c r="J779" s="4">
        <v>35.92</v>
      </c>
      <c r="K779" s="4">
        <v>69.97</v>
      </c>
      <c r="L779" s="4">
        <f t="shared" si="117"/>
        <v>0</v>
      </c>
      <c r="M779" s="4">
        <f t="shared" si="118"/>
        <v>0</v>
      </c>
      <c r="N779" s="4">
        <f t="shared" si="119"/>
        <v>1</v>
      </c>
      <c r="Z779" s="9">
        <v>10</v>
      </c>
      <c r="AA779" t="s">
        <v>908</v>
      </c>
      <c r="AB779" t="s">
        <v>897</v>
      </c>
      <c r="AC779" t="s">
        <v>0</v>
      </c>
      <c r="AD779" t="s">
        <v>2</v>
      </c>
      <c r="AE779">
        <v>24</v>
      </c>
      <c r="AF779">
        <v>127.04</v>
      </c>
      <c r="AG779">
        <v>73.7</v>
      </c>
      <c r="AH779">
        <f t="shared" si="120"/>
        <v>1.7237449118046133</v>
      </c>
      <c r="AI779">
        <v>22.5</v>
      </c>
      <c r="AJ779">
        <v>58.01</v>
      </c>
      <c r="AK779">
        <v>69.97</v>
      </c>
      <c r="AL779" s="3">
        <f t="shared" si="121"/>
        <v>1</v>
      </c>
      <c r="AM779" s="3">
        <f t="shared" si="122"/>
        <v>0</v>
      </c>
      <c r="AN779" s="3">
        <f t="shared" si="123"/>
        <v>0</v>
      </c>
    </row>
    <row r="780" spans="1:40" x14ac:dyDescent="0.35">
      <c r="A780" t="s">
        <v>909</v>
      </c>
      <c r="B780" t="s">
        <v>897</v>
      </c>
      <c r="C780" s="4" t="s">
        <v>0</v>
      </c>
      <c r="D780" s="4" t="s">
        <v>1</v>
      </c>
      <c r="E780" s="4">
        <v>23.5</v>
      </c>
      <c r="F780" s="4">
        <v>63.86</v>
      </c>
      <c r="G780" s="4">
        <v>72.459999999999994</v>
      </c>
      <c r="H780" s="4">
        <f t="shared" si="116"/>
        <v>0.88131382831907268</v>
      </c>
      <c r="I780" s="4">
        <v>23</v>
      </c>
      <c r="J780" s="4">
        <v>43.69</v>
      </c>
      <c r="K780" s="4">
        <v>71.22</v>
      </c>
      <c r="L780" s="4">
        <f t="shared" si="117"/>
        <v>0</v>
      </c>
      <c r="M780" s="4">
        <f t="shared" si="118"/>
        <v>0</v>
      </c>
      <c r="N780" s="4">
        <f t="shared" si="119"/>
        <v>1</v>
      </c>
      <c r="Z780" s="9">
        <v>10</v>
      </c>
      <c r="AA780" t="s">
        <v>909</v>
      </c>
      <c r="AB780" t="s">
        <v>897</v>
      </c>
      <c r="AC780" t="s">
        <v>0</v>
      </c>
      <c r="AD780" t="s">
        <v>2</v>
      </c>
      <c r="AE780">
        <v>24</v>
      </c>
      <c r="AF780">
        <v>118.26</v>
      </c>
      <c r="AG780">
        <v>73.7</v>
      </c>
      <c r="AH780">
        <f t="shared" si="120"/>
        <v>1.6046132971506106</v>
      </c>
      <c r="AI780">
        <v>22.5</v>
      </c>
      <c r="AJ780">
        <v>69.81</v>
      </c>
      <c r="AK780">
        <v>69.97</v>
      </c>
      <c r="AL780" s="3">
        <f t="shared" si="121"/>
        <v>1</v>
      </c>
      <c r="AM780" s="3">
        <f t="shared" si="122"/>
        <v>0</v>
      </c>
      <c r="AN780" s="3">
        <f t="shared" si="123"/>
        <v>0</v>
      </c>
    </row>
    <row r="781" spans="1:40" x14ac:dyDescent="0.35">
      <c r="A781" t="s">
        <v>910</v>
      </c>
      <c r="B781" t="s">
        <v>897</v>
      </c>
      <c r="C781" t="s">
        <v>0</v>
      </c>
      <c r="D781" t="s">
        <v>1</v>
      </c>
      <c r="E781">
        <v>23</v>
      </c>
      <c r="F781">
        <v>78.02</v>
      </c>
      <c r="G781">
        <v>71.22</v>
      </c>
      <c r="H781">
        <f t="shared" si="116"/>
        <v>1.0954787980904239</v>
      </c>
      <c r="I781">
        <v>22</v>
      </c>
      <c r="J781">
        <v>67.44</v>
      </c>
      <c r="K781">
        <v>68.72</v>
      </c>
      <c r="L781" s="3">
        <f t="shared" si="117"/>
        <v>0</v>
      </c>
      <c r="M781" s="3">
        <f t="shared" si="118"/>
        <v>1</v>
      </c>
      <c r="N781" s="3">
        <f t="shared" si="119"/>
        <v>0</v>
      </c>
      <c r="Z781" s="9">
        <v>10</v>
      </c>
      <c r="AA781" t="s">
        <v>910</v>
      </c>
      <c r="AB781" t="s">
        <v>897</v>
      </c>
      <c r="AC781" t="s">
        <v>0</v>
      </c>
      <c r="AD781" t="s">
        <v>2</v>
      </c>
      <c r="AE781">
        <v>24</v>
      </c>
      <c r="AF781">
        <v>163.26</v>
      </c>
      <c r="AG781">
        <v>73.7</v>
      </c>
      <c r="AH781">
        <f t="shared" si="120"/>
        <v>2.2151967435549524</v>
      </c>
      <c r="AI781">
        <v>21.5</v>
      </c>
      <c r="AJ781">
        <v>50.36</v>
      </c>
      <c r="AK781">
        <v>67.47</v>
      </c>
      <c r="AL781" s="3">
        <f t="shared" si="121"/>
        <v>1</v>
      </c>
      <c r="AM781" s="3">
        <f t="shared" si="122"/>
        <v>0</v>
      </c>
      <c r="AN781" s="3">
        <f t="shared" si="123"/>
        <v>0</v>
      </c>
    </row>
    <row r="782" spans="1:40" x14ac:dyDescent="0.35">
      <c r="A782" t="s">
        <v>924</v>
      </c>
      <c r="B782" t="s">
        <v>897</v>
      </c>
      <c r="C782" t="s">
        <v>0</v>
      </c>
      <c r="D782" t="s">
        <v>4</v>
      </c>
      <c r="E782">
        <v>22</v>
      </c>
      <c r="F782">
        <v>75.84</v>
      </c>
      <c r="G782">
        <v>68.72</v>
      </c>
      <c r="H782">
        <f t="shared" si="116"/>
        <v>1.1036088474970898</v>
      </c>
      <c r="I782">
        <v>23.5</v>
      </c>
      <c r="J782">
        <v>74.77</v>
      </c>
      <c r="K782">
        <v>72.459999999999994</v>
      </c>
      <c r="L782" s="3">
        <f t="shared" si="117"/>
        <v>0</v>
      </c>
      <c r="M782" s="3">
        <f t="shared" si="118"/>
        <v>1</v>
      </c>
      <c r="N782" s="3">
        <f t="shared" si="119"/>
        <v>0</v>
      </c>
      <c r="Z782" s="9">
        <v>10</v>
      </c>
      <c r="AA782" t="s">
        <v>924</v>
      </c>
      <c r="AB782" t="s">
        <v>897</v>
      </c>
      <c r="AC782" t="s">
        <v>0</v>
      </c>
      <c r="AD782" t="s">
        <v>5</v>
      </c>
      <c r="AE782">
        <v>23.5</v>
      </c>
      <c r="AF782">
        <v>96.98</v>
      </c>
      <c r="AG782">
        <v>72.459999999999994</v>
      </c>
      <c r="AH782">
        <f t="shared" si="120"/>
        <v>1.3383935964670164</v>
      </c>
      <c r="AI782">
        <v>21.5</v>
      </c>
      <c r="AJ782">
        <v>62.12</v>
      </c>
      <c r="AK782">
        <v>67.47</v>
      </c>
      <c r="AL782" s="3">
        <f t="shared" si="121"/>
        <v>0</v>
      </c>
      <c r="AM782" s="3">
        <f t="shared" si="122"/>
        <v>1</v>
      </c>
      <c r="AN782" s="3">
        <f t="shared" si="123"/>
        <v>0</v>
      </c>
    </row>
    <row r="783" spans="1:40" x14ac:dyDescent="0.35">
      <c r="A783" t="s">
        <v>925</v>
      </c>
      <c r="B783" t="s">
        <v>897</v>
      </c>
      <c r="C783" t="s">
        <v>0</v>
      </c>
      <c r="D783" t="s">
        <v>4</v>
      </c>
      <c r="E783">
        <v>23.5</v>
      </c>
      <c r="F783">
        <v>76.400000000000006</v>
      </c>
      <c r="G783">
        <v>72.459999999999994</v>
      </c>
      <c r="H783">
        <f t="shared" si="116"/>
        <v>1.0543748274910296</v>
      </c>
      <c r="I783">
        <v>23</v>
      </c>
      <c r="J783">
        <v>60.27</v>
      </c>
      <c r="K783">
        <v>71.22</v>
      </c>
      <c r="L783" s="3">
        <f t="shared" si="117"/>
        <v>0</v>
      </c>
      <c r="M783" s="3">
        <f t="shared" si="118"/>
        <v>1</v>
      </c>
      <c r="N783" s="3">
        <f t="shared" si="119"/>
        <v>0</v>
      </c>
      <c r="Z783" s="9">
        <v>10</v>
      </c>
      <c r="AA783" t="s">
        <v>925</v>
      </c>
      <c r="AB783" t="s">
        <v>897</v>
      </c>
      <c r="AC783" t="s">
        <v>0</v>
      </c>
      <c r="AD783" t="s">
        <v>5</v>
      </c>
      <c r="AE783">
        <v>23.5</v>
      </c>
      <c r="AF783">
        <v>82.28</v>
      </c>
      <c r="AG783">
        <v>72.459999999999994</v>
      </c>
      <c r="AH783">
        <f t="shared" si="120"/>
        <v>1.1355230471984545</v>
      </c>
      <c r="AI783">
        <v>26.5</v>
      </c>
      <c r="AJ783">
        <v>81.5</v>
      </c>
      <c r="AK783">
        <v>79.86</v>
      </c>
      <c r="AL783" s="3">
        <f t="shared" si="121"/>
        <v>0</v>
      </c>
      <c r="AM783" s="3">
        <f t="shared" si="122"/>
        <v>1</v>
      </c>
      <c r="AN783" s="3">
        <f t="shared" si="123"/>
        <v>0</v>
      </c>
    </row>
    <row r="784" spans="1:40" x14ac:dyDescent="0.35">
      <c r="A784" t="s">
        <v>926</v>
      </c>
      <c r="B784" t="s">
        <v>897</v>
      </c>
      <c r="C784" s="4" t="s">
        <v>0</v>
      </c>
      <c r="D784" s="4" t="s">
        <v>4</v>
      </c>
      <c r="E784" s="4">
        <v>22.5</v>
      </c>
      <c r="F784" s="4">
        <v>61.66</v>
      </c>
      <c r="G784" s="4">
        <v>69.97</v>
      </c>
      <c r="H784" s="4">
        <f t="shared" si="116"/>
        <v>0.88123481492068023</v>
      </c>
      <c r="I784" s="4">
        <v>22</v>
      </c>
      <c r="J784" s="4">
        <v>38.33</v>
      </c>
      <c r="K784" s="4">
        <v>68.72</v>
      </c>
      <c r="L784" s="4">
        <f t="shared" si="117"/>
        <v>0</v>
      </c>
      <c r="M784" s="4">
        <f t="shared" si="118"/>
        <v>0</v>
      </c>
      <c r="N784" s="4">
        <f t="shared" si="119"/>
        <v>1</v>
      </c>
      <c r="Z784" s="9">
        <v>10</v>
      </c>
      <c r="AA784" t="s">
        <v>926</v>
      </c>
      <c r="AB784" t="s">
        <v>897</v>
      </c>
      <c r="AC784" t="s">
        <v>0</v>
      </c>
      <c r="AD784" t="s">
        <v>5</v>
      </c>
      <c r="AE784">
        <v>22.5</v>
      </c>
      <c r="AF784">
        <v>79.36</v>
      </c>
      <c r="AG784">
        <v>69.97</v>
      </c>
      <c r="AH784">
        <f t="shared" si="120"/>
        <v>1.1342003715878233</v>
      </c>
      <c r="AI784">
        <v>21</v>
      </c>
      <c r="AJ784">
        <v>61.87</v>
      </c>
      <c r="AK784">
        <v>66.22</v>
      </c>
      <c r="AL784" s="3">
        <f t="shared" si="121"/>
        <v>0</v>
      </c>
      <c r="AM784" s="3">
        <f t="shared" si="122"/>
        <v>1</v>
      </c>
      <c r="AN784" s="3">
        <f t="shared" si="123"/>
        <v>0</v>
      </c>
    </row>
    <row r="785" spans="1:40" x14ac:dyDescent="0.35">
      <c r="A785" t="s">
        <v>927</v>
      </c>
      <c r="B785" t="s">
        <v>897</v>
      </c>
      <c r="C785" s="4" t="s">
        <v>0</v>
      </c>
      <c r="D785" s="4" t="s">
        <v>4</v>
      </c>
      <c r="E785" s="4">
        <v>17</v>
      </c>
      <c r="F785" s="4">
        <v>43.14</v>
      </c>
      <c r="G785" s="4">
        <v>56.08</v>
      </c>
      <c r="H785" s="4">
        <f t="shared" si="116"/>
        <v>0.76925820256776034</v>
      </c>
      <c r="I785" s="4">
        <v>16.5</v>
      </c>
      <c r="J785" s="4">
        <v>37.549999999999997</v>
      </c>
      <c r="K785" s="4">
        <v>54.79</v>
      </c>
      <c r="L785" s="4">
        <f t="shared" si="117"/>
        <v>0</v>
      </c>
      <c r="M785" s="4">
        <f t="shared" si="118"/>
        <v>0</v>
      </c>
      <c r="N785" s="4">
        <f t="shared" si="119"/>
        <v>1</v>
      </c>
      <c r="Z785" s="9">
        <v>10</v>
      </c>
      <c r="AA785" t="s">
        <v>927</v>
      </c>
      <c r="AB785" t="s">
        <v>897</v>
      </c>
      <c r="AC785" s="4" t="s">
        <v>0</v>
      </c>
      <c r="AD785" s="4" t="s">
        <v>5</v>
      </c>
      <c r="AE785" s="4">
        <v>32</v>
      </c>
      <c r="AF785" s="4">
        <v>89.8</v>
      </c>
      <c r="AG785" s="4">
        <v>93.23</v>
      </c>
      <c r="AH785" s="4">
        <f t="shared" si="120"/>
        <v>0.96320926740319635</v>
      </c>
      <c r="AI785" s="4">
        <v>31.5</v>
      </c>
      <c r="AJ785" s="4">
        <v>59.62</v>
      </c>
      <c r="AK785" s="4">
        <v>92.02</v>
      </c>
      <c r="AL785" s="4">
        <f t="shared" si="121"/>
        <v>0</v>
      </c>
      <c r="AM785" s="4">
        <f t="shared" si="122"/>
        <v>0</v>
      </c>
      <c r="AN785" s="4">
        <f t="shared" si="123"/>
        <v>1</v>
      </c>
    </row>
    <row r="786" spans="1:40" x14ac:dyDescent="0.35">
      <c r="A786" t="s">
        <v>928</v>
      </c>
      <c r="B786" t="s">
        <v>897</v>
      </c>
      <c r="C786" t="s">
        <v>0</v>
      </c>
      <c r="D786" t="s">
        <v>4</v>
      </c>
      <c r="E786">
        <v>23.5</v>
      </c>
      <c r="F786">
        <v>73.27</v>
      </c>
      <c r="G786">
        <v>72.459999999999994</v>
      </c>
      <c r="H786">
        <f t="shared" si="116"/>
        <v>1.0111785812862268</v>
      </c>
      <c r="I786">
        <v>23</v>
      </c>
      <c r="J786">
        <v>46.58</v>
      </c>
      <c r="K786">
        <v>71.22</v>
      </c>
      <c r="L786" s="3">
        <f t="shared" si="117"/>
        <v>0</v>
      </c>
      <c r="M786" s="3">
        <f t="shared" si="118"/>
        <v>1</v>
      </c>
      <c r="N786" s="3">
        <f t="shared" si="119"/>
        <v>0</v>
      </c>
      <c r="Z786" s="9">
        <v>10</v>
      </c>
      <c r="AA786" t="s">
        <v>928</v>
      </c>
      <c r="AB786" t="s">
        <v>897</v>
      </c>
      <c r="AC786" s="4" t="s">
        <v>0</v>
      </c>
      <c r="AD786" s="4" t="s">
        <v>5</v>
      </c>
      <c r="AE786" s="4">
        <v>15.5</v>
      </c>
      <c r="AF786" s="4">
        <v>49.07</v>
      </c>
      <c r="AG786" s="4">
        <v>52.21</v>
      </c>
      <c r="AH786" s="4">
        <f t="shared" si="120"/>
        <v>0.93985826470024902</v>
      </c>
      <c r="AI786" s="4">
        <v>15</v>
      </c>
      <c r="AJ786" s="4">
        <v>26.47</v>
      </c>
      <c r="AK786" s="4">
        <v>50.91</v>
      </c>
      <c r="AL786" s="4">
        <f t="shared" si="121"/>
        <v>0</v>
      </c>
      <c r="AM786" s="4">
        <f t="shared" si="122"/>
        <v>0</v>
      </c>
      <c r="AN786" s="4">
        <f t="shared" si="123"/>
        <v>1</v>
      </c>
    </row>
    <row r="787" spans="1:40" x14ac:dyDescent="0.35">
      <c r="A787" t="s">
        <v>929</v>
      </c>
      <c r="B787" t="s">
        <v>897</v>
      </c>
      <c r="C787" t="s">
        <v>0</v>
      </c>
      <c r="D787" t="s">
        <v>4</v>
      </c>
      <c r="E787">
        <v>23</v>
      </c>
      <c r="F787">
        <v>85.56</v>
      </c>
      <c r="G787">
        <v>71.22</v>
      </c>
      <c r="H787">
        <f t="shared" si="116"/>
        <v>1.2013479359730412</v>
      </c>
      <c r="I787">
        <v>22.5</v>
      </c>
      <c r="J787">
        <v>68.489999999999995</v>
      </c>
      <c r="K787">
        <v>69.97</v>
      </c>
      <c r="L787" s="3">
        <f t="shared" si="117"/>
        <v>0</v>
      </c>
      <c r="M787" s="3">
        <f t="shared" si="118"/>
        <v>1</v>
      </c>
      <c r="N787" s="3">
        <f t="shared" si="119"/>
        <v>0</v>
      </c>
      <c r="Z787" s="9">
        <v>10</v>
      </c>
      <c r="AA787" t="s">
        <v>929</v>
      </c>
      <c r="AB787" t="s">
        <v>897</v>
      </c>
      <c r="AC787" s="4" t="s">
        <v>0</v>
      </c>
      <c r="AD787" s="4" t="s">
        <v>5</v>
      </c>
      <c r="AE787" s="4">
        <v>22.5</v>
      </c>
      <c r="AF787" s="4">
        <v>69.930000000000007</v>
      </c>
      <c r="AG787" s="4">
        <v>69.97</v>
      </c>
      <c r="AH787" s="4">
        <f t="shared" si="120"/>
        <v>0.99942832642561108</v>
      </c>
      <c r="AI787" s="4">
        <v>22</v>
      </c>
      <c r="AJ787" s="4">
        <v>59.63</v>
      </c>
      <c r="AK787" s="4">
        <v>68.72</v>
      </c>
      <c r="AL787" s="4">
        <f t="shared" si="121"/>
        <v>0</v>
      </c>
      <c r="AM787" s="4">
        <f t="shared" si="122"/>
        <v>0</v>
      </c>
      <c r="AN787" s="4">
        <f t="shared" si="123"/>
        <v>1</v>
      </c>
    </row>
    <row r="788" spans="1:40" x14ac:dyDescent="0.35">
      <c r="A788" t="s">
        <v>930</v>
      </c>
      <c r="B788" t="s">
        <v>897</v>
      </c>
      <c r="C788" t="s">
        <v>0</v>
      </c>
      <c r="D788" t="s">
        <v>4</v>
      </c>
      <c r="E788">
        <v>23.5</v>
      </c>
      <c r="F788">
        <v>79.48</v>
      </c>
      <c r="G788">
        <v>72.459999999999994</v>
      </c>
      <c r="H788">
        <f t="shared" ref="H788:H851" si="124">F788/G788</f>
        <v>1.0968810378139664</v>
      </c>
      <c r="I788">
        <v>22.5</v>
      </c>
      <c r="J788">
        <v>70.95</v>
      </c>
      <c r="K788">
        <v>69.97</v>
      </c>
      <c r="L788" s="3">
        <f t="shared" ref="L788:L851" si="125">IF(H788&gt;1.5,1,0)</f>
        <v>0</v>
      </c>
      <c r="M788" s="3">
        <f t="shared" ref="M788:M851" si="126">IF((AND(H788&gt;1,H788&lt;1.5)),1,0)</f>
        <v>1</v>
      </c>
      <c r="N788" s="3">
        <f t="shared" ref="N788:N851" si="127">IF(H788&lt;1,1,0)</f>
        <v>0</v>
      </c>
      <c r="Z788" s="9">
        <v>10</v>
      </c>
      <c r="AA788" t="s">
        <v>930</v>
      </c>
      <c r="AB788" t="s">
        <v>897</v>
      </c>
      <c r="AC788" t="s">
        <v>0</v>
      </c>
      <c r="AD788" t="s">
        <v>5</v>
      </c>
      <c r="AE788">
        <v>23.5</v>
      </c>
      <c r="AF788">
        <v>78.39</v>
      </c>
      <c r="AG788">
        <v>72.459999999999994</v>
      </c>
      <c r="AH788">
        <f t="shared" ref="AH788:AH851" si="128">AF788/AG788</f>
        <v>1.0818382555892907</v>
      </c>
      <c r="AI788">
        <v>24.5</v>
      </c>
      <c r="AJ788">
        <v>77.88</v>
      </c>
      <c r="AK788">
        <v>74.930000000000007</v>
      </c>
      <c r="AL788" s="3">
        <f t="shared" ref="AL788:AL851" si="129">IF(AH788&gt;1.5,1,0)</f>
        <v>0</v>
      </c>
      <c r="AM788" s="3">
        <f t="shared" ref="AM788:AM851" si="130">IF((AND(AH788&gt;1,AH788&lt;1.5)),1,0)</f>
        <v>1</v>
      </c>
      <c r="AN788" s="3">
        <f t="shared" ref="AN788:AN851" si="131">IF(AH788&lt;1,1,0)</f>
        <v>0</v>
      </c>
    </row>
    <row r="789" spans="1:40" x14ac:dyDescent="0.35">
      <c r="A789" t="s">
        <v>931</v>
      </c>
      <c r="B789" t="s">
        <v>897</v>
      </c>
      <c r="C789" s="4" t="s">
        <v>0</v>
      </c>
      <c r="D789" s="4" t="s">
        <v>4</v>
      </c>
      <c r="E789" s="4">
        <v>26</v>
      </c>
      <c r="F789" s="4">
        <v>65.56</v>
      </c>
      <c r="G789" s="4">
        <v>78.63</v>
      </c>
      <c r="H789" s="4">
        <f t="shared" si="124"/>
        <v>0.83377845606002809</v>
      </c>
      <c r="I789" s="4">
        <v>25.5</v>
      </c>
      <c r="J789" s="4">
        <v>52.31</v>
      </c>
      <c r="K789" s="4">
        <v>77.400000000000006</v>
      </c>
      <c r="L789" s="4">
        <f t="shared" si="125"/>
        <v>0</v>
      </c>
      <c r="M789" s="4">
        <f t="shared" si="126"/>
        <v>0</v>
      </c>
      <c r="N789" s="4">
        <f t="shared" si="127"/>
        <v>1</v>
      </c>
      <c r="Z789" s="9">
        <v>10</v>
      </c>
      <c r="AA789" t="s">
        <v>931</v>
      </c>
      <c r="AB789" t="s">
        <v>897</v>
      </c>
      <c r="AC789" s="4" t="s">
        <v>0</v>
      </c>
      <c r="AD789" s="4" t="s">
        <v>5</v>
      </c>
      <c r="AE789" s="4">
        <v>28</v>
      </c>
      <c r="AF789" s="4">
        <v>73.319999999999993</v>
      </c>
      <c r="AG789" s="4">
        <v>83.53</v>
      </c>
      <c r="AH789" s="4">
        <f t="shared" si="128"/>
        <v>0.87776846641925044</v>
      </c>
      <c r="AI789" s="4">
        <v>27.5</v>
      </c>
      <c r="AJ789" s="4">
        <v>52.37</v>
      </c>
      <c r="AK789" s="4">
        <v>82.3</v>
      </c>
      <c r="AL789" s="4">
        <f t="shared" si="129"/>
        <v>0</v>
      </c>
      <c r="AM789" s="4">
        <f t="shared" si="130"/>
        <v>0</v>
      </c>
      <c r="AN789" s="4">
        <f t="shared" si="131"/>
        <v>1</v>
      </c>
    </row>
    <row r="790" spans="1:40" x14ac:dyDescent="0.35">
      <c r="A790" t="s">
        <v>932</v>
      </c>
      <c r="B790" t="s">
        <v>897</v>
      </c>
      <c r="C790" s="4" t="s">
        <v>0</v>
      </c>
      <c r="D790" s="4" t="s">
        <v>4</v>
      </c>
      <c r="E790" s="4">
        <v>23.5</v>
      </c>
      <c r="F790" s="4">
        <v>71.319999999999993</v>
      </c>
      <c r="G790" s="4">
        <v>72.459999999999994</v>
      </c>
      <c r="H790" s="4">
        <f t="shared" si="124"/>
        <v>0.98426718189345841</v>
      </c>
      <c r="I790" s="4">
        <v>23</v>
      </c>
      <c r="J790" s="4">
        <v>69.040000000000006</v>
      </c>
      <c r="K790" s="4">
        <v>71.22</v>
      </c>
      <c r="L790" s="4">
        <f t="shared" si="125"/>
        <v>0</v>
      </c>
      <c r="M790" s="4">
        <f t="shared" si="126"/>
        <v>0</v>
      </c>
      <c r="N790" s="4">
        <f t="shared" si="127"/>
        <v>1</v>
      </c>
      <c r="Z790" s="9">
        <v>10</v>
      </c>
      <c r="AA790" t="s">
        <v>932</v>
      </c>
      <c r="AB790" t="s">
        <v>897</v>
      </c>
      <c r="AC790" t="s">
        <v>0</v>
      </c>
      <c r="AD790" t="s">
        <v>5</v>
      </c>
      <c r="AE790">
        <v>23</v>
      </c>
      <c r="AF790">
        <v>75.05</v>
      </c>
      <c r="AG790">
        <v>71.22</v>
      </c>
      <c r="AH790">
        <f t="shared" si="128"/>
        <v>1.0537770289244595</v>
      </c>
      <c r="AI790">
        <v>22.5</v>
      </c>
      <c r="AJ790">
        <v>48.88</v>
      </c>
      <c r="AK790">
        <v>69.97</v>
      </c>
      <c r="AL790" s="3">
        <f t="shared" si="129"/>
        <v>0</v>
      </c>
      <c r="AM790" s="3">
        <f t="shared" si="130"/>
        <v>1</v>
      </c>
      <c r="AN790" s="3">
        <f t="shared" si="131"/>
        <v>0</v>
      </c>
    </row>
    <row r="791" spans="1:40" x14ac:dyDescent="0.35">
      <c r="A791" t="s">
        <v>933</v>
      </c>
      <c r="B791" t="s">
        <v>897</v>
      </c>
      <c r="C791" s="4" t="s">
        <v>0</v>
      </c>
      <c r="D791" s="4" t="s">
        <v>4</v>
      </c>
      <c r="E791" s="4">
        <v>19.5</v>
      </c>
      <c r="F791" s="4">
        <v>51.38</v>
      </c>
      <c r="G791" s="4">
        <v>62.44</v>
      </c>
      <c r="H791" s="4">
        <f t="shared" si="124"/>
        <v>0.82286995515695072</v>
      </c>
      <c r="I791" s="4">
        <v>19</v>
      </c>
      <c r="J791" s="4">
        <v>24.84</v>
      </c>
      <c r="K791" s="4">
        <v>61.18</v>
      </c>
      <c r="L791" s="4">
        <f t="shared" si="125"/>
        <v>0</v>
      </c>
      <c r="M791" s="4">
        <f t="shared" si="126"/>
        <v>0</v>
      </c>
      <c r="N791" s="4">
        <f t="shared" si="127"/>
        <v>1</v>
      </c>
      <c r="Z791" s="9">
        <v>10</v>
      </c>
      <c r="AA791" t="s">
        <v>933</v>
      </c>
      <c r="AB791" t="s">
        <v>897</v>
      </c>
      <c r="AC791" s="4" t="s">
        <v>0</v>
      </c>
      <c r="AD791" s="4" t="s">
        <v>5</v>
      </c>
      <c r="AE791" s="4">
        <v>24.5</v>
      </c>
      <c r="AF791" s="4">
        <v>73.099999999999994</v>
      </c>
      <c r="AG791" s="4">
        <v>74.930000000000007</v>
      </c>
      <c r="AH791" s="4">
        <f t="shared" si="128"/>
        <v>0.97557720539169879</v>
      </c>
      <c r="AI791" s="4">
        <v>24</v>
      </c>
      <c r="AJ791" s="4">
        <v>59.56</v>
      </c>
      <c r="AK791" s="4">
        <v>73.7</v>
      </c>
      <c r="AL791" s="4">
        <f t="shared" si="129"/>
        <v>0</v>
      </c>
      <c r="AM791" s="4">
        <f t="shared" si="130"/>
        <v>0</v>
      </c>
      <c r="AN791" s="4">
        <f t="shared" si="131"/>
        <v>1</v>
      </c>
    </row>
    <row r="792" spans="1:40" x14ac:dyDescent="0.35">
      <c r="A792" t="s">
        <v>934</v>
      </c>
      <c r="B792" t="s">
        <v>897</v>
      </c>
      <c r="C792" s="4" t="s">
        <v>0</v>
      </c>
      <c r="D792" s="4" t="s">
        <v>4</v>
      </c>
      <c r="E792" s="4">
        <v>21</v>
      </c>
      <c r="F792" s="4">
        <v>63.07</v>
      </c>
      <c r="G792" s="4">
        <v>66.22</v>
      </c>
      <c r="H792" s="4">
        <f t="shared" si="124"/>
        <v>0.95243128964059198</v>
      </c>
      <c r="I792" s="4">
        <v>20.5</v>
      </c>
      <c r="J792" s="4">
        <v>41.24</v>
      </c>
      <c r="K792" s="4">
        <v>64.97</v>
      </c>
      <c r="L792" s="4">
        <f t="shared" si="125"/>
        <v>0</v>
      </c>
      <c r="M792" s="4">
        <f t="shared" si="126"/>
        <v>0</v>
      </c>
      <c r="N792" s="4">
        <f t="shared" si="127"/>
        <v>1</v>
      </c>
      <c r="Z792" s="9">
        <v>10</v>
      </c>
      <c r="AA792" t="s">
        <v>934</v>
      </c>
      <c r="AB792" t="s">
        <v>897</v>
      </c>
      <c r="AC792" s="4" t="s">
        <v>0</v>
      </c>
      <c r="AD792" s="4" t="s">
        <v>5</v>
      </c>
      <c r="AE792" s="4">
        <v>26.5</v>
      </c>
      <c r="AF792" s="4">
        <v>72.209999999999994</v>
      </c>
      <c r="AG792" s="4">
        <v>79.86</v>
      </c>
      <c r="AH792" s="4">
        <f t="shared" si="128"/>
        <v>0.90420736288504877</v>
      </c>
      <c r="AI792" s="4">
        <v>26</v>
      </c>
      <c r="AJ792" s="4">
        <v>47.09</v>
      </c>
      <c r="AK792" s="4">
        <v>78.63</v>
      </c>
      <c r="AL792" s="4">
        <f t="shared" si="129"/>
        <v>0</v>
      </c>
      <c r="AM792" s="4">
        <f t="shared" si="130"/>
        <v>0</v>
      </c>
      <c r="AN792" s="4">
        <f t="shared" si="131"/>
        <v>1</v>
      </c>
    </row>
    <row r="793" spans="1:40" x14ac:dyDescent="0.35">
      <c r="A793" t="s">
        <v>935</v>
      </c>
      <c r="B793" t="s">
        <v>897</v>
      </c>
      <c r="C793" t="s">
        <v>0</v>
      </c>
      <c r="D793" t="s">
        <v>4</v>
      </c>
      <c r="E793">
        <v>22.5</v>
      </c>
      <c r="F793">
        <v>106.68</v>
      </c>
      <c r="G793">
        <v>69.97</v>
      </c>
      <c r="H793">
        <f t="shared" si="124"/>
        <v>1.5246534228955269</v>
      </c>
      <c r="I793">
        <v>21.5</v>
      </c>
      <c r="J793">
        <v>55.23</v>
      </c>
      <c r="K793">
        <v>67.47</v>
      </c>
      <c r="L793" s="3">
        <f t="shared" si="125"/>
        <v>1</v>
      </c>
      <c r="M793" s="3">
        <f t="shared" si="126"/>
        <v>0</v>
      </c>
      <c r="N793" s="3">
        <f t="shared" si="127"/>
        <v>0</v>
      </c>
      <c r="Z793" s="9">
        <v>10</v>
      </c>
      <c r="AA793" t="s">
        <v>935</v>
      </c>
      <c r="AB793" t="s">
        <v>897</v>
      </c>
      <c r="AC793" s="4" t="s">
        <v>0</v>
      </c>
      <c r="AD793" s="4" t="s">
        <v>5</v>
      </c>
      <c r="AE793" s="4">
        <v>31</v>
      </c>
      <c r="AF793" s="4">
        <v>86.95</v>
      </c>
      <c r="AG793" s="4">
        <v>90.81</v>
      </c>
      <c r="AH793" s="4">
        <f t="shared" si="128"/>
        <v>0.95749366809822711</v>
      </c>
      <c r="AI793" s="4">
        <v>30.5</v>
      </c>
      <c r="AJ793" s="4">
        <v>75.88</v>
      </c>
      <c r="AK793" s="4">
        <v>89.6</v>
      </c>
      <c r="AL793" s="4">
        <f t="shared" si="129"/>
        <v>0</v>
      </c>
      <c r="AM793" s="4">
        <f t="shared" si="130"/>
        <v>0</v>
      </c>
      <c r="AN793" s="4">
        <f t="shared" si="131"/>
        <v>1</v>
      </c>
    </row>
    <row r="794" spans="1:40" x14ac:dyDescent="0.35">
      <c r="A794" t="s">
        <v>936</v>
      </c>
      <c r="B794" t="s">
        <v>897</v>
      </c>
      <c r="C794" t="s">
        <v>0</v>
      </c>
      <c r="D794" t="s">
        <v>4</v>
      </c>
      <c r="E794">
        <v>22.5</v>
      </c>
      <c r="F794">
        <v>77.599999999999994</v>
      </c>
      <c r="G794">
        <v>69.97</v>
      </c>
      <c r="H794">
        <f t="shared" si="124"/>
        <v>1.1090467343147061</v>
      </c>
      <c r="I794">
        <v>22</v>
      </c>
      <c r="J794">
        <v>67.959999999999994</v>
      </c>
      <c r="K794">
        <v>68.72</v>
      </c>
      <c r="L794" s="3">
        <f t="shared" si="125"/>
        <v>0</v>
      </c>
      <c r="M794" s="3">
        <f t="shared" si="126"/>
        <v>1</v>
      </c>
      <c r="N794" s="3">
        <f t="shared" si="127"/>
        <v>0</v>
      </c>
      <c r="Z794" s="9">
        <v>10</v>
      </c>
      <c r="AA794" t="s">
        <v>936</v>
      </c>
      <c r="AB794" t="s">
        <v>897</v>
      </c>
      <c r="AC794" s="4" t="s">
        <v>0</v>
      </c>
      <c r="AD794" s="4" t="s">
        <v>5</v>
      </c>
      <c r="AE794" s="4">
        <v>23.5</v>
      </c>
      <c r="AF794" s="4">
        <v>66.28</v>
      </c>
      <c r="AG794" s="4">
        <v>72.459999999999994</v>
      </c>
      <c r="AH794" s="4">
        <f t="shared" si="128"/>
        <v>0.91471156500138018</v>
      </c>
      <c r="AI794" s="4">
        <v>23</v>
      </c>
      <c r="AJ794" s="4">
        <v>61.74</v>
      </c>
      <c r="AK794" s="4">
        <v>71.22</v>
      </c>
      <c r="AL794" s="4">
        <f t="shared" si="129"/>
        <v>0</v>
      </c>
      <c r="AM794" s="4">
        <f t="shared" si="130"/>
        <v>0</v>
      </c>
      <c r="AN794" s="4">
        <f t="shared" si="131"/>
        <v>1</v>
      </c>
    </row>
    <row r="795" spans="1:40" x14ac:dyDescent="0.35">
      <c r="A795" t="s">
        <v>1228</v>
      </c>
      <c r="B795" t="s">
        <v>1208</v>
      </c>
      <c r="C795" t="s">
        <v>3</v>
      </c>
      <c r="D795" t="s">
        <v>1</v>
      </c>
      <c r="E795">
        <v>24</v>
      </c>
      <c r="F795">
        <v>144.32</v>
      </c>
      <c r="G795">
        <v>73.7</v>
      </c>
      <c r="H795">
        <f t="shared" si="124"/>
        <v>1.9582089552238804</v>
      </c>
      <c r="I795">
        <v>22.5</v>
      </c>
      <c r="J795">
        <v>62.43</v>
      </c>
      <c r="K795">
        <v>69.97</v>
      </c>
      <c r="L795" s="3">
        <f t="shared" si="125"/>
        <v>1</v>
      </c>
      <c r="M795" s="3">
        <f t="shared" si="126"/>
        <v>0</v>
      </c>
      <c r="N795" s="3">
        <f t="shared" si="127"/>
        <v>0</v>
      </c>
      <c r="Z795" s="9">
        <v>1</v>
      </c>
      <c r="AA795" t="s">
        <v>1228</v>
      </c>
      <c r="AB795" t="s">
        <v>1208</v>
      </c>
      <c r="AC795" t="s">
        <v>3</v>
      </c>
      <c r="AD795" t="s">
        <v>2</v>
      </c>
      <c r="AE795">
        <v>24</v>
      </c>
      <c r="AF795">
        <v>106.53</v>
      </c>
      <c r="AG795">
        <v>73.7</v>
      </c>
      <c r="AH795">
        <f t="shared" si="128"/>
        <v>1.4454545454545453</v>
      </c>
      <c r="AI795">
        <v>26</v>
      </c>
      <c r="AJ795">
        <v>86.43</v>
      </c>
      <c r="AK795">
        <v>78.63</v>
      </c>
      <c r="AL795" s="3">
        <f t="shared" si="129"/>
        <v>0</v>
      </c>
      <c r="AM795" s="3">
        <f t="shared" si="130"/>
        <v>1</v>
      </c>
      <c r="AN795" s="3">
        <f t="shared" si="131"/>
        <v>0</v>
      </c>
    </row>
    <row r="796" spans="1:40" x14ac:dyDescent="0.35">
      <c r="A796" t="s">
        <v>1230</v>
      </c>
      <c r="B796" t="s">
        <v>1208</v>
      </c>
      <c r="C796" t="s">
        <v>3</v>
      </c>
      <c r="D796" t="s">
        <v>1</v>
      </c>
      <c r="E796">
        <v>24</v>
      </c>
      <c r="F796">
        <v>95.89</v>
      </c>
      <c r="G796">
        <v>73.7</v>
      </c>
      <c r="H796">
        <f t="shared" si="124"/>
        <v>1.3010854816824966</v>
      </c>
      <c r="I796">
        <v>22.5</v>
      </c>
      <c r="J796">
        <v>60.25</v>
      </c>
      <c r="K796">
        <v>69.97</v>
      </c>
      <c r="L796" s="3">
        <f t="shared" si="125"/>
        <v>0</v>
      </c>
      <c r="M796" s="3">
        <f t="shared" si="126"/>
        <v>1</v>
      </c>
      <c r="N796" s="3">
        <f t="shared" si="127"/>
        <v>0</v>
      </c>
      <c r="Z796" s="9">
        <v>1</v>
      </c>
      <c r="AA796" t="s">
        <v>1230</v>
      </c>
      <c r="AB796" t="s">
        <v>1208</v>
      </c>
      <c r="AC796" t="s">
        <v>3</v>
      </c>
      <c r="AD796" t="s">
        <v>2</v>
      </c>
      <c r="AE796">
        <v>24</v>
      </c>
      <c r="AF796">
        <v>149.29</v>
      </c>
      <c r="AG796">
        <v>73.7</v>
      </c>
      <c r="AH796">
        <f t="shared" si="128"/>
        <v>2.0256445047489824</v>
      </c>
      <c r="AI796">
        <v>23</v>
      </c>
      <c r="AJ796">
        <v>62.83</v>
      </c>
      <c r="AK796">
        <v>71.22</v>
      </c>
      <c r="AL796" s="3">
        <f t="shared" si="129"/>
        <v>1</v>
      </c>
      <c r="AM796" s="3">
        <f t="shared" si="130"/>
        <v>0</v>
      </c>
      <c r="AN796" s="3">
        <f t="shared" si="131"/>
        <v>0</v>
      </c>
    </row>
    <row r="797" spans="1:40" x14ac:dyDescent="0.35">
      <c r="A797" t="s">
        <v>1231</v>
      </c>
      <c r="B797" t="s">
        <v>1208</v>
      </c>
      <c r="C797" t="s">
        <v>3</v>
      </c>
      <c r="D797" t="s">
        <v>1</v>
      </c>
      <c r="E797">
        <v>24</v>
      </c>
      <c r="F797">
        <v>137.24</v>
      </c>
      <c r="G797">
        <v>73.7</v>
      </c>
      <c r="H797">
        <f t="shared" si="124"/>
        <v>1.8621438263229309</v>
      </c>
      <c r="I797">
        <v>22</v>
      </c>
      <c r="J797">
        <v>62.77</v>
      </c>
      <c r="K797">
        <v>68.72</v>
      </c>
      <c r="L797" s="3">
        <f t="shared" si="125"/>
        <v>1</v>
      </c>
      <c r="M797" s="3">
        <f t="shared" si="126"/>
        <v>0</v>
      </c>
      <c r="N797" s="3">
        <f t="shared" si="127"/>
        <v>0</v>
      </c>
      <c r="Z797" s="9">
        <v>1</v>
      </c>
      <c r="AA797" t="s">
        <v>1231</v>
      </c>
      <c r="AB797" t="s">
        <v>1208</v>
      </c>
      <c r="AC797" t="s">
        <v>3</v>
      </c>
      <c r="AD797" t="s">
        <v>2</v>
      </c>
      <c r="AE797">
        <v>24</v>
      </c>
      <c r="AF797">
        <v>131.06</v>
      </c>
      <c r="AG797">
        <v>73.7</v>
      </c>
      <c r="AH797">
        <f t="shared" si="128"/>
        <v>1.7782903663500678</v>
      </c>
      <c r="AI797">
        <v>16</v>
      </c>
      <c r="AJ797">
        <v>55.57</v>
      </c>
      <c r="AK797">
        <v>53.5</v>
      </c>
      <c r="AL797" s="3">
        <f t="shared" si="129"/>
        <v>1</v>
      </c>
      <c r="AM797" s="3">
        <f t="shared" si="130"/>
        <v>0</v>
      </c>
      <c r="AN797" s="3">
        <f t="shared" si="131"/>
        <v>0</v>
      </c>
    </row>
    <row r="798" spans="1:40" x14ac:dyDescent="0.35">
      <c r="A798" t="s">
        <v>1232</v>
      </c>
      <c r="B798" t="s">
        <v>1208</v>
      </c>
      <c r="C798" t="s">
        <v>3</v>
      </c>
      <c r="D798" t="s">
        <v>1</v>
      </c>
      <c r="E798">
        <v>24.5</v>
      </c>
      <c r="F798">
        <v>103.53</v>
      </c>
      <c r="G798">
        <v>74.930000000000007</v>
      </c>
      <c r="H798">
        <f t="shared" si="124"/>
        <v>1.3816895769384758</v>
      </c>
      <c r="I798">
        <v>23</v>
      </c>
      <c r="J798">
        <v>61.44</v>
      </c>
      <c r="K798">
        <v>71.22</v>
      </c>
      <c r="L798" s="3">
        <f t="shared" si="125"/>
        <v>0</v>
      </c>
      <c r="M798" s="3">
        <f t="shared" si="126"/>
        <v>1</v>
      </c>
      <c r="N798" s="3">
        <f t="shared" si="127"/>
        <v>0</v>
      </c>
      <c r="Z798" s="9">
        <v>1</v>
      </c>
      <c r="AA798" t="s">
        <v>1232</v>
      </c>
      <c r="AB798" t="s">
        <v>1208</v>
      </c>
      <c r="AC798" t="s">
        <v>3</v>
      </c>
      <c r="AD798" t="s">
        <v>2</v>
      </c>
      <c r="AE798">
        <v>24</v>
      </c>
      <c r="AF798">
        <v>150.11000000000001</v>
      </c>
      <c r="AG798">
        <v>73.7</v>
      </c>
      <c r="AH798">
        <f t="shared" si="128"/>
        <v>2.0367706919945725</v>
      </c>
      <c r="AI798">
        <v>16</v>
      </c>
      <c r="AJ798">
        <v>54.97</v>
      </c>
      <c r="AK798">
        <v>53.5</v>
      </c>
      <c r="AL798" s="3">
        <f t="shared" si="129"/>
        <v>1</v>
      </c>
      <c r="AM798" s="3">
        <f t="shared" si="130"/>
        <v>0</v>
      </c>
      <c r="AN798" s="3">
        <f t="shared" si="131"/>
        <v>0</v>
      </c>
    </row>
    <row r="799" spans="1:40" x14ac:dyDescent="0.35">
      <c r="A799" t="s">
        <v>1234</v>
      </c>
      <c r="B799" t="s">
        <v>1208</v>
      </c>
      <c r="C799" t="s">
        <v>3</v>
      </c>
      <c r="D799" t="s">
        <v>1</v>
      </c>
      <c r="E799">
        <v>23.5</v>
      </c>
      <c r="F799">
        <v>125.39</v>
      </c>
      <c r="G799">
        <v>72.459999999999994</v>
      </c>
      <c r="H799">
        <f t="shared" si="124"/>
        <v>1.7304719845431964</v>
      </c>
      <c r="I799">
        <v>22</v>
      </c>
      <c r="J799">
        <v>63.46</v>
      </c>
      <c r="K799">
        <v>68.72</v>
      </c>
      <c r="L799" s="3">
        <f t="shared" si="125"/>
        <v>1</v>
      </c>
      <c r="M799" s="3">
        <f t="shared" si="126"/>
        <v>0</v>
      </c>
      <c r="N799" s="3">
        <f t="shared" si="127"/>
        <v>0</v>
      </c>
      <c r="Z799" s="9">
        <v>1</v>
      </c>
      <c r="AA799" t="s">
        <v>1234</v>
      </c>
      <c r="AB799" t="s">
        <v>1208</v>
      </c>
      <c r="AC799" t="s">
        <v>3</v>
      </c>
      <c r="AD799" t="s">
        <v>2</v>
      </c>
      <c r="AE799">
        <v>24</v>
      </c>
      <c r="AF799">
        <v>124.03</v>
      </c>
      <c r="AG799">
        <v>73.7</v>
      </c>
      <c r="AH799">
        <f t="shared" si="128"/>
        <v>1.6829036635006784</v>
      </c>
      <c r="AI799">
        <v>23</v>
      </c>
      <c r="AJ799">
        <v>63.54</v>
      </c>
      <c r="AK799">
        <v>71.22</v>
      </c>
      <c r="AL799" s="3">
        <f t="shared" si="129"/>
        <v>1</v>
      </c>
      <c r="AM799" s="3">
        <f t="shared" si="130"/>
        <v>0</v>
      </c>
      <c r="AN799" s="3">
        <f t="shared" si="131"/>
        <v>0</v>
      </c>
    </row>
    <row r="800" spans="1:40" x14ac:dyDescent="0.35">
      <c r="A800" t="s">
        <v>1236</v>
      </c>
      <c r="B800" t="s">
        <v>1208</v>
      </c>
      <c r="C800" t="s">
        <v>3</v>
      </c>
      <c r="D800" t="s">
        <v>1</v>
      </c>
      <c r="E800">
        <v>24</v>
      </c>
      <c r="F800">
        <v>134.13999999999999</v>
      </c>
      <c r="G800">
        <v>73.7</v>
      </c>
      <c r="H800">
        <f t="shared" si="124"/>
        <v>1.8200814111261869</v>
      </c>
      <c r="I800">
        <v>22</v>
      </c>
      <c r="J800">
        <v>68.12</v>
      </c>
      <c r="K800">
        <v>68.72</v>
      </c>
      <c r="L800" s="3">
        <f t="shared" si="125"/>
        <v>1</v>
      </c>
      <c r="M800" s="3">
        <f t="shared" si="126"/>
        <v>0</v>
      </c>
      <c r="N800" s="3">
        <f t="shared" si="127"/>
        <v>0</v>
      </c>
      <c r="Z800" s="9">
        <v>1</v>
      </c>
      <c r="AA800" t="s">
        <v>1236</v>
      </c>
      <c r="AB800" t="s">
        <v>1208</v>
      </c>
      <c r="AC800" t="s">
        <v>3</v>
      </c>
      <c r="AD800" t="s">
        <v>2</v>
      </c>
      <c r="AE800">
        <v>24</v>
      </c>
      <c r="AF800">
        <v>131.97999999999999</v>
      </c>
      <c r="AG800">
        <v>73.7</v>
      </c>
      <c r="AH800">
        <f t="shared" si="128"/>
        <v>1.7907734056987785</v>
      </c>
      <c r="AI800">
        <v>25</v>
      </c>
      <c r="AJ800">
        <v>79.62</v>
      </c>
      <c r="AK800">
        <v>76.17</v>
      </c>
      <c r="AL800" s="3">
        <f t="shared" si="129"/>
        <v>1</v>
      </c>
      <c r="AM800" s="3">
        <f t="shared" si="130"/>
        <v>0</v>
      </c>
      <c r="AN800" s="3">
        <f t="shared" si="131"/>
        <v>0</v>
      </c>
    </row>
    <row r="801" spans="1:40" x14ac:dyDescent="0.35">
      <c r="A801" t="s">
        <v>1237</v>
      </c>
      <c r="B801" t="s">
        <v>1208</v>
      </c>
      <c r="C801" t="s">
        <v>3</v>
      </c>
      <c r="D801" t="s">
        <v>1</v>
      </c>
      <c r="E801">
        <v>23.5</v>
      </c>
      <c r="F801">
        <v>82.66</v>
      </c>
      <c r="G801">
        <v>72.459999999999994</v>
      </c>
      <c r="H801">
        <f t="shared" si="124"/>
        <v>1.140767319900635</v>
      </c>
      <c r="I801">
        <v>23</v>
      </c>
      <c r="J801">
        <v>60.51</v>
      </c>
      <c r="K801">
        <v>71.22</v>
      </c>
      <c r="L801" s="3">
        <f t="shared" si="125"/>
        <v>0</v>
      </c>
      <c r="M801" s="3">
        <f t="shared" si="126"/>
        <v>1</v>
      </c>
      <c r="N801" s="3">
        <f t="shared" si="127"/>
        <v>0</v>
      </c>
      <c r="Z801" s="9">
        <v>1</v>
      </c>
      <c r="AA801" t="s">
        <v>1237</v>
      </c>
      <c r="AB801" t="s">
        <v>1208</v>
      </c>
      <c r="AC801" t="s">
        <v>3</v>
      </c>
      <c r="AD801" t="s">
        <v>2</v>
      </c>
      <c r="AE801">
        <v>24</v>
      </c>
      <c r="AF801">
        <v>102.56</v>
      </c>
      <c r="AG801">
        <v>73.7</v>
      </c>
      <c r="AH801">
        <f t="shared" si="128"/>
        <v>1.3915875169606513</v>
      </c>
      <c r="AI801">
        <v>22.5</v>
      </c>
      <c r="AJ801">
        <v>55.06</v>
      </c>
      <c r="AK801">
        <v>69.97</v>
      </c>
      <c r="AL801" s="3">
        <f t="shared" si="129"/>
        <v>0</v>
      </c>
      <c r="AM801" s="3">
        <f t="shared" si="130"/>
        <v>1</v>
      </c>
      <c r="AN801" s="3">
        <f t="shared" si="131"/>
        <v>0</v>
      </c>
    </row>
    <row r="802" spans="1:40" x14ac:dyDescent="0.35">
      <c r="A802" t="s">
        <v>1238</v>
      </c>
      <c r="B802" t="s">
        <v>1208</v>
      </c>
      <c r="C802" t="s">
        <v>3</v>
      </c>
      <c r="D802" t="s">
        <v>1</v>
      </c>
      <c r="E802">
        <v>24</v>
      </c>
      <c r="F802">
        <v>123.64</v>
      </c>
      <c r="G802">
        <v>73.7</v>
      </c>
      <c r="H802">
        <f t="shared" si="124"/>
        <v>1.6776119402985075</v>
      </c>
      <c r="I802">
        <v>22.5</v>
      </c>
      <c r="J802">
        <v>32.53</v>
      </c>
      <c r="K802">
        <v>69.97</v>
      </c>
      <c r="L802" s="3">
        <f t="shared" si="125"/>
        <v>1</v>
      </c>
      <c r="M802" s="3">
        <f t="shared" si="126"/>
        <v>0</v>
      </c>
      <c r="N802" s="3">
        <f t="shared" si="127"/>
        <v>0</v>
      </c>
      <c r="Z802" s="9">
        <v>1</v>
      </c>
      <c r="AA802" t="s">
        <v>1238</v>
      </c>
      <c r="AB802" t="s">
        <v>1208</v>
      </c>
      <c r="AC802" t="s">
        <v>3</v>
      </c>
      <c r="AD802" t="s">
        <v>2</v>
      </c>
      <c r="AE802">
        <v>24</v>
      </c>
      <c r="AF802">
        <v>160.44999999999999</v>
      </c>
      <c r="AG802">
        <v>73.7</v>
      </c>
      <c r="AH802">
        <f t="shared" si="128"/>
        <v>2.1770691994572591</v>
      </c>
      <c r="AI802">
        <v>22.5</v>
      </c>
      <c r="AJ802">
        <v>58.13</v>
      </c>
      <c r="AK802">
        <v>69.97</v>
      </c>
      <c r="AL802" s="3">
        <f t="shared" si="129"/>
        <v>1</v>
      </c>
      <c r="AM802" s="3">
        <f t="shared" si="130"/>
        <v>0</v>
      </c>
      <c r="AN802" s="3">
        <f t="shared" si="131"/>
        <v>0</v>
      </c>
    </row>
    <row r="803" spans="1:40" x14ac:dyDescent="0.35">
      <c r="A803" t="s">
        <v>1239</v>
      </c>
      <c r="B803" t="s">
        <v>1208</v>
      </c>
      <c r="C803" s="4" t="s">
        <v>3</v>
      </c>
      <c r="D803" s="4" t="s">
        <v>1</v>
      </c>
      <c r="E803" s="4">
        <v>28</v>
      </c>
      <c r="F803" s="4">
        <v>70.25</v>
      </c>
      <c r="G803" s="4">
        <v>83.53</v>
      </c>
      <c r="H803" s="4">
        <f t="shared" si="124"/>
        <v>0.84101520411828079</v>
      </c>
      <c r="I803" s="4">
        <v>27.5</v>
      </c>
      <c r="J803" s="4">
        <v>54.14</v>
      </c>
      <c r="K803" s="4">
        <v>82.3</v>
      </c>
      <c r="L803" s="4">
        <f t="shared" si="125"/>
        <v>0</v>
      </c>
      <c r="M803" s="4">
        <f t="shared" si="126"/>
        <v>0</v>
      </c>
      <c r="N803" s="4">
        <f t="shared" si="127"/>
        <v>1</v>
      </c>
      <c r="Z803" s="9">
        <v>1</v>
      </c>
      <c r="AA803" t="s">
        <v>1239</v>
      </c>
      <c r="AB803" t="s">
        <v>1208</v>
      </c>
      <c r="AC803" t="s">
        <v>3</v>
      </c>
      <c r="AD803" t="s">
        <v>2</v>
      </c>
      <c r="AE803">
        <v>24</v>
      </c>
      <c r="AF803">
        <v>123.02</v>
      </c>
      <c r="AG803">
        <v>73.7</v>
      </c>
      <c r="AH803">
        <f t="shared" si="128"/>
        <v>1.6691994572591586</v>
      </c>
      <c r="AI803">
        <v>23</v>
      </c>
      <c r="AJ803">
        <v>63.54</v>
      </c>
      <c r="AK803">
        <v>71.22</v>
      </c>
      <c r="AL803" s="3">
        <f t="shared" si="129"/>
        <v>1</v>
      </c>
      <c r="AM803" s="3">
        <f t="shared" si="130"/>
        <v>0</v>
      </c>
      <c r="AN803" s="3">
        <f t="shared" si="131"/>
        <v>0</v>
      </c>
    </row>
    <row r="804" spans="1:40" x14ac:dyDescent="0.35">
      <c r="A804" t="s">
        <v>1261</v>
      </c>
      <c r="B804" t="s">
        <v>1208</v>
      </c>
      <c r="C804" t="s">
        <v>3</v>
      </c>
      <c r="D804" t="s">
        <v>4</v>
      </c>
      <c r="E804">
        <v>24</v>
      </c>
      <c r="F804">
        <v>125.56</v>
      </c>
      <c r="G804">
        <v>73.7</v>
      </c>
      <c r="H804">
        <f t="shared" si="124"/>
        <v>1.703663500678426</v>
      </c>
      <c r="I804">
        <v>26</v>
      </c>
      <c r="J804">
        <v>79.05</v>
      </c>
      <c r="K804">
        <v>78.63</v>
      </c>
      <c r="L804" s="3">
        <f t="shared" si="125"/>
        <v>1</v>
      </c>
      <c r="M804" s="3">
        <f t="shared" si="126"/>
        <v>0</v>
      </c>
      <c r="N804" s="3">
        <f t="shared" si="127"/>
        <v>0</v>
      </c>
      <c r="Z804" s="9">
        <v>1</v>
      </c>
      <c r="AA804" t="s">
        <v>1261</v>
      </c>
      <c r="AB804" t="s">
        <v>1208</v>
      </c>
      <c r="AC804" s="4" t="s">
        <v>3</v>
      </c>
      <c r="AD804" s="4" t="s">
        <v>5</v>
      </c>
      <c r="AE804" s="4">
        <v>27</v>
      </c>
      <c r="AF804" s="4">
        <v>72</v>
      </c>
      <c r="AG804" s="4">
        <v>81.08</v>
      </c>
      <c r="AH804" s="4">
        <f t="shared" si="128"/>
        <v>0.88801184015786883</v>
      </c>
      <c r="AI804" s="4">
        <v>26.5</v>
      </c>
      <c r="AJ804" s="4">
        <v>43.42</v>
      </c>
      <c r="AK804" s="4">
        <v>79.86</v>
      </c>
      <c r="AL804" s="4">
        <f t="shared" si="129"/>
        <v>0</v>
      </c>
      <c r="AM804" s="4">
        <f t="shared" si="130"/>
        <v>0</v>
      </c>
      <c r="AN804" s="4">
        <f t="shared" si="131"/>
        <v>1</v>
      </c>
    </row>
    <row r="805" spans="1:40" x14ac:dyDescent="0.35">
      <c r="A805" t="s">
        <v>1262</v>
      </c>
      <c r="B805" t="s">
        <v>1208</v>
      </c>
      <c r="C805" t="s">
        <v>3</v>
      </c>
      <c r="D805" t="s">
        <v>4</v>
      </c>
      <c r="E805">
        <v>24</v>
      </c>
      <c r="F805">
        <v>130.25</v>
      </c>
      <c r="G805">
        <v>73.7</v>
      </c>
      <c r="H805">
        <f t="shared" si="124"/>
        <v>1.7672998643147897</v>
      </c>
      <c r="I805">
        <v>22.5</v>
      </c>
      <c r="J805">
        <v>60.77</v>
      </c>
      <c r="K805">
        <v>69.97</v>
      </c>
      <c r="L805" s="3">
        <f t="shared" si="125"/>
        <v>1</v>
      </c>
      <c r="M805" s="3">
        <f t="shared" si="126"/>
        <v>0</v>
      </c>
      <c r="N805" s="3">
        <f t="shared" si="127"/>
        <v>0</v>
      </c>
      <c r="Z805" s="9">
        <v>1</v>
      </c>
      <c r="AA805" t="s">
        <v>1262</v>
      </c>
      <c r="AB805" t="s">
        <v>1208</v>
      </c>
      <c r="AC805" t="s">
        <v>3</v>
      </c>
      <c r="AD805" t="s">
        <v>5</v>
      </c>
      <c r="AE805">
        <v>24</v>
      </c>
      <c r="AF805">
        <v>95.37</v>
      </c>
      <c r="AG805">
        <v>73.7</v>
      </c>
      <c r="AH805">
        <f t="shared" si="128"/>
        <v>1.2940298507462686</v>
      </c>
      <c r="AI805">
        <v>23</v>
      </c>
      <c r="AJ805">
        <v>57.99</v>
      </c>
      <c r="AK805">
        <v>71.22</v>
      </c>
      <c r="AL805" s="3">
        <f t="shared" si="129"/>
        <v>0</v>
      </c>
      <c r="AM805" s="3">
        <f t="shared" si="130"/>
        <v>1</v>
      </c>
      <c r="AN805" s="3">
        <f t="shared" si="131"/>
        <v>0</v>
      </c>
    </row>
    <row r="806" spans="1:40" x14ac:dyDescent="0.35">
      <c r="A806" t="s">
        <v>1264</v>
      </c>
      <c r="B806" t="s">
        <v>1208</v>
      </c>
      <c r="C806" t="s">
        <v>3</v>
      </c>
      <c r="D806" t="s">
        <v>4</v>
      </c>
      <c r="E806">
        <v>24</v>
      </c>
      <c r="F806">
        <v>162.07</v>
      </c>
      <c r="G806">
        <v>73.7</v>
      </c>
      <c r="H806">
        <f t="shared" si="124"/>
        <v>2.1990502035278152</v>
      </c>
      <c r="I806">
        <v>22</v>
      </c>
      <c r="J806">
        <v>52.03</v>
      </c>
      <c r="K806">
        <v>68.72</v>
      </c>
      <c r="L806" s="3">
        <f t="shared" si="125"/>
        <v>1</v>
      </c>
      <c r="M806" s="3">
        <f t="shared" si="126"/>
        <v>0</v>
      </c>
      <c r="N806" s="3">
        <f t="shared" si="127"/>
        <v>0</v>
      </c>
      <c r="Z806" s="9">
        <v>1</v>
      </c>
      <c r="AA806" t="s">
        <v>1264</v>
      </c>
      <c r="AB806" t="s">
        <v>1208</v>
      </c>
      <c r="AC806" t="s">
        <v>3</v>
      </c>
      <c r="AD806" t="s">
        <v>5</v>
      </c>
      <c r="AE806">
        <v>25</v>
      </c>
      <c r="AF806">
        <v>86.24</v>
      </c>
      <c r="AG806">
        <v>76.17</v>
      </c>
      <c r="AH806">
        <f t="shared" si="128"/>
        <v>1.132204279900223</v>
      </c>
      <c r="AI806">
        <v>24</v>
      </c>
      <c r="AJ806">
        <v>68.680000000000007</v>
      </c>
      <c r="AK806">
        <v>73.7</v>
      </c>
      <c r="AL806" s="3">
        <f t="shared" si="129"/>
        <v>0</v>
      </c>
      <c r="AM806" s="3">
        <f t="shared" si="130"/>
        <v>1</v>
      </c>
      <c r="AN806" s="3">
        <f t="shared" si="131"/>
        <v>0</v>
      </c>
    </row>
    <row r="807" spans="1:40" x14ac:dyDescent="0.35">
      <c r="A807" t="s">
        <v>1265</v>
      </c>
      <c r="B807" t="s">
        <v>1208</v>
      </c>
      <c r="C807" t="s">
        <v>3</v>
      </c>
      <c r="D807" t="s">
        <v>4</v>
      </c>
      <c r="E807">
        <v>24</v>
      </c>
      <c r="F807">
        <v>135.30000000000001</v>
      </c>
      <c r="G807">
        <v>73.7</v>
      </c>
      <c r="H807">
        <f t="shared" si="124"/>
        <v>1.8358208955223883</v>
      </c>
      <c r="I807">
        <v>22.5</v>
      </c>
      <c r="J807">
        <v>67.23</v>
      </c>
      <c r="K807">
        <v>69.97</v>
      </c>
      <c r="L807" s="3">
        <f t="shared" si="125"/>
        <v>1</v>
      </c>
      <c r="M807" s="3">
        <f t="shared" si="126"/>
        <v>0</v>
      </c>
      <c r="N807" s="3">
        <f t="shared" si="127"/>
        <v>0</v>
      </c>
      <c r="Z807" s="9">
        <v>1</v>
      </c>
      <c r="AA807" t="s">
        <v>1265</v>
      </c>
      <c r="AB807" t="s">
        <v>1208</v>
      </c>
      <c r="AC807" t="s">
        <v>3</v>
      </c>
      <c r="AD807" t="s">
        <v>5</v>
      </c>
      <c r="AE807">
        <v>23.5</v>
      </c>
      <c r="AF807">
        <v>93.91</v>
      </c>
      <c r="AG807">
        <v>72.459999999999994</v>
      </c>
      <c r="AH807">
        <f t="shared" si="128"/>
        <v>1.2960253933204526</v>
      </c>
      <c r="AI807">
        <v>22.5</v>
      </c>
      <c r="AJ807">
        <v>71.94</v>
      </c>
      <c r="AK807">
        <v>69.97</v>
      </c>
      <c r="AL807" s="3">
        <f t="shared" si="129"/>
        <v>0</v>
      </c>
      <c r="AM807" s="3">
        <f t="shared" si="130"/>
        <v>1</v>
      </c>
      <c r="AN807" s="3">
        <f t="shared" si="131"/>
        <v>0</v>
      </c>
    </row>
    <row r="808" spans="1:40" x14ac:dyDescent="0.35">
      <c r="A808" t="s">
        <v>1266</v>
      </c>
      <c r="B808" t="s">
        <v>1208</v>
      </c>
      <c r="C808" t="s">
        <v>3</v>
      </c>
      <c r="D808" t="s">
        <v>4</v>
      </c>
      <c r="E808">
        <v>24</v>
      </c>
      <c r="F808">
        <v>160.28</v>
      </c>
      <c r="G808">
        <v>73.7</v>
      </c>
      <c r="H808">
        <f t="shared" si="124"/>
        <v>2.1747625508819537</v>
      </c>
      <c r="I808">
        <v>22.5</v>
      </c>
      <c r="J808">
        <v>69.5</v>
      </c>
      <c r="K808">
        <v>69.97</v>
      </c>
      <c r="L808" s="3">
        <f t="shared" si="125"/>
        <v>1</v>
      </c>
      <c r="M808" s="3">
        <f t="shared" si="126"/>
        <v>0</v>
      </c>
      <c r="N808" s="3">
        <f t="shared" si="127"/>
        <v>0</v>
      </c>
      <c r="Z808" s="9">
        <v>1</v>
      </c>
      <c r="AA808" t="s">
        <v>1266</v>
      </c>
      <c r="AB808" t="s">
        <v>1208</v>
      </c>
      <c r="AC808" s="4" t="s">
        <v>3</v>
      </c>
      <c r="AD808" s="4" t="s">
        <v>5</v>
      </c>
      <c r="AE808" s="4">
        <v>24</v>
      </c>
      <c r="AF808" s="4">
        <v>69.91</v>
      </c>
      <c r="AG808" s="4">
        <v>73.7</v>
      </c>
      <c r="AH808" s="4">
        <f t="shared" si="128"/>
        <v>0.94857530529172307</v>
      </c>
      <c r="AI808" s="4">
        <v>23.5</v>
      </c>
      <c r="AJ808" s="4">
        <v>56.4</v>
      </c>
      <c r="AK808" s="4">
        <v>72.459999999999994</v>
      </c>
      <c r="AL808" s="4">
        <f t="shared" si="129"/>
        <v>0</v>
      </c>
      <c r="AM808" s="4">
        <f t="shared" si="130"/>
        <v>0</v>
      </c>
      <c r="AN808" s="4">
        <f t="shared" si="131"/>
        <v>1</v>
      </c>
    </row>
    <row r="809" spans="1:40" x14ac:dyDescent="0.35">
      <c r="A809" t="s">
        <v>1267</v>
      </c>
      <c r="B809" t="s">
        <v>1208</v>
      </c>
      <c r="C809" t="s">
        <v>3</v>
      </c>
      <c r="D809" t="s">
        <v>4</v>
      </c>
      <c r="E809">
        <v>24</v>
      </c>
      <c r="F809">
        <v>101.9</v>
      </c>
      <c r="G809">
        <v>73.7</v>
      </c>
      <c r="H809">
        <f t="shared" si="124"/>
        <v>1.3826322930800543</v>
      </c>
      <c r="I809">
        <v>23</v>
      </c>
      <c r="J809">
        <v>57.04</v>
      </c>
      <c r="K809">
        <v>71.22</v>
      </c>
      <c r="L809" s="3">
        <f t="shared" si="125"/>
        <v>0</v>
      </c>
      <c r="M809" s="3">
        <f t="shared" si="126"/>
        <v>1</v>
      </c>
      <c r="N809" s="3">
        <f t="shared" si="127"/>
        <v>0</v>
      </c>
      <c r="Z809" s="9">
        <v>1</v>
      </c>
      <c r="AA809" t="s">
        <v>1267</v>
      </c>
      <c r="AB809" t="s">
        <v>1208</v>
      </c>
      <c r="AC809" t="s">
        <v>3</v>
      </c>
      <c r="AD809" t="s">
        <v>5</v>
      </c>
      <c r="AE809">
        <v>24</v>
      </c>
      <c r="AF809">
        <v>86.02</v>
      </c>
      <c r="AG809">
        <v>73.7</v>
      </c>
      <c r="AH809">
        <f t="shared" si="128"/>
        <v>1.1671641791044776</v>
      </c>
      <c r="AI809">
        <v>26</v>
      </c>
      <c r="AJ809">
        <v>78.95</v>
      </c>
      <c r="AK809">
        <v>78.63</v>
      </c>
      <c r="AL809" s="3">
        <f t="shared" si="129"/>
        <v>0</v>
      </c>
      <c r="AM809" s="3">
        <f t="shared" si="130"/>
        <v>1</v>
      </c>
      <c r="AN809" s="3">
        <f t="shared" si="131"/>
        <v>0</v>
      </c>
    </row>
    <row r="810" spans="1:40" x14ac:dyDescent="0.35">
      <c r="A810" t="s">
        <v>1270</v>
      </c>
      <c r="B810" t="s">
        <v>1208</v>
      </c>
      <c r="C810" t="s">
        <v>3</v>
      </c>
      <c r="D810" t="s">
        <v>4</v>
      </c>
      <c r="E810">
        <v>24</v>
      </c>
      <c r="F810">
        <v>110.65</v>
      </c>
      <c r="G810">
        <v>73.7</v>
      </c>
      <c r="H810">
        <f t="shared" si="124"/>
        <v>1.5013568521031209</v>
      </c>
      <c r="I810">
        <v>23</v>
      </c>
      <c r="J810">
        <v>71.12</v>
      </c>
      <c r="K810">
        <v>71.22</v>
      </c>
      <c r="L810" s="3">
        <f t="shared" si="125"/>
        <v>1</v>
      </c>
      <c r="M810" s="3">
        <f t="shared" si="126"/>
        <v>0</v>
      </c>
      <c r="N810" s="3">
        <f t="shared" si="127"/>
        <v>0</v>
      </c>
      <c r="Z810" s="9">
        <v>1</v>
      </c>
      <c r="AA810" t="s">
        <v>1270</v>
      </c>
      <c r="AB810" t="s">
        <v>1208</v>
      </c>
      <c r="AC810" t="s">
        <v>3</v>
      </c>
      <c r="AD810" t="s">
        <v>5</v>
      </c>
      <c r="AE810">
        <v>24</v>
      </c>
      <c r="AF810">
        <v>83</v>
      </c>
      <c r="AG810">
        <v>73.7</v>
      </c>
      <c r="AH810">
        <f t="shared" si="128"/>
        <v>1.1261872455902306</v>
      </c>
      <c r="AI810">
        <v>22.5</v>
      </c>
      <c r="AJ810">
        <v>43.25</v>
      </c>
      <c r="AK810">
        <v>69.97</v>
      </c>
      <c r="AL810" s="3">
        <f t="shared" si="129"/>
        <v>0</v>
      </c>
      <c r="AM810" s="3">
        <f t="shared" si="130"/>
        <v>1</v>
      </c>
      <c r="AN810" s="3">
        <f t="shared" si="131"/>
        <v>0</v>
      </c>
    </row>
    <row r="811" spans="1:40" x14ac:dyDescent="0.35">
      <c r="A811" t="s">
        <v>1163</v>
      </c>
      <c r="B811" t="s">
        <v>1143</v>
      </c>
      <c r="C811" t="s">
        <v>3</v>
      </c>
      <c r="D811" t="s">
        <v>1</v>
      </c>
      <c r="E811">
        <v>25.5</v>
      </c>
      <c r="F811">
        <v>83.04</v>
      </c>
      <c r="G811">
        <v>77.400000000000006</v>
      </c>
      <c r="H811">
        <f t="shared" si="124"/>
        <v>1.0728682170542636</v>
      </c>
      <c r="I811">
        <v>24</v>
      </c>
      <c r="J811">
        <v>77.59</v>
      </c>
      <c r="K811">
        <v>73.7</v>
      </c>
      <c r="L811" s="3">
        <f t="shared" si="125"/>
        <v>0</v>
      </c>
      <c r="M811" s="3">
        <f t="shared" si="126"/>
        <v>1</v>
      </c>
      <c r="N811" s="3">
        <f t="shared" si="127"/>
        <v>0</v>
      </c>
      <c r="Z811" s="9">
        <v>2</v>
      </c>
      <c r="AA811" t="s">
        <v>1163</v>
      </c>
      <c r="AB811" t="s">
        <v>1143</v>
      </c>
      <c r="AC811" t="s">
        <v>3</v>
      </c>
      <c r="AD811" t="s">
        <v>2</v>
      </c>
      <c r="AE811">
        <v>24</v>
      </c>
      <c r="AF811">
        <v>98.54</v>
      </c>
      <c r="AG811">
        <v>73.7</v>
      </c>
      <c r="AH811">
        <f t="shared" si="128"/>
        <v>1.3370420624151969</v>
      </c>
      <c r="AI811">
        <v>23</v>
      </c>
      <c r="AJ811">
        <v>56.38</v>
      </c>
      <c r="AK811">
        <v>71.22</v>
      </c>
      <c r="AL811" s="3">
        <f t="shared" si="129"/>
        <v>0</v>
      </c>
      <c r="AM811" s="3">
        <f t="shared" si="130"/>
        <v>1</v>
      </c>
      <c r="AN811" s="3">
        <f t="shared" si="131"/>
        <v>0</v>
      </c>
    </row>
    <row r="812" spans="1:40" x14ac:dyDescent="0.35">
      <c r="A812" t="s">
        <v>1165</v>
      </c>
      <c r="B812" t="s">
        <v>1143</v>
      </c>
      <c r="C812" t="s">
        <v>3</v>
      </c>
      <c r="D812" t="s">
        <v>1</v>
      </c>
      <c r="E812">
        <v>25.5</v>
      </c>
      <c r="F812">
        <v>90.36</v>
      </c>
      <c r="G812">
        <v>77.400000000000006</v>
      </c>
      <c r="H812">
        <f t="shared" si="124"/>
        <v>1.1674418604651162</v>
      </c>
      <c r="I812">
        <v>24.5</v>
      </c>
      <c r="J812">
        <v>82.39</v>
      </c>
      <c r="K812">
        <v>74.930000000000007</v>
      </c>
      <c r="L812" s="3">
        <f t="shared" si="125"/>
        <v>0</v>
      </c>
      <c r="M812" s="3">
        <f t="shared" si="126"/>
        <v>1</v>
      </c>
      <c r="N812" s="3">
        <f t="shared" si="127"/>
        <v>0</v>
      </c>
      <c r="Z812" s="9">
        <v>2</v>
      </c>
      <c r="AA812" t="s">
        <v>1165</v>
      </c>
      <c r="AB812" t="s">
        <v>1143</v>
      </c>
      <c r="AC812" t="s">
        <v>3</v>
      </c>
      <c r="AD812" t="s">
        <v>2</v>
      </c>
      <c r="AE812">
        <v>23</v>
      </c>
      <c r="AF812">
        <v>71.599999999999994</v>
      </c>
      <c r="AG812">
        <v>71.22</v>
      </c>
      <c r="AH812">
        <f t="shared" si="128"/>
        <v>1.0053355798932884</v>
      </c>
      <c r="AI812">
        <v>22.5</v>
      </c>
      <c r="AJ812">
        <v>66.34</v>
      </c>
      <c r="AK812">
        <v>69.97</v>
      </c>
      <c r="AL812" s="3">
        <f t="shared" si="129"/>
        <v>0</v>
      </c>
      <c r="AM812" s="3">
        <f t="shared" si="130"/>
        <v>1</v>
      </c>
      <c r="AN812" s="3">
        <f t="shared" si="131"/>
        <v>0</v>
      </c>
    </row>
    <row r="813" spans="1:40" x14ac:dyDescent="0.35">
      <c r="A813" t="s">
        <v>1167</v>
      </c>
      <c r="B813" t="s">
        <v>1143</v>
      </c>
      <c r="C813" t="s">
        <v>3</v>
      </c>
      <c r="D813" t="s">
        <v>1</v>
      </c>
      <c r="E813">
        <v>25</v>
      </c>
      <c r="F813">
        <v>122.38</v>
      </c>
      <c r="G813">
        <v>76.17</v>
      </c>
      <c r="H813">
        <f t="shared" si="124"/>
        <v>1.6066692923723249</v>
      </c>
      <c r="I813">
        <v>24</v>
      </c>
      <c r="J813">
        <v>64.5</v>
      </c>
      <c r="K813">
        <v>73.7</v>
      </c>
      <c r="L813" s="3">
        <f t="shared" si="125"/>
        <v>1</v>
      </c>
      <c r="M813" s="3">
        <f t="shared" si="126"/>
        <v>0</v>
      </c>
      <c r="N813" s="3">
        <f t="shared" si="127"/>
        <v>0</v>
      </c>
      <c r="Z813" s="9">
        <v>2</v>
      </c>
      <c r="AA813" t="s">
        <v>1167</v>
      </c>
      <c r="AB813" t="s">
        <v>1143</v>
      </c>
      <c r="AC813" t="s">
        <v>3</v>
      </c>
      <c r="AD813" t="s">
        <v>2</v>
      </c>
      <c r="AE813">
        <v>24</v>
      </c>
      <c r="AF813">
        <v>107.62</v>
      </c>
      <c r="AG813">
        <v>73.7</v>
      </c>
      <c r="AH813">
        <f t="shared" si="128"/>
        <v>1.4602442333785617</v>
      </c>
      <c r="AI813">
        <v>23</v>
      </c>
      <c r="AJ813">
        <v>50.64</v>
      </c>
      <c r="AK813">
        <v>71.22</v>
      </c>
      <c r="AL813" s="3">
        <f t="shared" si="129"/>
        <v>0</v>
      </c>
      <c r="AM813" s="3">
        <f t="shared" si="130"/>
        <v>1</v>
      </c>
      <c r="AN813" s="3">
        <f t="shared" si="131"/>
        <v>0</v>
      </c>
    </row>
    <row r="814" spans="1:40" x14ac:dyDescent="0.35">
      <c r="A814" t="s">
        <v>1169</v>
      </c>
      <c r="B814" t="s">
        <v>1143</v>
      </c>
      <c r="C814" t="s">
        <v>3</v>
      </c>
      <c r="D814" t="s">
        <v>1</v>
      </c>
      <c r="E814">
        <v>24</v>
      </c>
      <c r="F814">
        <v>75.12</v>
      </c>
      <c r="G814">
        <v>73.7</v>
      </c>
      <c r="H814">
        <f t="shared" si="124"/>
        <v>1.0192672998643149</v>
      </c>
      <c r="I814">
        <v>23.5</v>
      </c>
      <c r="J814">
        <v>63.51</v>
      </c>
      <c r="K814">
        <v>72.459999999999994</v>
      </c>
      <c r="L814" s="3">
        <f t="shared" si="125"/>
        <v>0</v>
      </c>
      <c r="M814" s="3">
        <f t="shared" si="126"/>
        <v>1</v>
      </c>
      <c r="N814" s="3">
        <f t="shared" si="127"/>
        <v>0</v>
      </c>
      <c r="Z814" s="9">
        <v>2</v>
      </c>
      <c r="AA814" t="s">
        <v>1169</v>
      </c>
      <c r="AB814" t="s">
        <v>1143</v>
      </c>
      <c r="AC814" t="s">
        <v>3</v>
      </c>
      <c r="AD814" t="s">
        <v>2</v>
      </c>
      <c r="AE814">
        <v>24</v>
      </c>
      <c r="AF814">
        <v>123.81</v>
      </c>
      <c r="AG814">
        <v>73.7</v>
      </c>
      <c r="AH814">
        <f t="shared" si="128"/>
        <v>1.6799185888738126</v>
      </c>
      <c r="AI814">
        <v>16</v>
      </c>
      <c r="AJ814">
        <v>58.46</v>
      </c>
      <c r="AK814">
        <v>53.5</v>
      </c>
      <c r="AL814" s="3">
        <f t="shared" si="129"/>
        <v>1</v>
      </c>
      <c r="AM814" s="3">
        <f t="shared" si="130"/>
        <v>0</v>
      </c>
      <c r="AN814" s="3">
        <f t="shared" si="131"/>
        <v>0</v>
      </c>
    </row>
    <row r="815" spans="1:40" x14ac:dyDescent="0.35">
      <c r="A815" t="s">
        <v>1170</v>
      </c>
      <c r="B815" t="s">
        <v>1143</v>
      </c>
      <c r="C815" t="s">
        <v>3</v>
      </c>
      <c r="D815" t="s">
        <v>1</v>
      </c>
      <c r="E815">
        <v>24</v>
      </c>
      <c r="F815">
        <v>170.75</v>
      </c>
      <c r="G815">
        <v>73.7</v>
      </c>
      <c r="H815">
        <f t="shared" si="124"/>
        <v>2.3168249660786975</v>
      </c>
      <c r="I815">
        <v>22.5</v>
      </c>
      <c r="J815">
        <v>41.94</v>
      </c>
      <c r="K815">
        <v>69.97</v>
      </c>
      <c r="L815" s="3">
        <f t="shared" si="125"/>
        <v>1</v>
      </c>
      <c r="M815" s="3">
        <f t="shared" si="126"/>
        <v>0</v>
      </c>
      <c r="N815" s="3">
        <f t="shared" si="127"/>
        <v>0</v>
      </c>
      <c r="Z815" s="9">
        <v>2</v>
      </c>
      <c r="AA815" t="s">
        <v>1170</v>
      </c>
      <c r="AB815" t="s">
        <v>1143</v>
      </c>
      <c r="AC815" t="s">
        <v>3</v>
      </c>
      <c r="AD815" t="s">
        <v>2</v>
      </c>
      <c r="AE815">
        <v>24</v>
      </c>
      <c r="AF815">
        <v>126.78</v>
      </c>
      <c r="AG815">
        <v>73.7</v>
      </c>
      <c r="AH815">
        <f t="shared" si="128"/>
        <v>1.7202170963364993</v>
      </c>
      <c r="AI815">
        <v>16</v>
      </c>
      <c r="AJ815">
        <v>54.92</v>
      </c>
      <c r="AK815">
        <v>53.5</v>
      </c>
      <c r="AL815" s="3">
        <f t="shared" si="129"/>
        <v>1</v>
      </c>
      <c r="AM815" s="3">
        <f t="shared" si="130"/>
        <v>0</v>
      </c>
      <c r="AN815" s="3">
        <f t="shared" si="131"/>
        <v>0</v>
      </c>
    </row>
    <row r="816" spans="1:40" x14ac:dyDescent="0.35">
      <c r="A816" t="s">
        <v>1171</v>
      </c>
      <c r="B816" t="s">
        <v>1143</v>
      </c>
      <c r="C816" t="s">
        <v>3</v>
      </c>
      <c r="D816" t="s">
        <v>1</v>
      </c>
      <c r="E816">
        <v>24</v>
      </c>
      <c r="F816">
        <v>144.24</v>
      </c>
      <c r="G816">
        <v>73.7</v>
      </c>
      <c r="H816">
        <f t="shared" si="124"/>
        <v>1.9571234735413841</v>
      </c>
      <c r="I816">
        <v>22.5</v>
      </c>
      <c r="J816">
        <v>64.13</v>
      </c>
      <c r="K816">
        <v>69.97</v>
      </c>
      <c r="L816" s="3">
        <f t="shared" si="125"/>
        <v>1</v>
      </c>
      <c r="M816" s="3">
        <f t="shared" si="126"/>
        <v>0</v>
      </c>
      <c r="N816" s="3">
        <f t="shared" si="127"/>
        <v>0</v>
      </c>
      <c r="Z816" s="9">
        <v>2</v>
      </c>
      <c r="AA816" t="s">
        <v>1171</v>
      </c>
      <c r="AB816" t="s">
        <v>1143</v>
      </c>
      <c r="AC816" t="s">
        <v>3</v>
      </c>
      <c r="AD816" t="s">
        <v>2</v>
      </c>
      <c r="AE816">
        <v>24</v>
      </c>
      <c r="AF816">
        <v>116.76</v>
      </c>
      <c r="AG816">
        <v>73.7</v>
      </c>
      <c r="AH816">
        <f t="shared" si="128"/>
        <v>1.5842605156037992</v>
      </c>
      <c r="AI816">
        <v>26</v>
      </c>
      <c r="AJ816">
        <v>82.47</v>
      </c>
      <c r="AK816">
        <v>78.63</v>
      </c>
      <c r="AL816" s="3">
        <f t="shared" si="129"/>
        <v>1</v>
      </c>
      <c r="AM816" s="3">
        <f t="shared" si="130"/>
        <v>0</v>
      </c>
      <c r="AN816" s="3">
        <f t="shared" si="131"/>
        <v>0</v>
      </c>
    </row>
    <row r="817" spans="1:40" x14ac:dyDescent="0.35">
      <c r="A817" t="s">
        <v>1172</v>
      </c>
      <c r="B817" t="s">
        <v>1143</v>
      </c>
      <c r="C817" t="s">
        <v>3</v>
      </c>
      <c r="D817" t="s">
        <v>1</v>
      </c>
      <c r="E817">
        <v>25</v>
      </c>
      <c r="F817">
        <v>100.26</v>
      </c>
      <c r="G817">
        <v>76.17</v>
      </c>
      <c r="H817">
        <f t="shared" si="124"/>
        <v>1.3162662465537613</v>
      </c>
      <c r="I817">
        <v>16.5</v>
      </c>
      <c r="J817">
        <v>57.88</v>
      </c>
      <c r="K817">
        <v>54.79</v>
      </c>
      <c r="L817" s="3">
        <f t="shared" si="125"/>
        <v>0</v>
      </c>
      <c r="M817" s="3">
        <f t="shared" si="126"/>
        <v>1</v>
      </c>
      <c r="N817" s="3">
        <f t="shared" si="127"/>
        <v>0</v>
      </c>
      <c r="Z817" s="9">
        <v>2</v>
      </c>
      <c r="AA817" t="s">
        <v>1172</v>
      </c>
      <c r="AB817" t="s">
        <v>1143</v>
      </c>
      <c r="AC817" t="s">
        <v>3</v>
      </c>
      <c r="AD817" t="s">
        <v>2</v>
      </c>
      <c r="AE817">
        <v>24</v>
      </c>
      <c r="AF817">
        <v>130.65</v>
      </c>
      <c r="AG817">
        <v>73.7</v>
      </c>
      <c r="AH817">
        <f t="shared" si="128"/>
        <v>1.7727272727272727</v>
      </c>
      <c r="AI817">
        <v>23</v>
      </c>
      <c r="AJ817">
        <v>52.25</v>
      </c>
      <c r="AK817">
        <v>71.22</v>
      </c>
      <c r="AL817" s="3">
        <f t="shared" si="129"/>
        <v>1</v>
      </c>
      <c r="AM817" s="3">
        <f t="shared" si="130"/>
        <v>0</v>
      </c>
      <c r="AN817" s="3">
        <f t="shared" si="131"/>
        <v>0</v>
      </c>
    </row>
    <row r="818" spans="1:40" x14ac:dyDescent="0.35">
      <c r="A818" t="s">
        <v>1173</v>
      </c>
      <c r="B818" t="s">
        <v>1143</v>
      </c>
      <c r="C818" s="4" t="s">
        <v>3</v>
      </c>
      <c r="D818" s="4" t="s">
        <v>1</v>
      </c>
      <c r="E818" s="4">
        <v>19.5</v>
      </c>
      <c r="F818" s="4">
        <v>45.93</v>
      </c>
      <c r="G818" s="4">
        <v>62.44</v>
      </c>
      <c r="H818" s="4">
        <f t="shared" si="124"/>
        <v>0.73558616271620758</v>
      </c>
      <c r="I818" s="4">
        <v>19</v>
      </c>
      <c r="J818" s="4">
        <v>30.9</v>
      </c>
      <c r="K818" s="4">
        <v>61.18</v>
      </c>
      <c r="L818" s="4">
        <f t="shared" si="125"/>
        <v>0</v>
      </c>
      <c r="M818" s="4">
        <f t="shared" si="126"/>
        <v>0</v>
      </c>
      <c r="N818" s="4">
        <f t="shared" si="127"/>
        <v>1</v>
      </c>
      <c r="Z818" s="9">
        <v>2</v>
      </c>
      <c r="AA818" t="s">
        <v>1173</v>
      </c>
      <c r="AB818" t="s">
        <v>1143</v>
      </c>
      <c r="AC818" t="s">
        <v>3</v>
      </c>
      <c r="AD818" t="s">
        <v>2</v>
      </c>
      <c r="AE818">
        <v>24</v>
      </c>
      <c r="AF818">
        <v>105.61</v>
      </c>
      <c r="AG818">
        <v>73.7</v>
      </c>
      <c r="AH818">
        <f t="shared" si="128"/>
        <v>1.4329715061058343</v>
      </c>
      <c r="AI818">
        <v>23</v>
      </c>
      <c r="AJ818">
        <v>61.13</v>
      </c>
      <c r="AK818">
        <v>71.22</v>
      </c>
      <c r="AL818" s="3">
        <f t="shared" si="129"/>
        <v>0</v>
      </c>
      <c r="AM818" s="3">
        <f t="shared" si="130"/>
        <v>1</v>
      </c>
      <c r="AN818" s="3">
        <f t="shared" si="131"/>
        <v>0</v>
      </c>
    </row>
    <row r="819" spans="1:40" x14ac:dyDescent="0.35">
      <c r="A819" t="s">
        <v>1174</v>
      </c>
      <c r="B819" t="s">
        <v>1143</v>
      </c>
      <c r="C819" t="s">
        <v>3</v>
      </c>
      <c r="D819" t="s">
        <v>1</v>
      </c>
      <c r="E819">
        <v>24</v>
      </c>
      <c r="F819">
        <v>101.43</v>
      </c>
      <c r="G819">
        <v>73.7</v>
      </c>
      <c r="H819">
        <f t="shared" si="124"/>
        <v>1.3762550881953868</v>
      </c>
      <c r="I819">
        <v>23</v>
      </c>
      <c r="J819">
        <v>49.71</v>
      </c>
      <c r="K819">
        <v>71.22</v>
      </c>
      <c r="L819" s="3">
        <f t="shared" si="125"/>
        <v>0</v>
      </c>
      <c r="M819" s="3">
        <f t="shared" si="126"/>
        <v>1</v>
      </c>
      <c r="N819" s="3">
        <f t="shared" si="127"/>
        <v>0</v>
      </c>
      <c r="Z819" s="9">
        <v>2</v>
      </c>
      <c r="AA819" t="s">
        <v>1174</v>
      </c>
      <c r="AB819" t="s">
        <v>1143</v>
      </c>
      <c r="AC819" t="s">
        <v>3</v>
      </c>
      <c r="AD819" t="s">
        <v>2</v>
      </c>
      <c r="AE819">
        <v>24</v>
      </c>
      <c r="AF819">
        <v>148.68</v>
      </c>
      <c r="AG819">
        <v>73.7</v>
      </c>
      <c r="AH819">
        <f t="shared" si="128"/>
        <v>2.0173677069199458</v>
      </c>
      <c r="AI819">
        <v>22</v>
      </c>
      <c r="AJ819">
        <v>56.53</v>
      </c>
      <c r="AK819">
        <v>68.72</v>
      </c>
      <c r="AL819" s="3">
        <f t="shared" si="129"/>
        <v>1</v>
      </c>
      <c r="AM819" s="3">
        <f t="shared" si="130"/>
        <v>0</v>
      </c>
      <c r="AN819" s="3">
        <f t="shared" si="131"/>
        <v>0</v>
      </c>
    </row>
    <row r="820" spans="1:40" x14ac:dyDescent="0.35">
      <c r="A820" t="s">
        <v>1197</v>
      </c>
      <c r="B820" t="s">
        <v>1143</v>
      </c>
      <c r="C820" t="s">
        <v>3</v>
      </c>
      <c r="D820" t="s">
        <v>4</v>
      </c>
      <c r="E820">
        <v>24.5</v>
      </c>
      <c r="F820">
        <v>137.43</v>
      </c>
      <c r="G820">
        <v>74.930000000000007</v>
      </c>
      <c r="H820">
        <f t="shared" si="124"/>
        <v>1.8341118377152008</v>
      </c>
      <c r="I820">
        <v>22.5</v>
      </c>
      <c r="J820">
        <v>61.08</v>
      </c>
      <c r="K820">
        <v>69.97</v>
      </c>
      <c r="L820" s="3">
        <f t="shared" si="125"/>
        <v>1</v>
      </c>
      <c r="M820" s="3">
        <f t="shared" si="126"/>
        <v>0</v>
      </c>
      <c r="N820" s="3">
        <f t="shared" si="127"/>
        <v>0</v>
      </c>
      <c r="Z820" s="9">
        <v>2</v>
      </c>
      <c r="AA820" t="s">
        <v>1197</v>
      </c>
      <c r="AB820" t="s">
        <v>1143</v>
      </c>
      <c r="AC820" s="4" t="s">
        <v>3</v>
      </c>
      <c r="AD820" s="4" t="s">
        <v>5</v>
      </c>
      <c r="AE820" s="4">
        <v>23</v>
      </c>
      <c r="AF820" s="4">
        <v>68.06</v>
      </c>
      <c r="AG820" s="4">
        <v>71.22</v>
      </c>
      <c r="AH820" s="4">
        <f t="shared" si="128"/>
        <v>0.95563044088739124</v>
      </c>
      <c r="AI820" s="4">
        <v>22.5</v>
      </c>
      <c r="AJ820" s="4">
        <v>50.7</v>
      </c>
      <c r="AK820" s="4">
        <v>69.97</v>
      </c>
      <c r="AL820" s="4">
        <f t="shared" si="129"/>
        <v>0</v>
      </c>
      <c r="AM820" s="4">
        <f t="shared" si="130"/>
        <v>0</v>
      </c>
      <c r="AN820" s="4">
        <f t="shared" si="131"/>
        <v>1</v>
      </c>
    </row>
    <row r="821" spans="1:40" x14ac:dyDescent="0.35">
      <c r="A821" t="s">
        <v>1198</v>
      </c>
      <c r="B821" t="s">
        <v>1143</v>
      </c>
      <c r="C821" t="s">
        <v>3</v>
      </c>
      <c r="D821" t="s">
        <v>4</v>
      </c>
      <c r="E821">
        <v>24.5</v>
      </c>
      <c r="F821">
        <v>108.78</v>
      </c>
      <c r="G821">
        <v>74.930000000000007</v>
      </c>
      <c r="H821">
        <f t="shared" si="124"/>
        <v>1.4517549713065527</v>
      </c>
      <c r="I821">
        <v>23</v>
      </c>
      <c r="J821">
        <v>60.57</v>
      </c>
      <c r="K821">
        <v>71.22</v>
      </c>
      <c r="L821" s="3">
        <f t="shared" si="125"/>
        <v>0</v>
      </c>
      <c r="M821" s="3">
        <f t="shared" si="126"/>
        <v>1</v>
      </c>
      <c r="N821" s="3">
        <f t="shared" si="127"/>
        <v>0</v>
      </c>
      <c r="Z821" s="9">
        <v>2</v>
      </c>
      <c r="AA821" t="s">
        <v>1198</v>
      </c>
      <c r="AB821" t="s">
        <v>1143</v>
      </c>
      <c r="AC821" t="s">
        <v>3</v>
      </c>
      <c r="AD821" t="s">
        <v>5</v>
      </c>
      <c r="AE821">
        <v>24</v>
      </c>
      <c r="AF821">
        <v>76.17</v>
      </c>
      <c r="AG821">
        <v>73.7</v>
      </c>
      <c r="AH821">
        <f t="shared" si="128"/>
        <v>1.0335142469470828</v>
      </c>
      <c r="AI821">
        <v>23.5</v>
      </c>
      <c r="AJ821">
        <v>68.63</v>
      </c>
      <c r="AK821">
        <v>72.459999999999994</v>
      </c>
      <c r="AL821" s="3">
        <f t="shared" si="129"/>
        <v>0</v>
      </c>
      <c r="AM821" s="3">
        <f t="shared" si="130"/>
        <v>1</v>
      </c>
      <c r="AN821" s="3">
        <f t="shared" si="131"/>
        <v>0</v>
      </c>
    </row>
    <row r="822" spans="1:40" x14ac:dyDescent="0.35">
      <c r="A822" t="s">
        <v>1199</v>
      </c>
      <c r="B822" t="s">
        <v>1143</v>
      </c>
      <c r="C822" t="s">
        <v>3</v>
      </c>
      <c r="D822" t="s">
        <v>4</v>
      </c>
      <c r="E822">
        <v>24</v>
      </c>
      <c r="F822">
        <v>148.03</v>
      </c>
      <c r="G822">
        <v>73.7</v>
      </c>
      <c r="H822">
        <f t="shared" si="124"/>
        <v>2.0085481682496606</v>
      </c>
      <c r="I822">
        <v>22.5</v>
      </c>
      <c r="J822">
        <v>68.27</v>
      </c>
      <c r="K822">
        <v>69.97</v>
      </c>
      <c r="L822" s="3">
        <f t="shared" si="125"/>
        <v>1</v>
      </c>
      <c r="M822" s="3">
        <f t="shared" si="126"/>
        <v>0</v>
      </c>
      <c r="N822" s="3">
        <f t="shared" si="127"/>
        <v>0</v>
      </c>
      <c r="Z822" s="9">
        <v>2</v>
      </c>
      <c r="AA822" t="s">
        <v>1199</v>
      </c>
      <c r="AB822" t="s">
        <v>1143</v>
      </c>
      <c r="AC822" s="4" t="s">
        <v>3</v>
      </c>
      <c r="AD822" s="4" t="s">
        <v>5</v>
      </c>
      <c r="AE822" s="4">
        <v>23.5</v>
      </c>
      <c r="AF822" s="4">
        <v>54.7</v>
      </c>
      <c r="AG822" s="4">
        <v>72.459999999999994</v>
      </c>
      <c r="AH822" s="4">
        <f t="shared" si="128"/>
        <v>0.75489925476124764</v>
      </c>
      <c r="AI822" s="4">
        <v>23</v>
      </c>
      <c r="AJ822" s="4">
        <v>48.09</v>
      </c>
      <c r="AK822" s="4">
        <v>71.22</v>
      </c>
      <c r="AL822" s="4">
        <f t="shared" si="129"/>
        <v>0</v>
      </c>
      <c r="AM822" s="4">
        <f t="shared" si="130"/>
        <v>0</v>
      </c>
      <c r="AN822" s="4">
        <f t="shared" si="131"/>
        <v>1</v>
      </c>
    </row>
    <row r="823" spans="1:40" x14ac:dyDescent="0.35">
      <c r="A823" t="s">
        <v>1200</v>
      </c>
      <c r="B823" t="s">
        <v>1143</v>
      </c>
      <c r="C823" t="s">
        <v>3</v>
      </c>
      <c r="D823" t="s">
        <v>4</v>
      </c>
      <c r="E823">
        <v>24</v>
      </c>
      <c r="F823">
        <v>112.9</v>
      </c>
      <c r="G823">
        <v>73.7</v>
      </c>
      <c r="H823">
        <f t="shared" si="124"/>
        <v>1.5318860244233379</v>
      </c>
      <c r="I823">
        <v>23</v>
      </c>
      <c r="J823">
        <v>56.7</v>
      </c>
      <c r="K823">
        <v>71.22</v>
      </c>
      <c r="L823" s="3">
        <f t="shared" si="125"/>
        <v>1</v>
      </c>
      <c r="M823" s="3">
        <f t="shared" si="126"/>
        <v>0</v>
      </c>
      <c r="N823" s="3">
        <f t="shared" si="127"/>
        <v>0</v>
      </c>
      <c r="Z823" s="9">
        <v>2</v>
      </c>
      <c r="AA823" t="s">
        <v>1200</v>
      </c>
      <c r="AB823" t="s">
        <v>1143</v>
      </c>
      <c r="AC823" t="s">
        <v>3</v>
      </c>
      <c r="AD823" t="s">
        <v>5</v>
      </c>
      <c r="AE823">
        <v>23.5</v>
      </c>
      <c r="AF823">
        <v>74.709999999999994</v>
      </c>
      <c r="AG823">
        <v>72.459999999999994</v>
      </c>
      <c r="AH823">
        <f t="shared" si="128"/>
        <v>1.0310516146839637</v>
      </c>
      <c r="AI823">
        <v>23</v>
      </c>
      <c r="AJ823">
        <v>55.4</v>
      </c>
      <c r="AK823">
        <v>71.22</v>
      </c>
      <c r="AL823" s="3">
        <f t="shared" si="129"/>
        <v>0</v>
      </c>
      <c r="AM823" s="3">
        <f t="shared" si="130"/>
        <v>1</v>
      </c>
      <c r="AN823" s="3">
        <f t="shared" si="131"/>
        <v>0</v>
      </c>
    </row>
    <row r="824" spans="1:40" x14ac:dyDescent="0.35">
      <c r="A824" t="s">
        <v>1201</v>
      </c>
      <c r="B824" t="s">
        <v>1143</v>
      </c>
      <c r="C824" t="s">
        <v>3</v>
      </c>
      <c r="D824" t="s">
        <v>4</v>
      </c>
      <c r="E824">
        <v>24</v>
      </c>
      <c r="F824">
        <v>85.2</v>
      </c>
      <c r="G824">
        <v>73.7</v>
      </c>
      <c r="H824">
        <f t="shared" si="124"/>
        <v>1.1560379918588874</v>
      </c>
      <c r="I824">
        <v>23.5</v>
      </c>
      <c r="J824">
        <v>63.77</v>
      </c>
      <c r="K824">
        <v>72.459999999999994</v>
      </c>
      <c r="L824" s="3">
        <f t="shared" si="125"/>
        <v>0</v>
      </c>
      <c r="M824" s="3">
        <f t="shared" si="126"/>
        <v>1</v>
      </c>
      <c r="N824" s="3">
        <f t="shared" si="127"/>
        <v>0</v>
      </c>
      <c r="Z824" s="9">
        <v>2</v>
      </c>
      <c r="AA824" t="s">
        <v>1201</v>
      </c>
      <c r="AB824" t="s">
        <v>1143</v>
      </c>
      <c r="AC824" t="s">
        <v>3</v>
      </c>
      <c r="AD824" t="s">
        <v>5</v>
      </c>
      <c r="AE824">
        <v>24</v>
      </c>
      <c r="AF824">
        <v>75.599999999999994</v>
      </c>
      <c r="AG824">
        <v>73.7</v>
      </c>
      <c r="AH824">
        <f t="shared" si="128"/>
        <v>1.0257801899592944</v>
      </c>
      <c r="AI824">
        <v>23</v>
      </c>
      <c r="AJ824">
        <v>66.27</v>
      </c>
      <c r="AK824">
        <v>71.22</v>
      </c>
      <c r="AL824" s="3">
        <f t="shared" si="129"/>
        <v>0</v>
      </c>
      <c r="AM824" s="3">
        <f t="shared" si="130"/>
        <v>1</v>
      </c>
      <c r="AN824" s="3">
        <f t="shared" si="131"/>
        <v>0</v>
      </c>
    </row>
    <row r="825" spans="1:40" x14ac:dyDescent="0.35">
      <c r="A825" t="s">
        <v>1202</v>
      </c>
      <c r="B825" t="s">
        <v>1143</v>
      </c>
      <c r="C825" t="s">
        <v>3</v>
      </c>
      <c r="D825" t="s">
        <v>4</v>
      </c>
      <c r="E825">
        <v>24</v>
      </c>
      <c r="F825">
        <v>94.53</v>
      </c>
      <c r="G825">
        <v>73.7</v>
      </c>
      <c r="H825">
        <f t="shared" si="124"/>
        <v>1.2826322930800542</v>
      </c>
      <c r="I825">
        <v>23</v>
      </c>
      <c r="J825">
        <v>54.44</v>
      </c>
      <c r="K825">
        <v>71.22</v>
      </c>
      <c r="L825" s="3">
        <f t="shared" si="125"/>
        <v>0</v>
      </c>
      <c r="M825" s="3">
        <f t="shared" si="126"/>
        <v>1</v>
      </c>
      <c r="N825" s="3">
        <f t="shared" si="127"/>
        <v>0</v>
      </c>
      <c r="Z825" s="9">
        <v>2</v>
      </c>
      <c r="AA825" t="s">
        <v>1202</v>
      </c>
      <c r="AB825" t="s">
        <v>1143</v>
      </c>
      <c r="AC825" t="s">
        <v>3</v>
      </c>
      <c r="AD825" t="s">
        <v>5</v>
      </c>
      <c r="AE825">
        <v>24</v>
      </c>
      <c r="AF825">
        <v>92.51</v>
      </c>
      <c r="AG825">
        <v>73.7</v>
      </c>
      <c r="AH825">
        <f t="shared" si="128"/>
        <v>1.2552238805970148</v>
      </c>
      <c r="AI825">
        <v>23</v>
      </c>
      <c r="AJ825">
        <v>56.58</v>
      </c>
      <c r="AK825">
        <v>71.22</v>
      </c>
      <c r="AL825" s="3">
        <f t="shared" si="129"/>
        <v>0</v>
      </c>
      <c r="AM825" s="3">
        <f t="shared" si="130"/>
        <v>1</v>
      </c>
      <c r="AN825" s="3">
        <f t="shared" si="131"/>
        <v>0</v>
      </c>
    </row>
    <row r="826" spans="1:40" x14ac:dyDescent="0.35">
      <c r="A826" t="s">
        <v>1203</v>
      </c>
      <c r="B826" t="s">
        <v>1143</v>
      </c>
      <c r="C826" t="s">
        <v>3</v>
      </c>
      <c r="D826" t="s">
        <v>4</v>
      </c>
      <c r="E826">
        <v>24</v>
      </c>
      <c r="F826">
        <v>76.87</v>
      </c>
      <c r="G826">
        <v>73.7</v>
      </c>
      <c r="H826">
        <f t="shared" si="124"/>
        <v>1.0430122116689282</v>
      </c>
      <c r="I826">
        <v>23.5</v>
      </c>
      <c r="J826">
        <v>69.569999999999993</v>
      </c>
      <c r="K826">
        <v>72.459999999999994</v>
      </c>
      <c r="L826" s="3">
        <f t="shared" si="125"/>
        <v>0</v>
      </c>
      <c r="M826" s="3">
        <f t="shared" si="126"/>
        <v>1</v>
      </c>
      <c r="N826" s="3">
        <f t="shared" si="127"/>
        <v>0</v>
      </c>
      <c r="Z826" s="9">
        <v>2</v>
      </c>
      <c r="AA826" t="s">
        <v>1203</v>
      </c>
      <c r="AB826" t="s">
        <v>1143</v>
      </c>
      <c r="AC826" s="4" t="s">
        <v>3</v>
      </c>
      <c r="AD826" s="4" t="s">
        <v>5</v>
      </c>
      <c r="AE826" s="4">
        <v>23.5</v>
      </c>
      <c r="AF826" s="4">
        <v>57.32</v>
      </c>
      <c r="AG826" s="4">
        <v>72.459999999999994</v>
      </c>
      <c r="AH826" s="4">
        <f t="shared" si="128"/>
        <v>0.79105713497101859</v>
      </c>
      <c r="AI826" s="4">
        <v>23</v>
      </c>
      <c r="AJ826" s="4">
        <v>51.48</v>
      </c>
      <c r="AK826" s="4">
        <v>71.22</v>
      </c>
      <c r="AL826" s="4">
        <f t="shared" si="129"/>
        <v>0</v>
      </c>
      <c r="AM826" s="4">
        <f t="shared" si="130"/>
        <v>0</v>
      </c>
      <c r="AN826" s="4">
        <f t="shared" si="131"/>
        <v>1</v>
      </c>
    </row>
    <row r="827" spans="1:40" x14ac:dyDescent="0.35">
      <c r="A827" t="s">
        <v>1205</v>
      </c>
      <c r="B827" t="s">
        <v>1143</v>
      </c>
      <c r="C827" s="4" t="s">
        <v>3</v>
      </c>
      <c r="D827" s="4" t="s">
        <v>4</v>
      </c>
      <c r="E827" s="4">
        <v>23.5</v>
      </c>
      <c r="F827" s="4">
        <v>69.64</v>
      </c>
      <c r="G827" s="4">
        <v>72.459999999999994</v>
      </c>
      <c r="H827" s="4">
        <f t="shared" si="124"/>
        <v>0.9610819762627657</v>
      </c>
      <c r="I827" s="4">
        <v>23</v>
      </c>
      <c r="J827" s="4">
        <v>35.25</v>
      </c>
      <c r="K827" s="4">
        <v>71.22</v>
      </c>
      <c r="L827" s="4">
        <f t="shared" si="125"/>
        <v>0</v>
      </c>
      <c r="M827" s="4">
        <f t="shared" si="126"/>
        <v>0</v>
      </c>
      <c r="N827" s="4">
        <f t="shared" si="127"/>
        <v>1</v>
      </c>
      <c r="Z827" s="9">
        <v>2</v>
      </c>
      <c r="AA827" t="s">
        <v>1205</v>
      </c>
      <c r="AB827" t="s">
        <v>1143</v>
      </c>
      <c r="AC827" s="4" t="s">
        <v>3</v>
      </c>
      <c r="AD827" s="4" t="s">
        <v>5</v>
      </c>
      <c r="AE827" s="4">
        <v>17.5</v>
      </c>
      <c r="AF827" s="4">
        <v>46.28</v>
      </c>
      <c r="AG827" s="4">
        <v>57.36</v>
      </c>
      <c r="AH827" s="4">
        <f t="shared" si="128"/>
        <v>0.80683403068340309</v>
      </c>
      <c r="AI827" s="4">
        <v>17</v>
      </c>
      <c r="AJ827" s="4">
        <v>31.15</v>
      </c>
      <c r="AK827" s="4">
        <v>56.08</v>
      </c>
      <c r="AL827" s="4">
        <f t="shared" si="129"/>
        <v>0</v>
      </c>
      <c r="AM827" s="4">
        <f t="shared" si="130"/>
        <v>0</v>
      </c>
      <c r="AN827" s="4">
        <f t="shared" si="131"/>
        <v>1</v>
      </c>
    </row>
    <row r="828" spans="1:40" x14ac:dyDescent="0.35">
      <c r="A828" t="s">
        <v>966</v>
      </c>
      <c r="B828" t="s">
        <v>952</v>
      </c>
      <c r="C828" s="4" t="s">
        <v>3</v>
      </c>
      <c r="D828" s="4" t="s">
        <v>1</v>
      </c>
      <c r="E828" s="4">
        <v>24.5</v>
      </c>
      <c r="F828" s="4">
        <v>70.91</v>
      </c>
      <c r="G828" s="4">
        <v>74.930000000000007</v>
      </c>
      <c r="H828" s="4">
        <f t="shared" si="124"/>
        <v>0.9463499265981582</v>
      </c>
      <c r="I828" s="4">
        <v>24</v>
      </c>
      <c r="J828" s="4">
        <v>51.42</v>
      </c>
      <c r="K828" s="4">
        <v>73.7</v>
      </c>
      <c r="L828" s="4">
        <f t="shared" si="125"/>
        <v>0</v>
      </c>
      <c r="M828" s="4">
        <f t="shared" si="126"/>
        <v>0</v>
      </c>
      <c r="N828" s="4">
        <f t="shared" si="127"/>
        <v>1</v>
      </c>
      <c r="Z828" s="9">
        <v>3</v>
      </c>
      <c r="AA828" t="s">
        <v>966</v>
      </c>
      <c r="AB828" t="s">
        <v>952</v>
      </c>
      <c r="AC828" t="s">
        <v>3</v>
      </c>
      <c r="AD828" t="s">
        <v>2</v>
      </c>
      <c r="AE828">
        <v>24</v>
      </c>
      <c r="AF828">
        <v>132.81</v>
      </c>
      <c r="AG828">
        <v>73.7</v>
      </c>
      <c r="AH828">
        <f t="shared" si="128"/>
        <v>1.8020352781546811</v>
      </c>
      <c r="AI828">
        <v>22.5</v>
      </c>
      <c r="AJ828">
        <v>68.73</v>
      </c>
      <c r="AK828">
        <v>69.97</v>
      </c>
      <c r="AL828" s="3">
        <f t="shared" si="129"/>
        <v>1</v>
      </c>
      <c r="AM828" s="3">
        <f t="shared" si="130"/>
        <v>0</v>
      </c>
      <c r="AN828" s="3">
        <f t="shared" si="131"/>
        <v>0</v>
      </c>
    </row>
    <row r="829" spans="1:40" x14ac:dyDescent="0.35">
      <c r="A829" t="s">
        <v>967</v>
      </c>
      <c r="B829" t="s">
        <v>952</v>
      </c>
      <c r="C829" t="s">
        <v>3</v>
      </c>
      <c r="D829" t="s">
        <v>1</v>
      </c>
      <c r="E829">
        <v>24</v>
      </c>
      <c r="F829">
        <v>73.88</v>
      </c>
      <c r="G829">
        <v>73.7</v>
      </c>
      <c r="H829">
        <f t="shared" si="124"/>
        <v>1.0024423337856172</v>
      </c>
      <c r="I829">
        <v>23.5</v>
      </c>
      <c r="J829">
        <v>69.430000000000007</v>
      </c>
      <c r="K829">
        <v>72.459999999999994</v>
      </c>
      <c r="L829" s="3">
        <f t="shared" si="125"/>
        <v>0</v>
      </c>
      <c r="M829" s="3">
        <f t="shared" si="126"/>
        <v>1</v>
      </c>
      <c r="N829" s="3">
        <f t="shared" si="127"/>
        <v>0</v>
      </c>
      <c r="Z829" s="9">
        <v>3</v>
      </c>
      <c r="AA829" t="s">
        <v>967</v>
      </c>
      <c r="AB829" t="s">
        <v>952</v>
      </c>
      <c r="AC829" t="s">
        <v>3</v>
      </c>
      <c r="AD829" t="s">
        <v>2</v>
      </c>
      <c r="AE829">
        <v>24</v>
      </c>
      <c r="AF829">
        <v>106.85</v>
      </c>
      <c r="AG829">
        <v>73.7</v>
      </c>
      <c r="AH829">
        <f t="shared" si="128"/>
        <v>1.4497964721845318</v>
      </c>
      <c r="AI829">
        <v>23.5</v>
      </c>
      <c r="AJ829">
        <v>66.45</v>
      </c>
      <c r="AK829">
        <v>72.459999999999994</v>
      </c>
      <c r="AL829" s="3">
        <f t="shared" si="129"/>
        <v>0</v>
      </c>
      <c r="AM829" s="3">
        <f t="shared" si="130"/>
        <v>1</v>
      </c>
      <c r="AN829" s="3">
        <f t="shared" si="131"/>
        <v>0</v>
      </c>
    </row>
    <row r="830" spans="1:40" x14ac:dyDescent="0.35">
      <c r="A830" t="s">
        <v>968</v>
      </c>
      <c r="B830" t="s">
        <v>952</v>
      </c>
      <c r="C830" s="4" t="s">
        <v>3</v>
      </c>
      <c r="D830" s="4" t="s">
        <v>1</v>
      </c>
      <c r="E830" s="4">
        <v>24</v>
      </c>
      <c r="F830" s="4">
        <v>60</v>
      </c>
      <c r="G830" s="4">
        <v>73.7</v>
      </c>
      <c r="H830" s="4">
        <f t="shared" si="124"/>
        <v>0.81411126187245586</v>
      </c>
      <c r="I830" s="4">
        <v>23.5</v>
      </c>
      <c r="J830" s="4">
        <v>50.25</v>
      </c>
      <c r="K830" s="4">
        <v>72.459999999999994</v>
      </c>
      <c r="L830" s="4">
        <f t="shared" si="125"/>
        <v>0</v>
      </c>
      <c r="M830" s="4">
        <f t="shared" si="126"/>
        <v>0</v>
      </c>
      <c r="N830" s="4">
        <f t="shared" si="127"/>
        <v>1</v>
      </c>
      <c r="Z830" s="9">
        <v>3</v>
      </c>
      <c r="AA830" t="s">
        <v>968</v>
      </c>
      <c r="AB830" t="s">
        <v>952</v>
      </c>
      <c r="AC830" t="s">
        <v>3</v>
      </c>
      <c r="AD830" t="s">
        <v>2</v>
      </c>
      <c r="AE830">
        <v>24</v>
      </c>
      <c r="AF830">
        <v>90.17</v>
      </c>
      <c r="AG830">
        <v>73.7</v>
      </c>
      <c r="AH830">
        <f t="shared" si="128"/>
        <v>1.2234735413839892</v>
      </c>
      <c r="AI830">
        <v>23</v>
      </c>
      <c r="AJ830">
        <v>63.39</v>
      </c>
      <c r="AK830">
        <v>71.22</v>
      </c>
      <c r="AL830" s="3">
        <f t="shared" si="129"/>
        <v>0</v>
      </c>
      <c r="AM830" s="3">
        <f t="shared" si="130"/>
        <v>1</v>
      </c>
      <c r="AN830" s="3">
        <f t="shared" si="131"/>
        <v>0</v>
      </c>
    </row>
    <row r="831" spans="1:40" x14ac:dyDescent="0.35">
      <c r="A831" t="s">
        <v>969</v>
      </c>
      <c r="B831" t="s">
        <v>952</v>
      </c>
      <c r="C831" s="4" t="s">
        <v>3</v>
      </c>
      <c r="D831" s="4" t="s">
        <v>1</v>
      </c>
      <c r="E831" s="4">
        <v>23</v>
      </c>
      <c r="F831" s="4">
        <v>67.7</v>
      </c>
      <c r="G831" s="4">
        <v>71.22</v>
      </c>
      <c r="H831" s="4">
        <f t="shared" si="124"/>
        <v>0.95057568098848644</v>
      </c>
      <c r="I831" s="4">
        <v>22.5</v>
      </c>
      <c r="J831" s="4">
        <v>55.94</v>
      </c>
      <c r="K831" s="4">
        <v>69.97</v>
      </c>
      <c r="L831" s="4">
        <f t="shared" si="125"/>
        <v>0</v>
      </c>
      <c r="M831" s="4">
        <f t="shared" si="126"/>
        <v>0</v>
      </c>
      <c r="N831" s="4">
        <f t="shared" si="127"/>
        <v>1</v>
      </c>
      <c r="Z831" s="9">
        <v>3</v>
      </c>
      <c r="AA831" t="s">
        <v>969</v>
      </c>
      <c r="AB831" t="s">
        <v>952</v>
      </c>
      <c r="AC831" t="s">
        <v>3</v>
      </c>
      <c r="AD831" t="s">
        <v>2</v>
      </c>
      <c r="AE831">
        <v>24</v>
      </c>
      <c r="AF831">
        <v>133.13999999999999</v>
      </c>
      <c r="AG831">
        <v>73.7</v>
      </c>
      <c r="AH831">
        <f t="shared" si="128"/>
        <v>1.8065128900949794</v>
      </c>
      <c r="AI831">
        <v>22.5</v>
      </c>
      <c r="AJ831">
        <v>65.959999999999994</v>
      </c>
      <c r="AK831">
        <v>69.97</v>
      </c>
      <c r="AL831" s="3">
        <f t="shared" si="129"/>
        <v>1</v>
      </c>
      <c r="AM831" s="3">
        <f t="shared" si="130"/>
        <v>0</v>
      </c>
      <c r="AN831" s="3">
        <f t="shared" si="131"/>
        <v>0</v>
      </c>
    </row>
    <row r="832" spans="1:40" x14ac:dyDescent="0.35">
      <c r="A832" t="s">
        <v>970</v>
      </c>
      <c r="B832" t="s">
        <v>952</v>
      </c>
      <c r="C832" s="4" t="s">
        <v>3</v>
      </c>
      <c r="D832" s="4" t="s">
        <v>1</v>
      </c>
      <c r="E832" s="4">
        <v>24</v>
      </c>
      <c r="F832" s="4">
        <v>64.010000000000005</v>
      </c>
      <c r="G832" s="4">
        <v>73.7</v>
      </c>
      <c r="H832" s="4">
        <f t="shared" si="124"/>
        <v>0.86852103120759838</v>
      </c>
      <c r="I832" s="4">
        <v>23.5</v>
      </c>
      <c r="J832" s="4">
        <v>52.33</v>
      </c>
      <c r="K832" s="4">
        <v>72.459999999999994</v>
      </c>
      <c r="L832" s="4">
        <f t="shared" si="125"/>
        <v>0</v>
      </c>
      <c r="M832" s="4">
        <f t="shared" si="126"/>
        <v>0</v>
      </c>
      <c r="N832" s="4">
        <f t="shared" si="127"/>
        <v>1</v>
      </c>
      <c r="Z832" s="9">
        <v>3</v>
      </c>
      <c r="AA832" t="s">
        <v>970</v>
      </c>
      <c r="AB832" t="s">
        <v>952</v>
      </c>
      <c r="AC832" t="s">
        <v>3</v>
      </c>
      <c r="AD832" t="s">
        <v>2</v>
      </c>
      <c r="AE832">
        <v>24</v>
      </c>
      <c r="AF832">
        <v>91.83</v>
      </c>
      <c r="AG832">
        <v>73.7</v>
      </c>
      <c r="AH832">
        <f t="shared" si="128"/>
        <v>1.2459972862957938</v>
      </c>
      <c r="AI832">
        <v>22.5</v>
      </c>
      <c r="AJ832">
        <v>49.22</v>
      </c>
      <c r="AK832">
        <v>69.97</v>
      </c>
      <c r="AL832" s="3">
        <f t="shared" si="129"/>
        <v>0</v>
      </c>
      <c r="AM832" s="3">
        <f t="shared" si="130"/>
        <v>1</v>
      </c>
      <c r="AN832" s="3">
        <f t="shared" si="131"/>
        <v>0</v>
      </c>
    </row>
    <row r="833" spans="1:40" x14ac:dyDescent="0.35">
      <c r="A833" t="s">
        <v>971</v>
      </c>
      <c r="B833" t="s">
        <v>952</v>
      </c>
      <c r="C833" s="4" t="s">
        <v>3</v>
      </c>
      <c r="D833" s="4" t="s">
        <v>1</v>
      </c>
      <c r="E833" s="4">
        <v>23.5</v>
      </c>
      <c r="F833" s="4">
        <v>62.92</v>
      </c>
      <c r="G833" s="4">
        <v>72.459999999999994</v>
      </c>
      <c r="H833" s="4">
        <f t="shared" si="124"/>
        <v>0.86834115373999454</v>
      </c>
      <c r="I833" s="4">
        <v>23</v>
      </c>
      <c r="J833" s="4">
        <v>49.93</v>
      </c>
      <c r="K833" s="4">
        <v>71.22</v>
      </c>
      <c r="L833" s="4">
        <f t="shared" si="125"/>
        <v>0</v>
      </c>
      <c r="M833" s="4">
        <f t="shared" si="126"/>
        <v>0</v>
      </c>
      <c r="N833" s="4">
        <f t="shared" si="127"/>
        <v>1</v>
      </c>
      <c r="Z833" s="9">
        <v>3</v>
      </c>
      <c r="AA833" t="s">
        <v>971</v>
      </c>
      <c r="AB833" t="s">
        <v>952</v>
      </c>
      <c r="AC833" t="s">
        <v>3</v>
      </c>
      <c r="AD833" t="s">
        <v>2</v>
      </c>
      <c r="AE833">
        <v>24</v>
      </c>
      <c r="AF833">
        <v>96.68</v>
      </c>
      <c r="AG833">
        <v>73.7</v>
      </c>
      <c r="AH833">
        <f t="shared" si="128"/>
        <v>1.3118046132971506</v>
      </c>
      <c r="AI833">
        <v>23.5</v>
      </c>
      <c r="AJ833">
        <v>69.959999999999994</v>
      </c>
      <c r="AK833">
        <v>72.459999999999994</v>
      </c>
      <c r="AL833" s="3">
        <f t="shared" si="129"/>
        <v>0</v>
      </c>
      <c r="AM833" s="3">
        <f t="shared" si="130"/>
        <v>1</v>
      </c>
      <c r="AN833" s="3">
        <f t="shared" si="131"/>
        <v>0</v>
      </c>
    </row>
    <row r="834" spans="1:40" x14ac:dyDescent="0.35">
      <c r="A834" t="s">
        <v>972</v>
      </c>
      <c r="B834" t="s">
        <v>952</v>
      </c>
      <c r="C834" s="4" t="s">
        <v>3</v>
      </c>
      <c r="D834" s="4" t="s">
        <v>1</v>
      </c>
      <c r="E834" s="4">
        <v>24</v>
      </c>
      <c r="F834" s="4">
        <v>68.87</v>
      </c>
      <c r="G834" s="4">
        <v>73.7</v>
      </c>
      <c r="H834" s="4">
        <f t="shared" si="124"/>
        <v>0.93446404341926737</v>
      </c>
      <c r="I834" s="4">
        <v>23.5</v>
      </c>
      <c r="J834" s="4">
        <v>49.66</v>
      </c>
      <c r="K834" s="4">
        <v>72.459999999999994</v>
      </c>
      <c r="L834" s="4">
        <f t="shared" si="125"/>
        <v>0</v>
      </c>
      <c r="M834" s="4">
        <f t="shared" si="126"/>
        <v>0</v>
      </c>
      <c r="N834" s="4">
        <f t="shared" si="127"/>
        <v>1</v>
      </c>
      <c r="Z834" s="9">
        <v>3</v>
      </c>
      <c r="AA834" t="s">
        <v>972</v>
      </c>
      <c r="AB834" t="s">
        <v>952</v>
      </c>
      <c r="AC834" t="s">
        <v>3</v>
      </c>
      <c r="AD834" t="s">
        <v>2</v>
      </c>
      <c r="AE834">
        <v>24</v>
      </c>
      <c r="AF834">
        <v>119.33</v>
      </c>
      <c r="AG834">
        <v>73.7</v>
      </c>
      <c r="AH834">
        <f t="shared" si="128"/>
        <v>1.6191316146540027</v>
      </c>
      <c r="AI834">
        <v>22.5</v>
      </c>
      <c r="AJ834">
        <v>62.47</v>
      </c>
      <c r="AK834">
        <v>69.97</v>
      </c>
      <c r="AL834" s="3">
        <f t="shared" si="129"/>
        <v>1</v>
      </c>
      <c r="AM834" s="3">
        <f t="shared" si="130"/>
        <v>0</v>
      </c>
      <c r="AN834" s="3">
        <f t="shared" si="131"/>
        <v>0</v>
      </c>
    </row>
    <row r="835" spans="1:40" x14ac:dyDescent="0.35">
      <c r="A835" t="s">
        <v>973</v>
      </c>
      <c r="B835" t="s">
        <v>952</v>
      </c>
      <c r="C835" s="4" t="s">
        <v>3</v>
      </c>
      <c r="D835" s="4" t="s">
        <v>1</v>
      </c>
      <c r="E835" s="4">
        <v>20.5</v>
      </c>
      <c r="F835" s="4">
        <v>56.36</v>
      </c>
      <c r="G835" s="4">
        <v>64.97</v>
      </c>
      <c r="H835" s="4">
        <f t="shared" si="124"/>
        <v>0.86747729721409883</v>
      </c>
      <c r="I835" s="4">
        <v>20</v>
      </c>
      <c r="J835" s="4">
        <v>34.770000000000003</v>
      </c>
      <c r="K835" s="4">
        <v>63.71</v>
      </c>
      <c r="L835" s="4">
        <f t="shared" si="125"/>
        <v>0</v>
      </c>
      <c r="M835" s="4">
        <f t="shared" si="126"/>
        <v>0</v>
      </c>
      <c r="N835" s="4">
        <f t="shared" si="127"/>
        <v>1</v>
      </c>
      <c r="Z835" s="9">
        <v>3</v>
      </c>
      <c r="AA835" t="s">
        <v>973</v>
      </c>
      <c r="AB835" t="s">
        <v>952</v>
      </c>
      <c r="AC835" s="4" t="s">
        <v>3</v>
      </c>
      <c r="AD835" s="4" t="s">
        <v>2</v>
      </c>
      <c r="AE835" s="4">
        <v>24</v>
      </c>
      <c r="AF835" s="4">
        <v>67.7</v>
      </c>
      <c r="AG835" s="4">
        <v>73.7</v>
      </c>
      <c r="AH835" s="4">
        <f t="shared" si="128"/>
        <v>0.91858887381275445</v>
      </c>
      <c r="AI835" s="4">
        <v>23.5</v>
      </c>
      <c r="AJ835" s="4">
        <v>47.53</v>
      </c>
      <c r="AK835" s="4">
        <v>72.459999999999994</v>
      </c>
      <c r="AL835" s="4">
        <f t="shared" si="129"/>
        <v>0</v>
      </c>
      <c r="AM835" s="4">
        <f t="shared" si="130"/>
        <v>0</v>
      </c>
      <c r="AN835" s="4">
        <f t="shared" si="131"/>
        <v>1</v>
      </c>
    </row>
    <row r="836" spans="1:40" x14ac:dyDescent="0.35">
      <c r="A836" t="s">
        <v>974</v>
      </c>
      <c r="B836" t="s">
        <v>952</v>
      </c>
      <c r="C836" s="4" t="s">
        <v>3</v>
      </c>
      <c r="D836" s="4" t="s">
        <v>1</v>
      </c>
      <c r="E836" s="4">
        <v>30</v>
      </c>
      <c r="F836" s="4">
        <v>86.16</v>
      </c>
      <c r="G836" s="4">
        <v>88.39</v>
      </c>
      <c r="H836" s="4">
        <f t="shared" si="124"/>
        <v>0.97477090168571101</v>
      </c>
      <c r="I836" s="4">
        <v>29.5</v>
      </c>
      <c r="J836" s="4">
        <v>55.54</v>
      </c>
      <c r="K836" s="4">
        <v>87.18</v>
      </c>
      <c r="L836" s="4">
        <f t="shared" si="125"/>
        <v>0</v>
      </c>
      <c r="M836" s="4">
        <f t="shared" si="126"/>
        <v>0</v>
      </c>
      <c r="N836" s="4">
        <f t="shared" si="127"/>
        <v>1</v>
      </c>
      <c r="Z836" s="9">
        <v>3</v>
      </c>
      <c r="AA836" t="s">
        <v>974</v>
      </c>
      <c r="AB836" t="s">
        <v>952</v>
      </c>
      <c r="AC836" t="s">
        <v>3</v>
      </c>
      <c r="AD836" t="s">
        <v>2</v>
      </c>
      <c r="AE836">
        <v>24</v>
      </c>
      <c r="AF836">
        <v>89.87</v>
      </c>
      <c r="AG836">
        <v>73.7</v>
      </c>
      <c r="AH836">
        <f t="shared" si="128"/>
        <v>1.2194029850746269</v>
      </c>
      <c r="AI836">
        <v>23.5</v>
      </c>
      <c r="AJ836">
        <v>54.28</v>
      </c>
      <c r="AK836">
        <v>72.459999999999994</v>
      </c>
      <c r="AL836" s="3">
        <f t="shared" si="129"/>
        <v>0</v>
      </c>
      <c r="AM836" s="3">
        <f t="shared" si="130"/>
        <v>1</v>
      </c>
      <c r="AN836" s="3">
        <f t="shared" si="131"/>
        <v>0</v>
      </c>
    </row>
    <row r="837" spans="1:40" x14ac:dyDescent="0.35">
      <c r="A837" t="s">
        <v>975</v>
      </c>
      <c r="B837" t="s">
        <v>952</v>
      </c>
      <c r="C837" t="s">
        <v>3</v>
      </c>
      <c r="D837" t="s">
        <v>1</v>
      </c>
      <c r="E837">
        <v>29</v>
      </c>
      <c r="F837">
        <v>86.55</v>
      </c>
      <c r="G837">
        <v>85.96</v>
      </c>
      <c r="H837">
        <f t="shared" si="124"/>
        <v>1.0068636575151233</v>
      </c>
      <c r="I837">
        <v>28.5</v>
      </c>
      <c r="J837">
        <v>54.46</v>
      </c>
      <c r="K837">
        <v>84.74</v>
      </c>
      <c r="L837" s="3">
        <f t="shared" si="125"/>
        <v>0</v>
      </c>
      <c r="M837" s="3">
        <f t="shared" si="126"/>
        <v>1</v>
      </c>
      <c r="N837" s="3">
        <f t="shared" si="127"/>
        <v>0</v>
      </c>
      <c r="Z837" s="9">
        <v>3</v>
      </c>
      <c r="AA837" t="s">
        <v>975</v>
      </c>
      <c r="AB837" t="s">
        <v>952</v>
      </c>
      <c r="AC837" t="s">
        <v>3</v>
      </c>
      <c r="AD837" t="s">
        <v>2</v>
      </c>
      <c r="AE837">
        <v>24</v>
      </c>
      <c r="AF837">
        <v>105.59</v>
      </c>
      <c r="AG837">
        <v>73.7</v>
      </c>
      <c r="AH837">
        <f t="shared" si="128"/>
        <v>1.4327001356852103</v>
      </c>
      <c r="AI837">
        <v>23.5</v>
      </c>
      <c r="AJ837">
        <v>70.28</v>
      </c>
      <c r="AK837">
        <v>72.459999999999994</v>
      </c>
      <c r="AL837" s="3">
        <f t="shared" si="129"/>
        <v>0</v>
      </c>
      <c r="AM837" s="3">
        <f t="shared" si="130"/>
        <v>1</v>
      </c>
      <c r="AN837" s="3">
        <f t="shared" si="131"/>
        <v>0</v>
      </c>
    </row>
    <row r="838" spans="1:40" x14ac:dyDescent="0.35">
      <c r="A838" t="s">
        <v>976</v>
      </c>
      <c r="B838" t="s">
        <v>952</v>
      </c>
      <c r="C838" s="4" t="s">
        <v>3</v>
      </c>
      <c r="D838" s="4" t="s">
        <v>1</v>
      </c>
      <c r="E838" s="4">
        <v>22</v>
      </c>
      <c r="F838" s="4">
        <v>63.34</v>
      </c>
      <c r="G838" s="4">
        <v>68.72</v>
      </c>
      <c r="H838" s="4">
        <f t="shared" si="124"/>
        <v>0.92171129220023285</v>
      </c>
      <c r="I838" s="4">
        <v>21.5</v>
      </c>
      <c r="J838" s="4">
        <v>36.979999999999997</v>
      </c>
      <c r="K838" s="4">
        <v>67.47</v>
      </c>
      <c r="L838" s="4">
        <f t="shared" si="125"/>
        <v>0</v>
      </c>
      <c r="M838" s="4">
        <f t="shared" si="126"/>
        <v>0</v>
      </c>
      <c r="N838" s="4">
        <f t="shared" si="127"/>
        <v>1</v>
      </c>
      <c r="Z838" s="9">
        <v>3</v>
      </c>
      <c r="AA838" t="s">
        <v>976</v>
      </c>
      <c r="AB838" t="s">
        <v>952</v>
      </c>
      <c r="AC838" t="s">
        <v>3</v>
      </c>
      <c r="AD838" t="s">
        <v>2</v>
      </c>
      <c r="AE838">
        <v>24</v>
      </c>
      <c r="AF838">
        <v>114.3</v>
      </c>
      <c r="AG838">
        <v>73.7</v>
      </c>
      <c r="AH838">
        <f t="shared" si="128"/>
        <v>1.5508819538670284</v>
      </c>
      <c r="AI838">
        <v>23.5</v>
      </c>
      <c r="AJ838">
        <v>71.16</v>
      </c>
      <c r="AK838">
        <v>72.459999999999994</v>
      </c>
      <c r="AL838" s="3">
        <f t="shared" si="129"/>
        <v>1</v>
      </c>
      <c r="AM838" s="3">
        <f t="shared" si="130"/>
        <v>0</v>
      </c>
      <c r="AN838" s="3">
        <f t="shared" si="131"/>
        <v>0</v>
      </c>
    </row>
    <row r="839" spans="1:40" x14ac:dyDescent="0.35">
      <c r="A839" t="s">
        <v>977</v>
      </c>
      <c r="B839" t="s">
        <v>952</v>
      </c>
      <c r="C839" t="s">
        <v>3</v>
      </c>
      <c r="D839" t="s">
        <v>1</v>
      </c>
      <c r="E839">
        <v>24</v>
      </c>
      <c r="F839">
        <v>74.56</v>
      </c>
      <c r="G839">
        <v>73.7</v>
      </c>
      <c r="H839">
        <f t="shared" si="124"/>
        <v>1.0116689280868385</v>
      </c>
      <c r="I839">
        <v>23.5</v>
      </c>
      <c r="J839">
        <v>66.23</v>
      </c>
      <c r="K839">
        <v>72.459999999999994</v>
      </c>
      <c r="L839" s="3">
        <f t="shared" si="125"/>
        <v>0</v>
      </c>
      <c r="M839" s="3">
        <f t="shared" si="126"/>
        <v>1</v>
      </c>
      <c r="N839" s="3">
        <f t="shared" si="127"/>
        <v>0</v>
      </c>
      <c r="Z839" s="9">
        <v>3</v>
      </c>
      <c r="AA839" t="s">
        <v>977</v>
      </c>
      <c r="AB839" t="s">
        <v>952</v>
      </c>
      <c r="AC839" t="s">
        <v>3</v>
      </c>
      <c r="AD839" t="s">
        <v>2</v>
      </c>
      <c r="AE839">
        <v>24</v>
      </c>
      <c r="AF839">
        <v>111.1</v>
      </c>
      <c r="AG839">
        <v>73.7</v>
      </c>
      <c r="AH839">
        <f t="shared" si="128"/>
        <v>1.5074626865671641</v>
      </c>
      <c r="AI839">
        <v>23</v>
      </c>
      <c r="AJ839">
        <v>67.2</v>
      </c>
      <c r="AK839">
        <v>71.22</v>
      </c>
      <c r="AL839" s="3">
        <f t="shared" si="129"/>
        <v>1</v>
      </c>
      <c r="AM839" s="3">
        <f t="shared" si="130"/>
        <v>0</v>
      </c>
      <c r="AN839" s="3">
        <f t="shared" si="131"/>
        <v>0</v>
      </c>
    </row>
    <row r="840" spans="1:40" x14ac:dyDescent="0.35">
      <c r="A840" t="s">
        <v>978</v>
      </c>
      <c r="B840" t="s">
        <v>952</v>
      </c>
      <c r="C840" s="4" t="s">
        <v>3</v>
      </c>
      <c r="D840" s="4" t="s">
        <v>1</v>
      </c>
      <c r="E840" s="4">
        <v>18.5</v>
      </c>
      <c r="F840" s="4">
        <v>48.47</v>
      </c>
      <c r="G840" s="4">
        <v>59.91</v>
      </c>
      <c r="H840" s="4">
        <f t="shared" si="124"/>
        <v>0.80904690368886667</v>
      </c>
      <c r="I840" s="4">
        <v>18</v>
      </c>
      <c r="J840" s="4">
        <v>18.809999999999999</v>
      </c>
      <c r="K840" s="4">
        <v>58.64</v>
      </c>
      <c r="L840" s="4">
        <f t="shared" si="125"/>
        <v>0</v>
      </c>
      <c r="M840" s="4">
        <f t="shared" si="126"/>
        <v>0</v>
      </c>
      <c r="N840" s="4">
        <f t="shared" si="127"/>
        <v>1</v>
      </c>
      <c r="Z840" s="9">
        <v>3</v>
      </c>
      <c r="AA840" t="s">
        <v>978</v>
      </c>
      <c r="AB840" t="s">
        <v>952</v>
      </c>
      <c r="AC840" t="s">
        <v>3</v>
      </c>
      <c r="AD840" t="s">
        <v>2</v>
      </c>
      <c r="AE840">
        <v>24</v>
      </c>
      <c r="AF840">
        <v>104.35</v>
      </c>
      <c r="AG840">
        <v>73.7</v>
      </c>
      <c r="AH840">
        <f t="shared" si="128"/>
        <v>1.4158751696065128</v>
      </c>
      <c r="AI840">
        <v>23.5</v>
      </c>
      <c r="AJ840">
        <v>60.64</v>
      </c>
      <c r="AK840">
        <v>72.459999999999994</v>
      </c>
      <c r="AL840" s="3">
        <f t="shared" si="129"/>
        <v>0</v>
      </c>
      <c r="AM840" s="3">
        <f t="shared" si="130"/>
        <v>1</v>
      </c>
      <c r="AN840" s="3">
        <f t="shared" si="131"/>
        <v>0</v>
      </c>
    </row>
    <row r="841" spans="1:40" x14ac:dyDescent="0.35">
      <c r="A841" t="s">
        <v>979</v>
      </c>
      <c r="B841" t="s">
        <v>952</v>
      </c>
      <c r="C841" t="s">
        <v>3</v>
      </c>
      <c r="D841" t="s">
        <v>1</v>
      </c>
      <c r="E841">
        <v>22</v>
      </c>
      <c r="F841">
        <v>84.36</v>
      </c>
      <c r="G841">
        <v>68.72</v>
      </c>
      <c r="H841">
        <f t="shared" si="124"/>
        <v>1.2275902211874272</v>
      </c>
      <c r="I841">
        <v>21.5</v>
      </c>
      <c r="J841">
        <v>44.93</v>
      </c>
      <c r="K841">
        <v>67.47</v>
      </c>
      <c r="L841" s="3">
        <f t="shared" si="125"/>
        <v>0</v>
      </c>
      <c r="M841" s="3">
        <f t="shared" si="126"/>
        <v>1</v>
      </c>
      <c r="N841" s="3">
        <f t="shared" si="127"/>
        <v>0</v>
      </c>
      <c r="Z841" s="9">
        <v>3</v>
      </c>
      <c r="AA841" t="s">
        <v>979</v>
      </c>
      <c r="AB841" t="s">
        <v>952</v>
      </c>
      <c r="AC841" t="s">
        <v>3</v>
      </c>
      <c r="AD841" t="s">
        <v>2</v>
      </c>
      <c r="AE841">
        <v>24</v>
      </c>
      <c r="AF841">
        <v>103.88</v>
      </c>
      <c r="AG841">
        <v>73.7</v>
      </c>
      <c r="AH841">
        <f t="shared" si="128"/>
        <v>1.4094979647218453</v>
      </c>
      <c r="AI841">
        <v>23.5</v>
      </c>
      <c r="AJ841">
        <v>67.28</v>
      </c>
      <c r="AK841">
        <v>72.459999999999994</v>
      </c>
      <c r="AL841" s="3">
        <f t="shared" si="129"/>
        <v>0</v>
      </c>
      <c r="AM841" s="3">
        <f t="shared" si="130"/>
        <v>1</v>
      </c>
      <c r="AN841" s="3">
        <f t="shared" si="131"/>
        <v>0</v>
      </c>
    </row>
    <row r="842" spans="1:40" x14ac:dyDescent="0.35">
      <c r="A842" t="s">
        <v>980</v>
      </c>
      <c r="B842" t="s">
        <v>952</v>
      </c>
      <c r="C842" s="4" t="s">
        <v>3</v>
      </c>
      <c r="D842" s="4" t="s">
        <v>1</v>
      </c>
      <c r="E842" s="4">
        <v>21</v>
      </c>
      <c r="F842" s="4">
        <v>61.15</v>
      </c>
      <c r="G842" s="4">
        <v>66.22</v>
      </c>
      <c r="H842" s="4">
        <f t="shared" si="124"/>
        <v>0.92343702808819084</v>
      </c>
      <c r="I842" s="4">
        <v>20.5</v>
      </c>
      <c r="J842" s="4">
        <v>56.96</v>
      </c>
      <c r="K842" s="4">
        <v>64.97</v>
      </c>
      <c r="L842" s="4">
        <f t="shared" si="125"/>
        <v>0</v>
      </c>
      <c r="M842" s="4">
        <f t="shared" si="126"/>
        <v>0</v>
      </c>
      <c r="N842" s="4">
        <f t="shared" si="127"/>
        <v>1</v>
      </c>
      <c r="Z842" s="9">
        <v>3</v>
      </c>
      <c r="AA842" t="s">
        <v>980</v>
      </c>
      <c r="AB842" t="s">
        <v>952</v>
      </c>
      <c r="AC842" t="s">
        <v>3</v>
      </c>
      <c r="AD842" t="s">
        <v>2</v>
      </c>
      <c r="AE842">
        <v>24</v>
      </c>
      <c r="AF842">
        <v>76.06</v>
      </c>
      <c r="AG842">
        <v>73.7</v>
      </c>
      <c r="AH842">
        <f t="shared" si="128"/>
        <v>1.0320217096336499</v>
      </c>
      <c r="AI842">
        <v>23.5</v>
      </c>
      <c r="AJ842">
        <v>38.57</v>
      </c>
      <c r="AK842">
        <v>72.459999999999994</v>
      </c>
      <c r="AL842" s="3">
        <f t="shared" si="129"/>
        <v>0</v>
      </c>
      <c r="AM842" s="3">
        <f t="shared" si="130"/>
        <v>1</v>
      </c>
      <c r="AN842" s="3">
        <f t="shared" si="131"/>
        <v>0</v>
      </c>
    </row>
    <row r="843" spans="1:40" x14ac:dyDescent="0.35">
      <c r="A843" t="s">
        <v>997</v>
      </c>
      <c r="B843" t="s">
        <v>952</v>
      </c>
      <c r="C843" s="4" t="s">
        <v>3</v>
      </c>
      <c r="D843" s="4" t="s">
        <v>4</v>
      </c>
      <c r="E843" s="4">
        <v>23</v>
      </c>
      <c r="F843" s="4">
        <v>67.37</v>
      </c>
      <c r="G843" s="4">
        <v>71.22</v>
      </c>
      <c r="H843" s="4">
        <f t="shared" si="124"/>
        <v>0.94594215108115709</v>
      </c>
      <c r="I843" s="4">
        <v>22.5</v>
      </c>
      <c r="J843" s="4">
        <v>55.15</v>
      </c>
      <c r="K843" s="4">
        <v>69.97</v>
      </c>
      <c r="L843" s="4">
        <f t="shared" si="125"/>
        <v>0</v>
      </c>
      <c r="M843" s="4">
        <f t="shared" si="126"/>
        <v>0</v>
      </c>
      <c r="N843" s="4">
        <f t="shared" si="127"/>
        <v>1</v>
      </c>
      <c r="Z843" s="9">
        <v>3</v>
      </c>
      <c r="AA843" t="s">
        <v>997</v>
      </c>
      <c r="AB843" t="s">
        <v>952</v>
      </c>
      <c r="AC843" t="s">
        <v>3</v>
      </c>
      <c r="AD843" t="s">
        <v>5</v>
      </c>
      <c r="AE843">
        <v>23.5</v>
      </c>
      <c r="AF843">
        <v>76.95</v>
      </c>
      <c r="AG843">
        <v>72.459999999999994</v>
      </c>
      <c r="AH843">
        <f t="shared" si="128"/>
        <v>1.0619652221915541</v>
      </c>
      <c r="AI843">
        <v>22</v>
      </c>
      <c r="AJ843">
        <v>64.62</v>
      </c>
      <c r="AK843">
        <v>68.72</v>
      </c>
      <c r="AL843" s="3">
        <f t="shared" si="129"/>
        <v>0</v>
      </c>
      <c r="AM843" s="3">
        <f t="shared" si="130"/>
        <v>1</v>
      </c>
      <c r="AN843" s="3">
        <f t="shared" si="131"/>
        <v>0</v>
      </c>
    </row>
    <row r="844" spans="1:40" x14ac:dyDescent="0.35">
      <c r="A844" t="s">
        <v>998</v>
      </c>
      <c r="B844" t="s">
        <v>952</v>
      </c>
      <c r="C844" s="4" t="s">
        <v>3</v>
      </c>
      <c r="D844" s="4" t="s">
        <v>4</v>
      </c>
      <c r="E844" s="4">
        <v>21.5</v>
      </c>
      <c r="F844" s="4">
        <v>61.52</v>
      </c>
      <c r="G844" s="4">
        <v>67.47</v>
      </c>
      <c r="H844" s="4">
        <f t="shared" si="124"/>
        <v>0.91181265747739737</v>
      </c>
      <c r="I844" s="4">
        <v>21</v>
      </c>
      <c r="J844" s="4">
        <v>27.39</v>
      </c>
      <c r="K844" s="4">
        <v>66.22</v>
      </c>
      <c r="L844" s="4">
        <f t="shared" si="125"/>
        <v>0</v>
      </c>
      <c r="M844" s="4">
        <f t="shared" si="126"/>
        <v>0</v>
      </c>
      <c r="N844" s="4">
        <f t="shared" si="127"/>
        <v>1</v>
      </c>
      <c r="Z844" s="9">
        <v>3</v>
      </c>
      <c r="AA844" t="s">
        <v>998</v>
      </c>
      <c r="AB844" t="s">
        <v>952</v>
      </c>
      <c r="AC844" s="4" t="s">
        <v>3</v>
      </c>
      <c r="AD844" s="4" t="s">
        <v>5</v>
      </c>
      <c r="AE844" s="4">
        <v>22.5</v>
      </c>
      <c r="AF844" s="4">
        <v>63.09</v>
      </c>
      <c r="AG844" s="4">
        <v>69.97</v>
      </c>
      <c r="AH844" s="4">
        <f t="shared" si="128"/>
        <v>0.90167214520508798</v>
      </c>
      <c r="AI844" s="4">
        <v>22</v>
      </c>
      <c r="AJ844" s="4">
        <v>56.87</v>
      </c>
      <c r="AK844" s="4">
        <v>68.72</v>
      </c>
      <c r="AL844" s="4">
        <f t="shared" si="129"/>
        <v>0</v>
      </c>
      <c r="AM844" s="4">
        <f t="shared" si="130"/>
        <v>0</v>
      </c>
      <c r="AN844" s="4">
        <f t="shared" si="131"/>
        <v>1</v>
      </c>
    </row>
    <row r="845" spans="1:40" x14ac:dyDescent="0.35">
      <c r="A845" t="s">
        <v>999</v>
      </c>
      <c r="B845" t="s">
        <v>952</v>
      </c>
      <c r="C845" t="s">
        <v>3</v>
      </c>
      <c r="D845" t="s">
        <v>4</v>
      </c>
      <c r="E845">
        <v>31.5</v>
      </c>
      <c r="F845">
        <v>98.5</v>
      </c>
      <c r="G845">
        <v>92.02</v>
      </c>
      <c r="H845">
        <f t="shared" si="124"/>
        <v>1.0704194740273854</v>
      </c>
      <c r="I845">
        <v>31</v>
      </c>
      <c r="J845">
        <v>54.36</v>
      </c>
      <c r="K845">
        <v>90.81</v>
      </c>
      <c r="L845" s="3">
        <f t="shared" si="125"/>
        <v>0</v>
      </c>
      <c r="M845" s="3">
        <f t="shared" si="126"/>
        <v>1</v>
      </c>
      <c r="N845" s="3">
        <f t="shared" si="127"/>
        <v>0</v>
      </c>
      <c r="Z845" s="9">
        <v>3</v>
      </c>
      <c r="AA845" t="s">
        <v>999</v>
      </c>
      <c r="AB845" t="s">
        <v>952</v>
      </c>
      <c r="AC845" s="4" t="s">
        <v>3</v>
      </c>
      <c r="AD845" s="4" t="s">
        <v>5</v>
      </c>
      <c r="AE845" s="4">
        <v>35</v>
      </c>
      <c r="AF845" s="4">
        <v>90.95</v>
      </c>
      <c r="AG845" s="4">
        <v>100.44</v>
      </c>
      <c r="AH845" s="4">
        <f t="shared" si="128"/>
        <v>0.90551573078454806</v>
      </c>
      <c r="AI845" s="4">
        <v>34.5</v>
      </c>
      <c r="AJ845" s="4">
        <v>81.459999999999994</v>
      </c>
      <c r="AK845" s="4">
        <v>99.24</v>
      </c>
      <c r="AL845" s="4">
        <f t="shared" si="129"/>
        <v>0</v>
      </c>
      <c r="AM845" s="4">
        <f t="shared" si="130"/>
        <v>0</v>
      </c>
      <c r="AN845" s="4">
        <f t="shared" si="131"/>
        <v>1</v>
      </c>
    </row>
    <row r="846" spans="1:40" x14ac:dyDescent="0.35">
      <c r="A846" t="s">
        <v>1000</v>
      </c>
      <c r="B846" t="s">
        <v>952</v>
      </c>
      <c r="C846" s="4" t="s">
        <v>3</v>
      </c>
      <c r="D846" s="4" t="s">
        <v>4</v>
      </c>
      <c r="E846" s="4">
        <v>20</v>
      </c>
      <c r="F846" s="4">
        <v>63.7</v>
      </c>
      <c r="G846" s="4">
        <v>63.71</v>
      </c>
      <c r="H846" s="4">
        <f t="shared" si="124"/>
        <v>0.99984303876942393</v>
      </c>
      <c r="I846" s="4">
        <v>19.5</v>
      </c>
      <c r="J846" s="4">
        <v>49.73</v>
      </c>
      <c r="K846" s="4">
        <v>62.44</v>
      </c>
      <c r="L846" s="4">
        <f t="shared" si="125"/>
        <v>0</v>
      </c>
      <c r="M846" s="4">
        <f t="shared" si="126"/>
        <v>0</v>
      </c>
      <c r="N846" s="4">
        <f t="shared" si="127"/>
        <v>1</v>
      </c>
      <c r="Z846" s="9">
        <v>3</v>
      </c>
      <c r="AA846" t="s">
        <v>1000</v>
      </c>
      <c r="AB846" t="s">
        <v>952</v>
      </c>
      <c r="AC846" s="4" t="s">
        <v>3</v>
      </c>
      <c r="AD846" s="4" t="s">
        <v>5</v>
      </c>
      <c r="AE846" s="4">
        <v>21.5</v>
      </c>
      <c r="AF846" s="4">
        <v>59.08</v>
      </c>
      <c r="AG846" s="4">
        <v>67.47</v>
      </c>
      <c r="AH846" s="4">
        <f t="shared" si="128"/>
        <v>0.8756484363420779</v>
      </c>
      <c r="AI846" s="4">
        <v>21</v>
      </c>
      <c r="AJ846" s="4">
        <v>30.82</v>
      </c>
      <c r="AK846" s="4">
        <v>66.22</v>
      </c>
      <c r="AL846" s="4">
        <f t="shared" si="129"/>
        <v>0</v>
      </c>
      <c r="AM846" s="4">
        <f t="shared" si="130"/>
        <v>0</v>
      </c>
      <c r="AN846" s="4">
        <f t="shared" si="131"/>
        <v>1</v>
      </c>
    </row>
    <row r="847" spans="1:40" x14ac:dyDescent="0.35">
      <c r="A847" t="s">
        <v>1001</v>
      </c>
      <c r="B847" t="s">
        <v>952</v>
      </c>
      <c r="C847" t="s">
        <v>3</v>
      </c>
      <c r="D847" t="s">
        <v>4</v>
      </c>
      <c r="E847">
        <v>23</v>
      </c>
      <c r="F847">
        <v>77.09</v>
      </c>
      <c r="G847">
        <v>71.22</v>
      </c>
      <c r="H847">
        <f t="shared" si="124"/>
        <v>1.0824206683515867</v>
      </c>
      <c r="I847">
        <v>22.5</v>
      </c>
      <c r="J847">
        <v>51.88</v>
      </c>
      <c r="K847">
        <v>69.97</v>
      </c>
      <c r="L847" s="3">
        <f t="shared" si="125"/>
        <v>0</v>
      </c>
      <c r="M847" s="3">
        <f t="shared" si="126"/>
        <v>1</v>
      </c>
      <c r="N847" s="3">
        <f t="shared" si="127"/>
        <v>0</v>
      </c>
      <c r="Z847" s="9">
        <v>3</v>
      </c>
      <c r="AA847" t="s">
        <v>1001</v>
      </c>
      <c r="AB847" t="s">
        <v>952</v>
      </c>
      <c r="AC847" s="4" t="s">
        <v>3</v>
      </c>
      <c r="AD847" s="4" t="s">
        <v>5</v>
      </c>
      <c r="AE847" s="4">
        <v>16.5</v>
      </c>
      <c r="AF847" s="4">
        <v>37.04</v>
      </c>
      <c r="AG847" s="4">
        <v>54.79</v>
      </c>
      <c r="AH847" s="4">
        <f t="shared" si="128"/>
        <v>0.67603577295126849</v>
      </c>
      <c r="AI847" s="4">
        <v>16</v>
      </c>
      <c r="AJ847" s="4">
        <v>21.99</v>
      </c>
      <c r="AK847" s="4">
        <v>53.5</v>
      </c>
      <c r="AL847" s="4">
        <f t="shared" si="129"/>
        <v>0</v>
      </c>
      <c r="AM847" s="4">
        <f t="shared" si="130"/>
        <v>0</v>
      </c>
      <c r="AN847" s="4">
        <f t="shared" si="131"/>
        <v>1</v>
      </c>
    </row>
    <row r="848" spans="1:40" x14ac:dyDescent="0.35">
      <c r="A848" t="s">
        <v>1002</v>
      </c>
      <c r="B848" t="s">
        <v>952</v>
      </c>
      <c r="C848" s="4" t="s">
        <v>3</v>
      </c>
      <c r="D848" s="4" t="s">
        <v>4</v>
      </c>
      <c r="E848" s="4">
        <v>26.5</v>
      </c>
      <c r="F848" s="4">
        <v>74.2</v>
      </c>
      <c r="G848" s="4">
        <v>79.86</v>
      </c>
      <c r="H848" s="4">
        <f t="shared" si="124"/>
        <v>0.92912597044828449</v>
      </c>
      <c r="I848" s="4">
        <v>26</v>
      </c>
      <c r="J848" s="4">
        <v>46.38</v>
      </c>
      <c r="K848" s="4">
        <v>78.63</v>
      </c>
      <c r="L848" s="4">
        <f t="shared" si="125"/>
        <v>0</v>
      </c>
      <c r="M848" s="4">
        <f t="shared" si="126"/>
        <v>0</v>
      </c>
      <c r="N848" s="4">
        <f t="shared" si="127"/>
        <v>1</v>
      </c>
      <c r="Z848" s="9">
        <v>3</v>
      </c>
      <c r="AA848" t="s">
        <v>1002</v>
      </c>
      <c r="AB848" t="s">
        <v>952</v>
      </c>
      <c r="AC848" s="4" t="s">
        <v>3</v>
      </c>
      <c r="AD848" s="4" t="s">
        <v>5</v>
      </c>
      <c r="AE848" s="4">
        <v>20.5</v>
      </c>
      <c r="AF848" s="4">
        <v>51.91</v>
      </c>
      <c r="AG848" s="4">
        <v>64.97</v>
      </c>
      <c r="AH848" s="4">
        <f t="shared" si="128"/>
        <v>0.79898414652916727</v>
      </c>
      <c r="AI848" s="4">
        <v>20</v>
      </c>
      <c r="AJ848" s="4">
        <v>40.68</v>
      </c>
      <c r="AK848" s="4">
        <v>63.71</v>
      </c>
      <c r="AL848" s="4">
        <f t="shared" si="129"/>
        <v>0</v>
      </c>
      <c r="AM848" s="4">
        <f t="shared" si="130"/>
        <v>0</v>
      </c>
      <c r="AN848" s="4">
        <f t="shared" si="131"/>
        <v>1</v>
      </c>
    </row>
    <row r="849" spans="1:40" x14ac:dyDescent="0.35">
      <c r="A849" t="s">
        <v>1003</v>
      </c>
      <c r="B849" t="s">
        <v>952</v>
      </c>
      <c r="C849" s="4" t="s">
        <v>3</v>
      </c>
      <c r="D849" s="4" t="s">
        <v>4</v>
      </c>
      <c r="E849" s="4">
        <v>19</v>
      </c>
      <c r="F849" s="4">
        <v>49.84</v>
      </c>
      <c r="G849" s="4">
        <v>61.18</v>
      </c>
      <c r="H849" s="4">
        <f t="shared" si="124"/>
        <v>0.81464530892448517</v>
      </c>
      <c r="I849" s="4">
        <v>18.5</v>
      </c>
      <c r="J849" s="4">
        <v>38.53</v>
      </c>
      <c r="K849" s="4">
        <v>59.91</v>
      </c>
      <c r="L849" s="4">
        <f t="shared" si="125"/>
        <v>0</v>
      </c>
      <c r="M849" s="4">
        <f t="shared" si="126"/>
        <v>0</v>
      </c>
      <c r="N849" s="4">
        <f t="shared" si="127"/>
        <v>1</v>
      </c>
      <c r="Z849" s="9">
        <v>3</v>
      </c>
      <c r="AA849" t="s">
        <v>1003</v>
      </c>
      <c r="AB849" t="s">
        <v>952</v>
      </c>
      <c r="AC849" s="4" t="s">
        <v>3</v>
      </c>
      <c r="AD849" s="4" t="s">
        <v>5</v>
      </c>
      <c r="AE849" s="4">
        <v>15</v>
      </c>
      <c r="AF849" s="4">
        <v>46.37</v>
      </c>
      <c r="AG849" s="4">
        <v>50.91</v>
      </c>
      <c r="AH849" s="4">
        <f t="shared" si="128"/>
        <v>0.9108230210174818</v>
      </c>
      <c r="AI849" s="4">
        <v>15</v>
      </c>
      <c r="AJ849" s="4">
        <v>46.37</v>
      </c>
      <c r="AK849" s="4">
        <v>50.91</v>
      </c>
      <c r="AL849" s="4">
        <f t="shared" si="129"/>
        <v>0</v>
      </c>
      <c r="AM849" s="4">
        <f t="shared" si="130"/>
        <v>0</v>
      </c>
      <c r="AN849" s="4">
        <f t="shared" si="131"/>
        <v>1</v>
      </c>
    </row>
    <row r="850" spans="1:40" x14ac:dyDescent="0.35">
      <c r="A850" t="s">
        <v>1004</v>
      </c>
      <c r="B850" t="s">
        <v>952</v>
      </c>
      <c r="C850" t="s">
        <v>3</v>
      </c>
      <c r="D850" t="s">
        <v>4</v>
      </c>
      <c r="E850">
        <v>17.5</v>
      </c>
      <c r="F850">
        <v>59.96</v>
      </c>
      <c r="G850">
        <v>57.36</v>
      </c>
      <c r="H850">
        <f t="shared" si="124"/>
        <v>1.0453277545327755</v>
      </c>
      <c r="I850">
        <v>35</v>
      </c>
      <c r="J850">
        <v>101.99</v>
      </c>
      <c r="K850">
        <v>100.44</v>
      </c>
      <c r="L850" s="3">
        <f t="shared" si="125"/>
        <v>0</v>
      </c>
      <c r="M850" s="3">
        <f t="shared" si="126"/>
        <v>1</v>
      </c>
      <c r="N850" s="3">
        <f t="shared" si="127"/>
        <v>0</v>
      </c>
      <c r="Z850" s="9">
        <v>3</v>
      </c>
      <c r="AA850" t="s">
        <v>1004</v>
      </c>
      <c r="AB850" t="s">
        <v>952</v>
      </c>
      <c r="AC850" s="4" t="s">
        <v>3</v>
      </c>
      <c r="AD850" s="4" t="s">
        <v>5</v>
      </c>
      <c r="AE850" s="4">
        <v>31.5</v>
      </c>
      <c r="AF850" s="4">
        <v>85.88</v>
      </c>
      <c r="AG850" s="4">
        <v>92.02</v>
      </c>
      <c r="AH850" s="4">
        <f t="shared" si="128"/>
        <v>0.93327537491849599</v>
      </c>
      <c r="AI850" s="4">
        <v>31</v>
      </c>
      <c r="AJ850" s="4">
        <v>54.05</v>
      </c>
      <c r="AK850" s="4">
        <v>90.81</v>
      </c>
      <c r="AL850" s="4">
        <f t="shared" si="129"/>
        <v>0</v>
      </c>
      <c r="AM850" s="4">
        <f t="shared" si="130"/>
        <v>0</v>
      </c>
      <c r="AN850" s="4">
        <f t="shared" si="131"/>
        <v>1</v>
      </c>
    </row>
    <row r="851" spans="1:40" x14ac:dyDescent="0.35">
      <c r="A851" t="s">
        <v>1005</v>
      </c>
      <c r="B851" t="s">
        <v>952</v>
      </c>
      <c r="C851" s="4" t="s">
        <v>3</v>
      </c>
      <c r="D851" s="4" t="s">
        <v>4</v>
      </c>
      <c r="E851" s="4">
        <v>15.5</v>
      </c>
      <c r="F851" s="4">
        <v>48.58</v>
      </c>
      <c r="G851" s="4">
        <v>52.21</v>
      </c>
      <c r="H851" s="4">
        <f t="shared" si="124"/>
        <v>0.93047308944646612</v>
      </c>
      <c r="I851" s="4">
        <v>15</v>
      </c>
      <c r="J851" s="4">
        <v>36.86</v>
      </c>
      <c r="K851" s="4">
        <v>50.91</v>
      </c>
      <c r="L851" s="4">
        <f t="shared" si="125"/>
        <v>0</v>
      </c>
      <c r="M851" s="4">
        <f t="shared" si="126"/>
        <v>0</v>
      </c>
      <c r="N851" s="4">
        <f t="shared" si="127"/>
        <v>1</v>
      </c>
      <c r="Z851" s="9">
        <v>3</v>
      </c>
      <c r="AA851" t="s">
        <v>1005</v>
      </c>
      <c r="AB851" t="s">
        <v>952</v>
      </c>
      <c r="AC851" t="s">
        <v>3</v>
      </c>
      <c r="AD851" t="s">
        <v>5</v>
      </c>
      <c r="AE851">
        <v>29.5</v>
      </c>
      <c r="AF851">
        <v>89.66</v>
      </c>
      <c r="AG851">
        <v>87.18</v>
      </c>
      <c r="AH851">
        <f t="shared" si="128"/>
        <v>1.0284468914888736</v>
      </c>
      <c r="AI851">
        <v>29</v>
      </c>
      <c r="AJ851">
        <v>51.37</v>
      </c>
      <c r="AK851">
        <v>85.96</v>
      </c>
      <c r="AL851" s="3">
        <f t="shared" si="129"/>
        <v>0</v>
      </c>
      <c r="AM851" s="3">
        <f t="shared" si="130"/>
        <v>1</v>
      </c>
      <c r="AN851" s="3">
        <f t="shared" si="131"/>
        <v>0</v>
      </c>
    </row>
    <row r="852" spans="1:40" x14ac:dyDescent="0.35">
      <c r="A852" t="s">
        <v>1006</v>
      </c>
      <c r="B852" t="s">
        <v>952</v>
      </c>
      <c r="C852" t="s">
        <v>3</v>
      </c>
      <c r="D852" t="s">
        <v>4</v>
      </c>
      <c r="E852">
        <v>22.5</v>
      </c>
      <c r="F852">
        <v>75.260000000000005</v>
      </c>
      <c r="G852">
        <v>69.97</v>
      </c>
      <c r="H852">
        <f t="shared" ref="H852:H915" si="132">F852/G852</f>
        <v>1.0756038302129485</v>
      </c>
      <c r="I852">
        <v>22</v>
      </c>
      <c r="J852">
        <v>43.21</v>
      </c>
      <c r="K852">
        <v>68.72</v>
      </c>
      <c r="L852" s="3">
        <f t="shared" ref="L852:L915" si="133">IF(H852&gt;1.5,1,0)</f>
        <v>0</v>
      </c>
      <c r="M852" s="3">
        <f t="shared" ref="M852:M915" si="134">IF((AND(H852&gt;1,H852&lt;1.5)),1,0)</f>
        <v>1</v>
      </c>
      <c r="N852" s="3">
        <f t="shared" ref="N852:N915" si="135">IF(H852&lt;1,1,0)</f>
        <v>0</v>
      </c>
      <c r="Z852" s="9">
        <v>3</v>
      </c>
      <c r="AA852" t="s">
        <v>1006</v>
      </c>
      <c r="AB852" t="s">
        <v>952</v>
      </c>
      <c r="AC852" s="4" t="s">
        <v>3</v>
      </c>
      <c r="AD852" s="4" t="s">
        <v>5</v>
      </c>
      <c r="AE852" s="4">
        <v>31</v>
      </c>
      <c r="AF852" s="4">
        <v>81.98</v>
      </c>
      <c r="AG852" s="4">
        <v>90.81</v>
      </c>
      <c r="AH852" s="4">
        <f t="shared" ref="AH852:AH915" si="136">AF852/AG852</f>
        <v>0.9027640127739236</v>
      </c>
      <c r="AI852" s="4">
        <v>30.5</v>
      </c>
      <c r="AJ852" s="4">
        <v>62.68</v>
      </c>
      <c r="AK852" s="4">
        <v>89.6</v>
      </c>
      <c r="AL852" s="4">
        <f t="shared" ref="AL852:AL915" si="137">IF(AH852&gt;1.5,1,0)</f>
        <v>0</v>
      </c>
      <c r="AM852" s="4">
        <f t="shared" ref="AM852:AM915" si="138">IF((AND(AH852&gt;1,AH852&lt;1.5)),1,0)</f>
        <v>0</v>
      </c>
      <c r="AN852" s="4">
        <f t="shared" ref="AN852:AN915" si="139">IF(AH852&lt;1,1,0)</f>
        <v>1</v>
      </c>
    </row>
    <row r="853" spans="1:40" x14ac:dyDescent="0.35">
      <c r="A853" t="s">
        <v>1007</v>
      </c>
      <c r="B853" t="s">
        <v>952</v>
      </c>
      <c r="C853" s="4" t="s">
        <v>3</v>
      </c>
      <c r="D853" s="4" t="s">
        <v>4</v>
      </c>
      <c r="E853" s="4">
        <v>22.5</v>
      </c>
      <c r="F853" s="4">
        <v>63.75</v>
      </c>
      <c r="G853" s="4">
        <v>69.97</v>
      </c>
      <c r="H853" s="4">
        <f t="shared" si="132"/>
        <v>0.91110475918250677</v>
      </c>
      <c r="I853" s="4">
        <v>22</v>
      </c>
      <c r="J853" s="4">
        <v>45.4</v>
      </c>
      <c r="K853" s="4">
        <v>68.72</v>
      </c>
      <c r="L853" s="4">
        <f t="shared" si="133"/>
        <v>0</v>
      </c>
      <c r="M853" s="4">
        <f t="shared" si="134"/>
        <v>0</v>
      </c>
      <c r="N853" s="4">
        <f t="shared" si="135"/>
        <v>1</v>
      </c>
      <c r="Z853" s="9">
        <v>3</v>
      </c>
      <c r="AA853" t="s">
        <v>1007</v>
      </c>
      <c r="AB853" t="s">
        <v>952</v>
      </c>
      <c r="AC853" s="4" t="s">
        <v>3</v>
      </c>
      <c r="AD853" s="4" t="s">
        <v>5</v>
      </c>
      <c r="AE853" s="4">
        <v>23.5</v>
      </c>
      <c r="AF853" s="4">
        <v>59.85</v>
      </c>
      <c r="AG853" s="4">
        <v>72.459999999999994</v>
      </c>
      <c r="AH853" s="4">
        <f t="shared" si="136"/>
        <v>0.8259729505934309</v>
      </c>
      <c r="AI853" s="4">
        <v>23</v>
      </c>
      <c r="AJ853" s="4">
        <v>57.9</v>
      </c>
      <c r="AK853" s="4">
        <v>71.22</v>
      </c>
      <c r="AL853" s="4">
        <f t="shared" si="137"/>
        <v>0</v>
      </c>
      <c r="AM853" s="4">
        <f t="shared" si="138"/>
        <v>0</v>
      </c>
      <c r="AN853" s="4">
        <f t="shared" si="139"/>
        <v>1</v>
      </c>
    </row>
    <row r="854" spans="1:40" x14ac:dyDescent="0.35">
      <c r="A854" t="s">
        <v>1008</v>
      </c>
      <c r="B854" t="s">
        <v>952</v>
      </c>
      <c r="C854" s="4" t="s">
        <v>3</v>
      </c>
      <c r="D854" s="4" t="s">
        <v>4</v>
      </c>
      <c r="E854" s="4">
        <v>23</v>
      </c>
      <c r="F854" s="4">
        <v>61.24</v>
      </c>
      <c r="G854" s="4">
        <v>71.22</v>
      </c>
      <c r="H854" s="4">
        <f t="shared" si="132"/>
        <v>0.85987082280258353</v>
      </c>
      <c r="I854" s="4">
        <v>22.5</v>
      </c>
      <c r="J854" s="4">
        <v>53.14</v>
      </c>
      <c r="K854" s="4">
        <v>69.97</v>
      </c>
      <c r="L854" s="4">
        <f t="shared" si="133"/>
        <v>0</v>
      </c>
      <c r="M854" s="4">
        <f t="shared" si="134"/>
        <v>0</v>
      </c>
      <c r="N854" s="4">
        <f t="shared" si="135"/>
        <v>1</v>
      </c>
      <c r="Z854" s="9">
        <v>3</v>
      </c>
      <c r="AA854" t="s">
        <v>1008</v>
      </c>
      <c r="AB854" t="s">
        <v>952</v>
      </c>
      <c r="AC854" s="4" t="s">
        <v>3</v>
      </c>
      <c r="AD854" s="4" t="s">
        <v>5</v>
      </c>
      <c r="AE854" s="4">
        <v>34.5</v>
      </c>
      <c r="AF854" s="4">
        <v>89.48</v>
      </c>
      <c r="AG854" s="4">
        <v>99.24</v>
      </c>
      <c r="AH854" s="4">
        <f t="shared" si="136"/>
        <v>0.90165255945183398</v>
      </c>
      <c r="AI854" s="4">
        <v>34</v>
      </c>
      <c r="AJ854" s="4">
        <v>77.39</v>
      </c>
      <c r="AK854" s="4">
        <v>98.04</v>
      </c>
      <c r="AL854" s="4">
        <f t="shared" si="137"/>
        <v>0</v>
      </c>
      <c r="AM854" s="4">
        <f t="shared" si="138"/>
        <v>0</v>
      </c>
      <c r="AN854" s="4">
        <f t="shared" si="139"/>
        <v>1</v>
      </c>
    </row>
    <row r="855" spans="1:40" x14ac:dyDescent="0.35">
      <c r="A855" t="s">
        <v>791</v>
      </c>
      <c r="B855" t="s">
        <v>775</v>
      </c>
      <c r="C855" s="4" t="s">
        <v>3</v>
      </c>
      <c r="D855" s="4" t="s">
        <v>6</v>
      </c>
      <c r="E855" s="4">
        <v>23</v>
      </c>
      <c r="F855" s="4">
        <v>64.349999999999994</v>
      </c>
      <c r="G855" s="4">
        <v>71.22</v>
      </c>
      <c r="H855" s="4">
        <f t="shared" si="132"/>
        <v>0.90353833192923327</v>
      </c>
      <c r="I855" s="4">
        <v>22.5</v>
      </c>
      <c r="J855" s="4">
        <v>55.24</v>
      </c>
      <c r="K855" s="4">
        <v>69.97</v>
      </c>
      <c r="L855" s="4">
        <f t="shared" si="133"/>
        <v>0</v>
      </c>
      <c r="M855" s="4">
        <f t="shared" si="134"/>
        <v>0</v>
      </c>
      <c r="N855" s="4">
        <f t="shared" si="135"/>
        <v>1</v>
      </c>
      <c r="Z855" s="9">
        <v>4</v>
      </c>
      <c r="AA855" t="s">
        <v>791</v>
      </c>
      <c r="AB855" t="s">
        <v>775</v>
      </c>
      <c r="AC855" t="s">
        <v>3</v>
      </c>
      <c r="AD855" t="s">
        <v>7</v>
      </c>
      <c r="AE855">
        <v>24</v>
      </c>
      <c r="AF855">
        <v>136.41</v>
      </c>
      <c r="AG855">
        <v>73.7</v>
      </c>
      <c r="AH855">
        <f t="shared" si="136"/>
        <v>1.8508819538670285</v>
      </c>
      <c r="AI855">
        <v>16</v>
      </c>
      <c r="AJ855">
        <v>54.43</v>
      </c>
      <c r="AK855">
        <v>53.5</v>
      </c>
      <c r="AL855" s="3">
        <f t="shared" si="137"/>
        <v>1</v>
      </c>
      <c r="AM855" s="3">
        <f t="shared" si="138"/>
        <v>0</v>
      </c>
      <c r="AN855" s="3">
        <f t="shared" si="139"/>
        <v>0</v>
      </c>
    </row>
    <row r="856" spans="1:40" x14ac:dyDescent="0.35">
      <c r="A856" t="s">
        <v>792</v>
      </c>
      <c r="B856" t="s">
        <v>775</v>
      </c>
      <c r="C856" s="4" t="s">
        <v>3</v>
      </c>
      <c r="D856" s="4" t="s">
        <v>6</v>
      </c>
      <c r="E856" s="4">
        <v>17.5</v>
      </c>
      <c r="F856" s="4">
        <v>36.68</v>
      </c>
      <c r="G856" s="4">
        <v>57.36</v>
      </c>
      <c r="H856" s="4">
        <f t="shared" si="132"/>
        <v>0.63947001394700143</v>
      </c>
      <c r="I856" s="4">
        <v>17</v>
      </c>
      <c r="J856" s="4">
        <v>20.440000000000001</v>
      </c>
      <c r="K856" s="4">
        <v>56.08</v>
      </c>
      <c r="L856" s="4">
        <f t="shared" si="133"/>
        <v>0</v>
      </c>
      <c r="M856" s="4">
        <f t="shared" si="134"/>
        <v>0</v>
      </c>
      <c r="N856" s="4">
        <f t="shared" si="135"/>
        <v>1</v>
      </c>
      <c r="Z856" s="9">
        <v>4</v>
      </c>
      <c r="AA856" t="s">
        <v>792</v>
      </c>
      <c r="AB856" t="s">
        <v>775</v>
      </c>
      <c r="AC856" t="s">
        <v>3</v>
      </c>
      <c r="AD856" t="s">
        <v>7</v>
      </c>
      <c r="AE856">
        <v>24</v>
      </c>
      <c r="AF856">
        <v>129.41</v>
      </c>
      <c r="AG856">
        <v>73.7</v>
      </c>
      <c r="AH856">
        <f t="shared" si="136"/>
        <v>1.7559023066485753</v>
      </c>
      <c r="AI856">
        <v>23</v>
      </c>
      <c r="AJ856">
        <v>70.260000000000005</v>
      </c>
      <c r="AK856">
        <v>71.22</v>
      </c>
      <c r="AL856" s="3">
        <f t="shared" si="137"/>
        <v>1</v>
      </c>
      <c r="AM856" s="3">
        <f t="shared" si="138"/>
        <v>0</v>
      </c>
      <c r="AN856" s="3">
        <f t="shared" si="139"/>
        <v>0</v>
      </c>
    </row>
    <row r="857" spans="1:40" x14ac:dyDescent="0.35">
      <c r="A857" t="s">
        <v>793</v>
      </c>
      <c r="B857" t="s">
        <v>775</v>
      </c>
      <c r="C857" t="s">
        <v>3</v>
      </c>
      <c r="D857" t="s">
        <v>6</v>
      </c>
      <c r="E857">
        <v>29</v>
      </c>
      <c r="F857">
        <v>86.86</v>
      </c>
      <c r="G857">
        <v>85.96</v>
      </c>
      <c r="H857">
        <f t="shared" si="132"/>
        <v>1.0104699860400186</v>
      </c>
      <c r="I857">
        <v>25</v>
      </c>
      <c r="J857">
        <v>76.709999999999994</v>
      </c>
      <c r="K857">
        <v>76.17</v>
      </c>
      <c r="L857" s="3">
        <f t="shared" si="133"/>
        <v>0</v>
      </c>
      <c r="M857" s="3">
        <f t="shared" si="134"/>
        <v>1</v>
      </c>
      <c r="N857" s="3">
        <f t="shared" si="135"/>
        <v>0</v>
      </c>
      <c r="Z857" s="9">
        <v>4</v>
      </c>
      <c r="AA857" t="s">
        <v>793</v>
      </c>
      <c r="AB857" t="s">
        <v>775</v>
      </c>
      <c r="AC857" t="s">
        <v>3</v>
      </c>
      <c r="AD857" t="s">
        <v>7</v>
      </c>
      <c r="AE857">
        <v>24</v>
      </c>
      <c r="AF857">
        <v>129.94999999999999</v>
      </c>
      <c r="AG857">
        <v>73.7</v>
      </c>
      <c r="AH857">
        <f t="shared" si="136"/>
        <v>1.7632293080054271</v>
      </c>
      <c r="AI857">
        <v>22.5</v>
      </c>
      <c r="AJ857">
        <v>51.44</v>
      </c>
      <c r="AK857">
        <v>69.97</v>
      </c>
      <c r="AL857" s="3">
        <f t="shared" si="137"/>
        <v>1</v>
      </c>
      <c r="AM857" s="3">
        <f t="shared" si="138"/>
        <v>0</v>
      </c>
      <c r="AN857" s="3">
        <f t="shared" si="139"/>
        <v>0</v>
      </c>
    </row>
    <row r="858" spans="1:40" x14ac:dyDescent="0.35">
      <c r="A858" t="s">
        <v>795</v>
      </c>
      <c r="B858" t="s">
        <v>775</v>
      </c>
      <c r="C858" t="s">
        <v>3</v>
      </c>
      <c r="D858" t="s">
        <v>6</v>
      </c>
      <c r="E858">
        <v>24</v>
      </c>
      <c r="F858">
        <v>83.57</v>
      </c>
      <c r="G858">
        <v>73.7</v>
      </c>
      <c r="H858">
        <f t="shared" si="132"/>
        <v>1.1339213025780188</v>
      </c>
      <c r="I858">
        <v>23</v>
      </c>
      <c r="J858">
        <v>58.88</v>
      </c>
      <c r="K858">
        <v>71.22</v>
      </c>
      <c r="L858" s="3">
        <f t="shared" si="133"/>
        <v>0</v>
      </c>
      <c r="M858" s="3">
        <f t="shared" si="134"/>
        <v>1</v>
      </c>
      <c r="N858" s="3">
        <f t="shared" si="135"/>
        <v>0</v>
      </c>
      <c r="Z858" s="9">
        <v>4</v>
      </c>
      <c r="AA858" t="s">
        <v>795</v>
      </c>
      <c r="AB858" t="s">
        <v>775</v>
      </c>
      <c r="AC858" t="s">
        <v>3</v>
      </c>
      <c r="AD858" t="s">
        <v>7</v>
      </c>
      <c r="AE858">
        <v>24</v>
      </c>
      <c r="AF858">
        <v>140.51</v>
      </c>
      <c r="AG858">
        <v>73.7</v>
      </c>
      <c r="AH858">
        <f t="shared" si="136"/>
        <v>1.9065128900949795</v>
      </c>
      <c r="AI858">
        <v>22.5</v>
      </c>
      <c r="AJ858">
        <v>57.18</v>
      </c>
      <c r="AK858">
        <v>69.97</v>
      </c>
      <c r="AL858" s="3">
        <f t="shared" si="137"/>
        <v>1</v>
      </c>
      <c r="AM858" s="3">
        <f t="shared" si="138"/>
        <v>0</v>
      </c>
      <c r="AN858" s="3">
        <f t="shared" si="139"/>
        <v>0</v>
      </c>
    </row>
    <row r="859" spans="1:40" x14ac:dyDescent="0.35">
      <c r="A859" t="s">
        <v>796</v>
      </c>
      <c r="B859" t="s">
        <v>775</v>
      </c>
      <c r="C859" t="s">
        <v>3</v>
      </c>
      <c r="D859" t="s">
        <v>6</v>
      </c>
      <c r="E859">
        <v>24.5</v>
      </c>
      <c r="F859">
        <v>90.31</v>
      </c>
      <c r="G859">
        <v>74.930000000000007</v>
      </c>
      <c r="H859">
        <f t="shared" si="132"/>
        <v>1.2052582410249566</v>
      </c>
      <c r="I859">
        <v>23.5</v>
      </c>
      <c r="J859">
        <v>48.75</v>
      </c>
      <c r="K859">
        <v>72.459999999999994</v>
      </c>
      <c r="L859" s="3">
        <f t="shared" si="133"/>
        <v>0</v>
      </c>
      <c r="M859" s="3">
        <f t="shared" si="134"/>
        <v>1</v>
      </c>
      <c r="N859" s="3">
        <f t="shared" si="135"/>
        <v>0</v>
      </c>
      <c r="Z859" s="9">
        <v>4</v>
      </c>
      <c r="AA859" t="s">
        <v>796</v>
      </c>
      <c r="AB859" t="s">
        <v>775</v>
      </c>
      <c r="AC859" t="s">
        <v>3</v>
      </c>
      <c r="AD859" t="s">
        <v>7</v>
      </c>
      <c r="AE859">
        <v>24</v>
      </c>
      <c r="AF859">
        <v>132.30000000000001</v>
      </c>
      <c r="AG859">
        <v>73.7</v>
      </c>
      <c r="AH859">
        <f t="shared" si="136"/>
        <v>1.7951153324287654</v>
      </c>
      <c r="AI859">
        <v>23</v>
      </c>
      <c r="AJ859">
        <v>51.85</v>
      </c>
      <c r="AK859">
        <v>71.22</v>
      </c>
      <c r="AL859" s="3">
        <f t="shared" si="137"/>
        <v>1</v>
      </c>
      <c r="AM859" s="3">
        <f t="shared" si="138"/>
        <v>0</v>
      </c>
      <c r="AN859" s="3">
        <f t="shared" si="139"/>
        <v>0</v>
      </c>
    </row>
    <row r="860" spans="1:40" x14ac:dyDescent="0.35">
      <c r="A860" t="s">
        <v>797</v>
      </c>
      <c r="B860" t="s">
        <v>775</v>
      </c>
      <c r="C860" t="s">
        <v>3</v>
      </c>
      <c r="D860" t="s">
        <v>6</v>
      </c>
      <c r="E860">
        <v>24</v>
      </c>
      <c r="F860">
        <v>85.82</v>
      </c>
      <c r="G860">
        <v>73.7</v>
      </c>
      <c r="H860">
        <f t="shared" si="132"/>
        <v>1.1644504748982361</v>
      </c>
      <c r="I860">
        <v>23</v>
      </c>
      <c r="J860">
        <v>59.8</v>
      </c>
      <c r="K860">
        <v>71.22</v>
      </c>
      <c r="L860" s="3">
        <f t="shared" si="133"/>
        <v>0</v>
      </c>
      <c r="M860" s="3">
        <f t="shared" si="134"/>
        <v>1</v>
      </c>
      <c r="N860" s="3">
        <f t="shared" si="135"/>
        <v>0</v>
      </c>
      <c r="Z860" s="9">
        <v>4</v>
      </c>
      <c r="AA860" t="s">
        <v>797</v>
      </c>
      <c r="AB860" t="s">
        <v>775</v>
      </c>
      <c r="AC860" t="s">
        <v>3</v>
      </c>
      <c r="AD860" t="s">
        <v>7</v>
      </c>
      <c r="AE860">
        <v>24</v>
      </c>
      <c r="AF860">
        <v>167.66</v>
      </c>
      <c r="AG860">
        <v>73.7</v>
      </c>
      <c r="AH860">
        <f t="shared" si="136"/>
        <v>2.2748982360922656</v>
      </c>
      <c r="AI860">
        <v>23</v>
      </c>
      <c r="AJ860">
        <v>69.37</v>
      </c>
      <c r="AK860">
        <v>71.22</v>
      </c>
      <c r="AL860" s="3">
        <f t="shared" si="137"/>
        <v>1</v>
      </c>
      <c r="AM860" s="3">
        <f t="shared" si="138"/>
        <v>0</v>
      </c>
      <c r="AN860" s="3">
        <f t="shared" si="139"/>
        <v>0</v>
      </c>
    </row>
    <row r="861" spans="1:40" x14ac:dyDescent="0.35">
      <c r="A861" t="s">
        <v>799</v>
      </c>
      <c r="B861" t="s">
        <v>775</v>
      </c>
      <c r="C861" s="4" t="s">
        <v>3</v>
      </c>
      <c r="D861" s="4" t="s">
        <v>6</v>
      </c>
      <c r="E861" s="4">
        <v>28.5</v>
      </c>
      <c r="F861" s="4">
        <v>76.55</v>
      </c>
      <c r="G861" s="4">
        <v>84.74</v>
      </c>
      <c r="H861" s="4">
        <f t="shared" si="132"/>
        <v>0.90335142789709699</v>
      </c>
      <c r="I861" s="4">
        <v>28</v>
      </c>
      <c r="J861" s="4">
        <v>60.93</v>
      </c>
      <c r="K861" s="4">
        <v>83.53</v>
      </c>
      <c r="L861" s="4">
        <f t="shared" si="133"/>
        <v>0</v>
      </c>
      <c r="M861" s="4">
        <f t="shared" si="134"/>
        <v>0</v>
      </c>
      <c r="N861" s="4">
        <f t="shared" si="135"/>
        <v>1</v>
      </c>
      <c r="Z861" s="9">
        <v>4</v>
      </c>
      <c r="AA861" t="s">
        <v>799</v>
      </c>
      <c r="AB861" t="s">
        <v>775</v>
      </c>
      <c r="AC861" s="4" t="s">
        <v>3</v>
      </c>
      <c r="AD861" s="4" t="s">
        <v>7</v>
      </c>
      <c r="AE861" s="4">
        <v>24.5</v>
      </c>
      <c r="AF861" s="4">
        <v>73.81</v>
      </c>
      <c r="AG861" s="4">
        <v>74.930000000000007</v>
      </c>
      <c r="AH861" s="4">
        <f t="shared" si="136"/>
        <v>0.98505271586814358</v>
      </c>
      <c r="AI861" s="4">
        <v>24</v>
      </c>
      <c r="AJ861" s="4">
        <v>67.81</v>
      </c>
      <c r="AK861" s="4">
        <v>73.7</v>
      </c>
      <c r="AL861" s="4">
        <f t="shared" si="137"/>
        <v>0</v>
      </c>
      <c r="AM861" s="4">
        <f t="shared" si="138"/>
        <v>0</v>
      </c>
      <c r="AN861" s="4">
        <f t="shared" si="139"/>
        <v>1</v>
      </c>
    </row>
    <row r="862" spans="1:40" x14ac:dyDescent="0.35">
      <c r="A862" t="s">
        <v>800</v>
      </c>
      <c r="B862" t="s">
        <v>775</v>
      </c>
      <c r="C862" t="s">
        <v>3</v>
      </c>
      <c r="D862" t="s">
        <v>6</v>
      </c>
      <c r="E862">
        <v>24</v>
      </c>
      <c r="F862">
        <v>86.09</v>
      </c>
      <c r="G862">
        <v>73.7</v>
      </c>
      <c r="H862">
        <f t="shared" si="132"/>
        <v>1.1681139755766621</v>
      </c>
      <c r="I862">
        <v>23.5</v>
      </c>
      <c r="J862">
        <v>62.43</v>
      </c>
      <c r="K862">
        <v>72.459999999999994</v>
      </c>
      <c r="L862" s="3">
        <f t="shared" si="133"/>
        <v>0</v>
      </c>
      <c r="M862" s="3">
        <f t="shared" si="134"/>
        <v>1</v>
      </c>
      <c r="N862" s="3">
        <f t="shared" si="135"/>
        <v>0</v>
      </c>
      <c r="Z862" s="9">
        <v>4</v>
      </c>
      <c r="AA862" t="s">
        <v>800</v>
      </c>
      <c r="AB862" t="s">
        <v>775</v>
      </c>
      <c r="AC862" t="s">
        <v>3</v>
      </c>
      <c r="AD862" t="s">
        <v>7</v>
      </c>
      <c r="AE862">
        <v>24</v>
      </c>
      <c r="AF862">
        <v>141.07</v>
      </c>
      <c r="AG862">
        <v>73.7</v>
      </c>
      <c r="AH862">
        <f t="shared" si="136"/>
        <v>1.9141112618724558</v>
      </c>
      <c r="AI862">
        <v>35</v>
      </c>
      <c r="AJ862">
        <v>119.99</v>
      </c>
      <c r="AK862">
        <v>100.44</v>
      </c>
      <c r="AL862" s="3">
        <f t="shared" si="137"/>
        <v>1</v>
      </c>
      <c r="AM862" s="3">
        <f t="shared" si="138"/>
        <v>0</v>
      </c>
      <c r="AN862" s="3">
        <f t="shared" si="139"/>
        <v>0</v>
      </c>
    </row>
    <row r="863" spans="1:40" x14ac:dyDescent="0.35">
      <c r="A863" t="s">
        <v>801</v>
      </c>
      <c r="B863" t="s">
        <v>775</v>
      </c>
      <c r="C863" t="s">
        <v>3</v>
      </c>
      <c r="D863" t="s">
        <v>6</v>
      </c>
      <c r="E863">
        <v>24.5</v>
      </c>
      <c r="F863">
        <v>98.52</v>
      </c>
      <c r="G863">
        <v>74.930000000000007</v>
      </c>
      <c r="H863">
        <f t="shared" si="132"/>
        <v>1.3148271720272253</v>
      </c>
      <c r="I863">
        <v>23</v>
      </c>
      <c r="J863">
        <v>52.44</v>
      </c>
      <c r="K863">
        <v>71.22</v>
      </c>
      <c r="L863" s="3">
        <f t="shared" si="133"/>
        <v>0</v>
      </c>
      <c r="M863" s="3">
        <f t="shared" si="134"/>
        <v>1</v>
      </c>
      <c r="N863" s="3">
        <f t="shared" si="135"/>
        <v>0</v>
      </c>
      <c r="Z863" s="9">
        <v>4</v>
      </c>
      <c r="AA863" t="s">
        <v>801</v>
      </c>
      <c r="AB863" t="s">
        <v>775</v>
      </c>
      <c r="AC863" t="s">
        <v>3</v>
      </c>
      <c r="AD863" t="s">
        <v>7</v>
      </c>
      <c r="AE863">
        <v>24</v>
      </c>
      <c r="AF863">
        <v>99.8</v>
      </c>
      <c r="AG863">
        <v>73.7</v>
      </c>
      <c r="AH863">
        <f t="shared" si="136"/>
        <v>1.3541383989145181</v>
      </c>
      <c r="AI863">
        <v>23</v>
      </c>
      <c r="AJ863">
        <v>50.58</v>
      </c>
      <c r="AK863">
        <v>71.22</v>
      </c>
      <c r="AL863" s="3">
        <f t="shared" si="137"/>
        <v>0</v>
      </c>
      <c r="AM863" s="3">
        <f t="shared" si="138"/>
        <v>1</v>
      </c>
      <c r="AN863" s="3">
        <f t="shared" si="139"/>
        <v>0</v>
      </c>
    </row>
    <row r="864" spans="1:40" x14ac:dyDescent="0.35">
      <c r="A864" t="s">
        <v>803</v>
      </c>
      <c r="B864" t="s">
        <v>775</v>
      </c>
      <c r="C864" t="s">
        <v>3</v>
      </c>
      <c r="D864" t="s">
        <v>6</v>
      </c>
      <c r="E864">
        <v>24.5</v>
      </c>
      <c r="F864">
        <v>105.04</v>
      </c>
      <c r="G864">
        <v>74.930000000000007</v>
      </c>
      <c r="H864">
        <f t="shared" si="132"/>
        <v>1.4018417189376751</v>
      </c>
      <c r="I864">
        <v>23</v>
      </c>
      <c r="J864">
        <v>63.3</v>
      </c>
      <c r="K864">
        <v>71.22</v>
      </c>
      <c r="L864" s="3">
        <f t="shared" si="133"/>
        <v>0</v>
      </c>
      <c r="M864" s="3">
        <f t="shared" si="134"/>
        <v>1</v>
      </c>
      <c r="N864" s="3">
        <f t="shared" si="135"/>
        <v>0</v>
      </c>
      <c r="Z864" s="9">
        <v>4</v>
      </c>
      <c r="AA864" t="s">
        <v>803</v>
      </c>
      <c r="AB864" t="s">
        <v>775</v>
      </c>
      <c r="AC864" t="s">
        <v>3</v>
      </c>
      <c r="AD864" t="s">
        <v>7</v>
      </c>
      <c r="AE864">
        <v>24</v>
      </c>
      <c r="AF864">
        <v>168.67</v>
      </c>
      <c r="AG864">
        <v>73.7</v>
      </c>
      <c r="AH864">
        <f t="shared" si="136"/>
        <v>2.2886024423337852</v>
      </c>
      <c r="AI864">
        <v>22.5</v>
      </c>
      <c r="AJ864">
        <v>46.65</v>
      </c>
      <c r="AK864">
        <v>69.97</v>
      </c>
      <c r="AL864" s="3">
        <f t="shared" si="137"/>
        <v>1</v>
      </c>
      <c r="AM864" s="3">
        <f t="shared" si="138"/>
        <v>0</v>
      </c>
      <c r="AN864" s="3">
        <f t="shared" si="139"/>
        <v>0</v>
      </c>
    </row>
    <row r="865" spans="1:40" x14ac:dyDescent="0.35">
      <c r="A865" t="s">
        <v>804</v>
      </c>
      <c r="B865" t="s">
        <v>775</v>
      </c>
      <c r="C865" t="s">
        <v>3</v>
      </c>
      <c r="D865" t="s">
        <v>6</v>
      </c>
      <c r="E865">
        <v>24.5</v>
      </c>
      <c r="F865">
        <v>114.43</v>
      </c>
      <c r="G865">
        <v>74.930000000000007</v>
      </c>
      <c r="H865">
        <f t="shared" si="132"/>
        <v>1.527158681436007</v>
      </c>
      <c r="I865">
        <v>23</v>
      </c>
      <c r="J865">
        <v>69.22</v>
      </c>
      <c r="K865">
        <v>71.22</v>
      </c>
      <c r="L865" s="3">
        <f t="shared" si="133"/>
        <v>1</v>
      </c>
      <c r="M865" s="3">
        <f t="shared" si="134"/>
        <v>0</v>
      </c>
      <c r="N865" s="3">
        <f t="shared" si="135"/>
        <v>0</v>
      </c>
      <c r="Z865" s="9">
        <v>4</v>
      </c>
      <c r="AA865" t="s">
        <v>804</v>
      </c>
      <c r="AB865" t="s">
        <v>775</v>
      </c>
      <c r="AC865" t="s">
        <v>3</v>
      </c>
      <c r="AD865" t="s">
        <v>7</v>
      </c>
      <c r="AE865">
        <v>24</v>
      </c>
      <c r="AF865">
        <v>165.65</v>
      </c>
      <c r="AG865">
        <v>73.7</v>
      </c>
      <c r="AH865">
        <f t="shared" si="136"/>
        <v>2.2476255088195387</v>
      </c>
      <c r="AI865">
        <v>16</v>
      </c>
      <c r="AJ865">
        <v>54.12</v>
      </c>
      <c r="AK865">
        <v>53.5</v>
      </c>
      <c r="AL865" s="3">
        <f t="shared" si="137"/>
        <v>1</v>
      </c>
      <c r="AM865" s="3">
        <f t="shared" si="138"/>
        <v>0</v>
      </c>
      <c r="AN865" s="3">
        <f t="shared" si="139"/>
        <v>0</v>
      </c>
    </row>
    <row r="866" spans="1:40" x14ac:dyDescent="0.35">
      <c r="A866" t="s">
        <v>805</v>
      </c>
      <c r="B866" t="s">
        <v>775</v>
      </c>
      <c r="C866" t="s">
        <v>3</v>
      </c>
      <c r="D866" t="s">
        <v>6</v>
      </c>
      <c r="E866">
        <v>24.5</v>
      </c>
      <c r="F866">
        <v>78.58</v>
      </c>
      <c r="G866">
        <v>74.930000000000007</v>
      </c>
      <c r="H866">
        <f t="shared" si="132"/>
        <v>1.0487121313225676</v>
      </c>
      <c r="I866">
        <v>24</v>
      </c>
      <c r="J866">
        <v>52.69</v>
      </c>
      <c r="K866">
        <v>73.7</v>
      </c>
      <c r="L866" s="3">
        <f t="shared" si="133"/>
        <v>0</v>
      </c>
      <c r="M866" s="3">
        <f t="shared" si="134"/>
        <v>1</v>
      </c>
      <c r="N866" s="3">
        <f t="shared" si="135"/>
        <v>0</v>
      </c>
      <c r="Z866" s="9">
        <v>4</v>
      </c>
      <c r="AA866" t="s">
        <v>805</v>
      </c>
      <c r="AB866" t="s">
        <v>775</v>
      </c>
      <c r="AC866" t="s">
        <v>3</v>
      </c>
      <c r="AD866" t="s">
        <v>7</v>
      </c>
      <c r="AE866">
        <v>24</v>
      </c>
      <c r="AF866">
        <v>102.76</v>
      </c>
      <c r="AG866">
        <v>73.7</v>
      </c>
      <c r="AH866">
        <f t="shared" si="136"/>
        <v>1.3943012211668928</v>
      </c>
      <c r="AI866">
        <v>23</v>
      </c>
      <c r="AJ866">
        <v>57.19</v>
      </c>
      <c r="AK866">
        <v>71.22</v>
      </c>
      <c r="AL866" s="3">
        <f t="shared" si="137"/>
        <v>0</v>
      </c>
      <c r="AM866" s="3">
        <f t="shared" si="138"/>
        <v>1</v>
      </c>
      <c r="AN866" s="3">
        <f t="shared" si="139"/>
        <v>0</v>
      </c>
    </row>
    <row r="867" spans="1:40" x14ac:dyDescent="0.35">
      <c r="A867" t="s">
        <v>806</v>
      </c>
      <c r="B867" t="s">
        <v>775</v>
      </c>
      <c r="C867" s="4" t="s">
        <v>3</v>
      </c>
      <c r="D867" s="4" t="s">
        <v>6</v>
      </c>
      <c r="E867" s="4">
        <v>35</v>
      </c>
      <c r="F867" s="4">
        <v>95.46</v>
      </c>
      <c r="G867" s="4">
        <v>100.44</v>
      </c>
      <c r="H867" s="4">
        <f t="shared" si="132"/>
        <v>0.95041816009557945</v>
      </c>
      <c r="I867" s="4">
        <v>34.5</v>
      </c>
      <c r="J867" s="4">
        <v>64.5</v>
      </c>
      <c r="K867" s="4">
        <v>99.24</v>
      </c>
      <c r="L867" s="4">
        <f t="shared" si="133"/>
        <v>0</v>
      </c>
      <c r="M867" s="4">
        <f t="shared" si="134"/>
        <v>0</v>
      </c>
      <c r="N867" s="4">
        <f t="shared" si="135"/>
        <v>1</v>
      </c>
      <c r="Z867" s="9">
        <v>4</v>
      </c>
      <c r="AA867" t="s">
        <v>806</v>
      </c>
      <c r="AB867" t="s">
        <v>775</v>
      </c>
      <c r="AC867" t="s">
        <v>3</v>
      </c>
      <c r="AD867" t="s">
        <v>7</v>
      </c>
      <c r="AE867">
        <v>24</v>
      </c>
      <c r="AF867">
        <v>186.57</v>
      </c>
      <c r="AG867">
        <v>73.7</v>
      </c>
      <c r="AH867">
        <f t="shared" si="136"/>
        <v>2.5314789687924013</v>
      </c>
      <c r="AI867">
        <v>16</v>
      </c>
      <c r="AJ867">
        <v>55.56</v>
      </c>
      <c r="AK867">
        <v>53.5</v>
      </c>
      <c r="AL867" s="3">
        <f t="shared" si="137"/>
        <v>1</v>
      </c>
      <c r="AM867" s="3">
        <f t="shared" si="138"/>
        <v>0</v>
      </c>
      <c r="AN867" s="3">
        <f t="shared" si="139"/>
        <v>0</v>
      </c>
    </row>
    <row r="868" spans="1:40" x14ac:dyDescent="0.35">
      <c r="A868" t="s">
        <v>823</v>
      </c>
      <c r="B868" t="s">
        <v>775</v>
      </c>
      <c r="C868" s="4" t="s">
        <v>3</v>
      </c>
      <c r="D868" s="4" t="s">
        <v>4</v>
      </c>
      <c r="E868" s="4">
        <v>15.5</v>
      </c>
      <c r="F868" s="4">
        <v>34.72</v>
      </c>
      <c r="G868" s="4">
        <v>52.21</v>
      </c>
      <c r="H868" s="4">
        <f t="shared" si="132"/>
        <v>0.66500670369660986</v>
      </c>
      <c r="I868" s="4">
        <v>15</v>
      </c>
      <c r="J868" s="4">
        <v>22.18</v>
      </c>
      <c r="K868" s="4">
        <v>50.91</v>
      </c>
      <c r="L868" s="4">
        <f t="shared" si="133"/>
        <v>0</v>
      </c>
      <c r="M868" s="4">
        <f t="shared" si="134"/>
        <v>0</v>
      </c>
      <c r="N868" s="4">
        <f t="shared" si="135"/>
        <v>1</v>
      </c>
      <c r="Z868" s="9">
        <v>4</v>
      </c>
      <c r="AA868" t="s">
        <v>823</v>
      </c>
      <c r="AB868" t="s">
        <v>775</v>
      </c>
      <c r="AC868" s="4" t="s">
        <v>3</v>
      </c>
      <c r="AD868" s="4" t="s">
        <v>5</v>
      </c>
      <c r="AE868" s="4">
        <v>15.5</v>
      </c>
      <c r="AF868" s="4">
        <v>50.49</v>
      </c>
      <c r="AG868" s="4">
        <v>52.21</v>
      </c>
      <c r="AH868" s="4">
        <f t="shared" si="136"/>
        <v>0.96705611951733383</v>
      </c>
      <c r="AI868" s="4">
        <v>15</v>
      </c>
      <c r="AJ868" s="4">
        <v>35.96</v>
      </c>
      <c r="AK868" s="4">
        <v>50.91</v>
      </c>
      <c r="AL868" s="4">
        <f t="shared" si="137"/>
        <v>0</v>
      </c>
      <c r="AM868" s="4">
        <f t="shared" si="138"/>
        <v>0</v>
      </c>
      <c r="AN868" s="4">
        <f t="shared" si="139"/>
        <v>1</v>
      </c>
    </row>
    <row r="869" spans="1:40" x14ac:dyDescent="0.35">
      <c r="A869" t="s">
        <v>825</v>
      </c>
      <c r="B869" t="s">
        <v>775</v>
      </c>
      <c r="C869" s="4" t="s">
        <v>3</v>
      </c>
      <c r="D869" s="4" t="s">
        <v>4</v>
      </c>
      <c r="E869" s="4">
        <v>21</v>
      </c>
      <c r="F869" s="4">
        <v>48.39</v>
      </c>
      <c r="G869" s="4">
        <v>66.22</v>
      </c>
      <c r="H869" s="4">
        <f t="shared" si="132"/>
        <v>0.73074599818785868</v>
      </c>
      <c r="I869" s="4">
        <v>20.5</v>
      </c>
      <c r="J869" s="4">
        <v>27.57</v>
      </c>
      <c r="K869" s="4">
        <v>64.97</v>
      </c>
      <c r="L869" s="4">
        <f t="shared" si="133"/>
        <v>0</v>
      </c>
      <c r="M869" s="4">
        <f t="shared" si="134"/>
        <v>0</v>
      </c>
      <c r="N869" s="4">
        <f t="shared" si="135"/>
        <v>1</v>
      </c>
      <c r="Z869" s="9">
        <v>4</v>
      </c>
      <c r="AA869" t="s">
        <v>825</v>
      </c>
      <c r="AB869" t="s">
        <v>775</v>
      </c>
      <c r="AC869" t="s">
        <v>3</v>
      </c>
      <c r="AD869" t="s">
        <v>5</v>
      </c>
      <c r="AE869">
        <v>24</v>
      </c>
      <c r="AF869">
        <v>135.12</v>
      </c>
      <c r="AG869">
        <v>73.7</v>
      </c>
      <c r="AH869">
        <f t="shared" si="136"/>
        <v>1.8333785617367706</v>
      </c>
      <c r="AI869">
        <v>22</v>
      </c>
      <c r="AJ869">
        <v>64.680000000000007</v>
      </c>
      <c r="AK869">
        <v>68.72</v>
      </c>
      <c r="AL869" s="3">
        <f t="shared" si="137"/>
        <v>1</v>
      </c>
      <c r="AM869" s="3">
        <f t="shared" si="138"/>
        <v>0</v>
      </c>
      <c r="AN869" s="3">
        <f t="shared" si="139"/>
        <v>0</v>
      </c>
    </row>
    <row r="870" spans="1:40" x14ac:dyDescent="0.35">
      <c r="A870" t="s">
        <v>826</v>
      </c>
      <c r="B870" t="s">
        <v>775</v>
      </c>
      <c r="C870" t="s">
        <v>3</v>
      </c>
      <c r="D870" t="s">
        <v>4</v>
      </c>
      <c r="E870">
        <v>21.5</v>
      </c>
      <c r="F870">
        <v>85.6</v>
      </c>
      <c r="G870">
        <v>67.47</v>
      </c>
      <c r="H870">
        <f t="shared" si="132"/>
        <v>1.2687120201571067</v>
      </c>
      <c r="I870">
        <v>21</v>
      </c>
      <c r="J870">
        <v>63.9</v>
      </c>
      <c r="K870">
        <v>66.22</v>
      </c>
      <c r="L870" s="3">
        <f t="shared" si="133"/>
        <v>0</v>
      </c>
      <c r="M870" s="3">
        <f t="shared" si="134"/>
        <v>1</v>
      </c>
      <c r="N870" s="3">
        <f t="shared" si="135"/>
        <v>0</v>
      </c>
      <c r="Z870" s="9">
        <v>4</v>
      </c>
      <c r="AA870" t="s">
        <v>826</v>
      </c>
      <c r="AB870" t="s">
        <v>775</v>
      </c>
      <c r="AC870" t="s">
        <v>3</v>
      </c>
      <c r="AD870" t="s">
        <v>5</v>
      </c>
      <c r="AE870">
        <v>24</v>
      </c>
      <c r="AF870">
        <v>98.24</v>
      </c>
      <c r="AG870">
        <v>73.7</v>
      </c>
      <c r="AH870">
        <f t="shared" si="136"/>
        <v>1.3329715061058343</v>
      </c>
      <c r="AI870">
        <v>23</v>
      </c>
      <c r="AJ870">
        <v>69.040000000000006</v>
      </c>
      <c r="AK870">
        <v>71.22</v>
      </c>
      <c r="AL870" s="3">
        <f t="shared" si="137"/>
        <v>0</v>
      </c>
      <c r="AM870" s="3">
        <f t="shared" si="138"/>
        <v>1</v>
      </c>
      <c r="AN870" s="3">
        <f t="shared" si="139"/>
        <v>0</v>
      </c>
    </row>
    <row r="871" spans="1:40" x14ac:dyDescent="0.35">
      <c r="A871" t="s">
        <v>827</v>
      </c>
      <c r="B871" t="s">
        <v>775</v>
      </c>
      <c r="C871" s="4" t="s">
        <v>3</v>
      </c>
      <c r="D871" s="4" t="s">
        <v>4</v>
      </c>
      <c r="E871" s="4">
        <v>15</v>
      </c>
      <c r="F871" s="4">
        <v>30.65</v>
      </c>
      <c r="G871" s="4">
        <v>50.91</v>
      </c>
      <c r="H871" s="4">
        <f t="shared" si="132"/>
        <v>0.60204282066391668</v>
      </c>
      <c r="I871" s="4">
        <v>15</v>
      </c>
      <c r="J871" s="4">
        <v>30.65</v>
      </c>
      <c r="K871" s="4">
        <v>50.91</v>
      </c>
      <c r="L871" s="4">
        <f t="shared" si="133"/>
        <v>0</v>
      </c>
      <c r="M871" s="4">
        <f t="shared" si="134"/>
        <v>0</v>
      </c>
      <c r="N871" s="4">
        <f t="shared" si="135"/>
        <v>1</v>
      </c>
      <c r="Z871" s="9">
        <v>4</v>
      </c>
      <c r="AA871" t="s">
        <v>827</v>
      </c>
      <c r="AB871" t="s">
        <v>775</v>
      </c>
      <c r="AC871" t="s">
        <v>3</v>
      </c>
      <c r="AD871" t="s">
        <v>5</v>
      </c>
      <c r="AE871">
        <v>23.5</v>
      </c>
      <c r="AF871">
        <v>98.57</v>
      </c>
      <c r="AG871">
        <v>72.459999999999994</v>
      </c>
      <c r="AH871">
        <f t="shared" si="136"/>
        <v>1.3603367375103506</v>
      </c>
      <c r="AI871">
        <v>22.5</v>
      </c>
      <c r="AJ871">
        <v>58.63</v>
      </c>
      <c r="AK871">
        <v>69.97</v>
      </c>
      <c r="AL871" s="3">
        <f t="shared" si="137"/>
        <v>0</v>
      </c>
      <c r="AM871" s="3">
        <f t="shared" si="138"/>
        <v>1</v>
      </c>
      <c r="AN871" s="3">
        <f t="shared" si="139"/>
        <v>0</v>
      </c>
    </row>
    <row r="872" spans="1:40" x14ac:dyDescent="0.35">
      <c r="A872" t="s">
        <v>828</v>
      </c>
      <c r="B872" t="s">
        <v>775</v>
      </c>
      <c r="C872" t="s">
        <v>3</v>
      </c>
      <c r="D872" t="s">
        <v>4</v>
      </c>
      <c r="E872">
        <v>22.5</v>
      </c>
      <c r="F872">
        <v>114.03</v>
      </c>
      <c r="G872">
        <v>69.97</v>
      </c>
      <c r="H872">
        <f t="shared" si="132"/>
        <v>1.6296984421895098</v>
      </c>
      <c r="I872">
        <v>21</v>
      </c>
      <c r="J872">
        <v>41.92</v>
      </c>
      <c r="K872">
        <v>66.22</v>
      </c>
      <c r="L872" s="3">
        <f t="shared" si="133"/>
        <v>1</v>
      </c>
      <c r="M872" s="3">
        <f t="shared" si="134"/>
        <v>0</v>
      </c>
      <c r="N872" s="3">
        <f t="shared" si="135"/>
        <v>0</v>
      </c>
      <c r="Z872" s="9">
        <v>4</v>
      </c>
      <c r="AA872" t="s">
        <v>828</v>
      </c>
      <c r="AB872" t="s">
        <v>775</v>
      </c>
      <c r="AC872" t="s">
        <v>3</v>
      </c>
      <c r="AD872" t="s">
        <v>5</v>
      </c>
      <c r="AE872">
        <v>24</v>
      </c>
      <c r="AF872">
        <v>90.16</v>
      </c>
      <c r="AG872">
        <v>73.7</v>
      </c>
      <c r="AH872">
        <f t="shared" si="136"/>
        <v>1.223337856173677</v>
      </c>
      <c r="AI872">
        <v>23</v>
      </c>
      <c r="AJ872">
        <v>67.34</v>
      </c>
      <c r="AK872">
        <v>71.22</v>
      </c>
      <c r="AL872" s="3">
        <f t="shared" si="137"/>
        <v>0</v>
      </c>
      <c r="AM872" s="3">
        <f t="shared" si="138"/>
        <v>1</v>
      </c>
      <c r="AN872" s="3">
        <f t="shared" si="139"/>
        <v>0</v>
      </c>
    </row>
    <row r="873" spans="1:40" x14ac:dyDescent="0.35">
      <c r="A873" t="s">
        <v>829</v>
      </c>
      <c r="B873" t="s">
        <v>775</v>
      </c>
      <c r="C873" s="4" t="s">
        <v>3</v>
      </c>
      <c r="D873" s="4" t="s">
        <v>4</v>
      </c>
      <c r="E873" s="4">
        <v>21</v>
      </c>
      <c r="F873" s="4">
        <v>59.93</v>
      </c>
      <c r="G873" s="4">
        <v>66.22</v>
      </c>
      <c r="H873" s="4">
        <f t="shared" si="132"/>
        <v>0.90501359106010271</v>
      </c>
      <c r="I873" s="4">
        <v>20.5</v>
      </c>
      <c r="J873" s="4">
        <v>46.68</v>
      </c>
      <c r="K873" s="4">
        <v>64.97</v>
      </c>
      <c r="L873" s="4">
        <f t="shared" si="133"/>
        <v>0</v>
      </c>
      <c r="M873" s="4">
        <f t="shared" si="134"/>
        <v>0</v>
      </c>
      <c r="N873" s="4">
        <f t="shared" si="135"/>
        <v>1</v>
      </c>
      <c r="Z873" s="9">
        <v>4</v>
      </c>
      <c r="AA873" t="s">
        <v>829</v>
      </c>
      <c r="AB873" t="s">
        <v>775</v>
      </c>
      <c r="AC873" t="s">
        <v>3</v>
      </c>
      <c r="AD873" t="s">
        <v>5</v>
      </c>
      <c r="AE873">
        <v>24</v>
      </c>
      <c r="AF873">
        <v>84.81</v>
      </c>
      <c r="AG873">
        <v>73.7</v>
      </c>
      <c r="AH873">
        <f t="shared" si="136"/>
        <v>1.1507462686567165</v>
      </c>
      <c r="AI873">
        <v>23</v>
      </c>
      <c r="AJ873">
        <v>50.97</v>
      </c>
      <c r="AK873">
        <v>71.22</v>
      </c>
      <c r="AL873" s="3">
        <f t="shared" si="137"/>
        <v>0</v>
      </c>
      <c r="AM873" s="3">
        <f t="shared" si="138"/>
        <v>1</v>
      </c>
      <c r="AN873" s="3">
        <f t="shared" si="139"/>
        <v>0</v>
      </c>
    </row>
    <row r="874" spans="1:40" x14ac:dyDescent="0.35">
      <c r="A874" t="s">
        <v>830</v>
      </c>
      <c r="B874" t="s">
        <v>775</v>
      </c>
      <c r="C874" s="4" t="s">
        <v>3</v>
      </c>
      <c r="D874" s="4" t="s">
        <v>4</v>
      </c>
      <c r="E874" s="4">
        <v>19.5</v>
      </c>
      <c r="F874" s="4">
        <v>45.1</v>
      </c>
      <c r="G874" s="4">
        <v>62.44</v>
      </c>
      <c r="H874" s="4">
        <f t="shared" si="132"/>
        <v>0.72229340166559908</v>
      </c>
      <c r="I874" s="4">
        <v>19</v>
      </c>
      <c r="J874" s="4">
        <v>30.51</v>
      </c>
      <c r="K874" s="4">
        <v>61.18</v>
      </c>
      <c r="L874" s="4">
        <f t="shared" si="133"/>
        <v>0</v>
      </c>
      <c r="M874" s="4">
        <f t="shared" si="134"/>
        <v>0</v>
      </c>
      <c r="N874" s="4">
        <f t="shared" si="135"/>
        <v>1</v>
      </c>
      <c r="Z874" s="9">
        <v>4</v>
      </c>
      <c r="AA874" t="s">
        <v>830</v>
      </c>
      <c r="AB874" t="s">
        <v>775</v>
      </c>
      <c r="AC874" t="s">
        <v>3</v>
      </c>
      <c r="AD874" t="s">
        <v>5</v>
      </c>
      <c r="AE874">
        <v>24</v>
      </c>
      <c r="AF874">
        <v>87.61</v>
      </c>
      <c r="AG874">
        <v>73.7</v>
      </c>
      <c r="AH874">
        <f t="shared" si="136"/>
        <v>1.1887381275440976</v>
      </c>
      <c r="AI874">
        <v>23</v>
      </c>
      <c r="AJ874">
        <v>66.77</v>
      </c>
      <c r="AK874">
        <v>71.22</v>
      </c>
      <c r="AL874" s="3">
        <f t="shared" si="137"/>
        <v>0</v>
      </c>
      <c r="AM874" s="3">
        <f t="shared" si="138"/>
        <v>1</v>
      </c>
      <c r="AN874" s="3">
        <f t="shared" si="139"/>
        <v>0</v>
      </c>
    </row>
    <row r="875" spans="1:40" x14ac:dyDescent="0.35">
      <c r="A875" t="s">
        <v>831</v>
      </c>
      <c r="B875" t="s">
        <v>775</v>
      </c>
      <c r="C875" s="4" t="s">
        <v>3</v>
      </c>
      <c r="D875" s="4" t="s">
        <v>4</v>
      </c>
      <c r="E875" s="4">
        <v>19</v>
      </c>
      <c r="F875" s="4">
        <v>55.76</v>
      </c>
      <c r="G875" s="4">
        <v>61.18</v>
      </c>
      <c r="H875" s="4">
        <f t="shared" si="132"/>
        <v>0.91140895717554749</v>
      </c>
      <c r="I875" s="4">
        <v>18.5</v>
      </c>
      <c r="J875" s="4">
        <v>41.51</v>
      </c>
      <c r="K875" s="4">
        <v>59.91</v>
      </c>
      <c r="L875" s="4">
        <f t="shared" si="133"/>
        <v>0</v>
      </c>
      <c r="M875" s="4">
        <f t="shared" si="134"/>
        <v>0</v>
      </c>
      <c r="N875" s="4">
        <f t="shared" si="135"/>
        <v>1</v>
      </c>
      <c r="Z875" s="9">
        <v>4</v>
      </c>
      <c r="AA875" t="s">
        <v>831</v>
      </c>
      <c r="AB875" t="s">
        <v>775</v>
      </c>
      <c r="AC875" t="s">
        <v>3</v>
      </c>
      <c r="AD875" t="s">
        <v>5</v>
      </c>
      <c r="AE875">
        <v>23.5</v>
      </c>
      <c r="AF875">
        <v>95.46</v>
      </c>
      <c r="AG875">
        <v>72.459999999999994</v>
      </c>
      <c r="AH875">
        <f t="shared" si="136"/>
        <v>1.3174165056582943</v>
      </c>
      <c r="AI875">
        <v>22.5</v>
      </c>
      <c r="AJ875">
        <v>69.709999999999994</v>
      </c>
      <c r="AK875">
        <v>69.97</v>
      </c>
      <c r="AL875" s="3">
        <f t="shared" si="137"/>
        <v>0</v>
      </c>
      <c r="AM875" s="3">
        <f t="shared" si="138"/>
        <v>1</v>
      </c>
      <c r="AN875" s="3">
        <f t="shared" si="139"/>
        <v>0</v>
      </c>
    </row>
    <row r="876" spans="1:40" x14ac:dyDescent="0.35">
      <c r="A876" t="s">
        <v>832</v>
      </c>
      <c r="B876" t="s">
        <v>775</v>
      </c>
      <c r="C876" t="s">
        <v>3</v>
      </c>
      <c r="D876" t="s">
        <v>4</v>
      </c>
      <c r="E876">
        <v>24</v>
      </c>
      <c r="F876">
        <v>84.64</v>
      </c>
      <c r="G876">
        <v>73.7</v>
      </c>
      <c r="H876">
        <f t="shared" si="132"/>
        <v>1.1484396200814111</v>
      </c>
      <c r="I876">
        <v>22</v>
      </c>
      <c r="J876">
        <v>71.03</v>
      </c>
      <c r="K876">
        <v>68.72</v>
      </c>
      <c r="L876" s="3">
        <f t="shared" si="133"/>
        <v>0</v>
      </c>
      <c r="M876" s="3">
        <f t="shared" si="134"/>
        <v>1</v>
      </c>
      <c r="N876" s="3">
        <f t="shared" si="135"/>
        <v>0</v>
      </c>
      <c r="Z876" s="9">
        <v>4</v>
      </c>
      <c r="AA876" t="s">
        <v>832</v>
      </c>
      <c r="AB876" t="s">
        <v>775</v>
      </c>
      <c r="AC876" t="s">
        <v>3</v>
      </c>
      <c r="AD876" t="s">
        <v>5</v>
      </c>
      <c r="AE876">
        <v>24</v>
      </c>
      <c r="AF876">
        <v>113.65</v>
      </c>
      <c r="AG876">
        <v>73.7</v>
      </c>
      <c r="AH876">
        <f t="shared" si="136"/>
        <v>1.5420624151967435</v>
      </c>
      <c r="AI876">
        <v>26</v>
      </c>
      <c r="AJ876">
        <v>88.7</v>
      </c>
      <c r="AK876">
        <v>78.63</v>
      </c>
      <c r="AL876" s="3">
        <f t="shared" si="137"/>
        <v>1</v>
      </c>
      <c r="AM876" s="3">
        <f t="shared" si="138"/>
        <v>0</v>
      </c>
      <c r="AN876" s="3">
        <f t="shared" si="139"/>
        <v>0</v>
      </c>
    </row>
    <row r="877" spans="1:40" x14ac:dyDescent="0.35">
      <c r="A877" t="s">
        <v>833</v>
      </c>
      <c r="B877" t="s">
        <v>775</v>
      </c>
      <c r="C877" s="4" t="s">
        <v>3</v>
      </c>
      <c r="D877" s="4" t="s">
        <v>4</v>
      </c>
      <c r="E877" s="4">
        <v>23.5</v>
      </c>
      <c r="F877" s="4">
        <v>70.12</v>
      </c>
      <c r="G877" s="4">
        <v>72.459999999999994</v>
      </c>
      <c r="H877" s="4">
        <f t="shared" si="132"/>
        <v>0.96770632072867802</v>
      </c>
      <c r="I877" s="4">
        <v>23</v>
      </c>
      <c r="J877" s="4">
        <v>61.87</v>
      </c>
      <c r="K877" s="4">
        <v>71.22</v>
      </c>
      <c r="L877" s="4">
        <f t="shared" si="133"/>
        <v>0</v>
      </c>
      <c r="M877" s="4">
        <f t="shared" si="134"/>
        <v>0</v>
      </c>
      <c r="N877" s="4">
        <f t="shared" si="135"/>
        <v>1</v>
      </c>
      <c r="Z877" s="9">
        <v>4</v>
      </c>
      <c r="AA877" t="s">
        <v>833</v>
      </c>
      <c r="AB877" t="s">
        <v>775</v>
      </c>
      <c r="AC877" t="s">
        <v>3</v>
      </c>
      <c r="AD877" t="s">
        <v>5</v>
      </c>
      <c r="AE877">
        <v>24</v>
      </c>
      <c r="AF877">
        <v>90.28</v>
      </c>
      <c r="AG877">
        <v>73.7</v>
      </c>
      <c r="AH877">
        <f t="shared" si="136"/>
        <v>1.2249660786974219</v>
      </c>
      <c r="AI877">
        <v>23</v>
      </c>
      <c r="AJ877">
        <v>59.76</v>
      </c>
      <c r="AK877">
        <v>71.22</v>
      </c>
      <c r="AL877" s="3">
        <f t="shared" si="137"/>
        <v>0</v>
      </c>
      <c r="AM877" s="3">
        <f t="shared" si="138"/>
        <v>1</v>
      </c>
      <c r="AN877" s="3">
        <f t="shared" si="139"/>
        <v>0</v>
      </c>
    </row>
    <row r="878" spans="1:40" x14ac:dyDescent="0.35">
      <c r="A878" t="s">
        <v>834</v>
      </c>
      <c r="B878" t="s">
        <v>775</v>
      </c>
      <c r="C878" t="s">
        <v>3</v>
      </c>
      <c r="D878" t="s">
        <v>4</v>
      </c>
      <c r="E878">
        <v>22.5</v>
      </c>
      <c r="F878">
        <v>120.62</v>
      </c>
      <c r="G878">
        <v>69.97</v>
      </c>
      <c r="H878">
        <f t="shared" si="132"/>
        <v>1.7238816635701015</v>
      </c>
      <c r="I878">
        <v>21</v>
      </c>
      <c r="J878">
        <v>62.93</v>
      </c>
      <c r="K878">
        <v>66.22</v>
      </c>
      <c r="L878" s="3">
        <f t="shared" si="133"/>
        <v>1</v>
      </c>
      <c r="M878" s="3">
        <f t="shared" si="134"/>
        <v>0</v>
      </c>
      <c r="N878" s="3">
        <f t="shared" si="135"/>
        <v>0</v>
      </c>
      <c r="Z878" s="9">
        <v>4</v>
      </c>
      <c r="AA878" t="s">
        <v>834</v>
      </c>
      <c r="AB878" t="s">
        <v>775</v>
      </c>
      <c r="AC878" t="s">
        <v>3</v>
      </c>
      <c r="AD878" t="s">
        <v>5</v>
      </c>
      <c r="AE878">
        <v>24</v>
      </c>
      <c r="AF878">
        <v>129.05000000000001</v>
      </c>
      <c r="AG878">
        <v>73.7</v>
      </c>
      <c r="AH878">
        <f t="shared" si="136"/>
        <v>1.7510176390773406</v>
      </c>
      <c r="AI878">
        <v>22</v>
      </c>
      <c r="AJ878">
        <v>67.08</v>
      </c>
      <c r="AK878">
        <v>68.72</v>
      </c>
      <c r="AL878" s="3">
        <f t="shared" si="137"/>
        <v>1</v>
      </c>
      <c r="AM878" s="3">
        <f t="shared" si="138"/>
        <v>0</v>
      </c>
      <c r="AN878" s="3">
        <f t="shared" si="139"/>
        <v>0</v>
      </c>
    </row>
    <row r="879" spans="1:40" x14ac:dyDescent="0.35">
      <c r="A879" t="s">
        <v>835</v>
      </c>
      <c r="B879" t="s">
        <v>775</v>
      </c>
      <c r="C879" s="4" t="s">
        <v>3</v>
      </c>
      <c r="D879" s="4" t="s">
        <v>4</v>
      </c>
      <c r="E879" s="4">
        <v>22</v>
      </c>
      <c r="F879" s="4">
        <v>67.459999999999994</v>
      </c>
      <c r="G879" s="4">
        <v>68.72</v>
      </c>
      <c r="H879" s="4">
        <f t="shared" si="132"/>
        <v>0.98166472642607672</v>
      </c>
      <c r="I879" s="4">
        <v>21.5</v>
      </c>
      <c r="J879" s="4">
        <v>65.41</v>
      </c>
      <c r="K879" s="4">
        <v>67.47</v>
      </c>
      <c r="L879" s="4">
        <f t="shared" si="133"/>
        <v>0</v>
      </c>
      <c r="M879" s="4">
        <f t="shared" si="134"/>
        <v>0</v>
      </c>
      <c r="N879" s="4">
        <f t="shared" si="135"/>
        <v>1</v>
      </c>
      <c r="Z879" s="9">
        <v>4</v>
      </c>
      <c r="AA879" t="s">
        <v>835</v>
      </c>
      <c r="AB879" t="s">
        <v>775</v>
      </c>
      <c r="AC879" t="s">
        <v>3</v>
      </c>
      <c r="AD879" t="s">
        <v>5</v>
      </c>
      <c r="AE879">
        <v>24</v>
      </c>
      <c r="AF879">
        <v>98.43</v>
      </c>
      <c r="AG879">
        <v>73.7</v>
      </c>
      <c r="AH879">
        <f t="shared" si="136"/>
        <v>1.3355495251017639</v>
      </c>
      <c r="AI879">
        <v>22.5</v>
      </c>
      <c r="AJ879">
        <v>59.39</v>
      </c>
      <c r="AK879">
        <v>69.97</v>
      </c>
      <c r="AL879" s="3">
        <f t="shared" si="137"/>
        <v>0</v>
      </c>
      <c r="AM879" s="3">
        <f t="shared" si="138"/>
        <v>1</v>
      </c>
      <c r="AN879" s="3">
        <f t="shared" si="139"/>
        <v>0</v>
      </c>
    </row>
    <row r="880" spans="1:40" x14ac:dyDescent="0.35">
      <c r="A880" t="s">
        <v>836</v>
      </c>
      <c r="B880" t="s">
        <v>775</v>
      </c>
      <c r="C880" t="s">
        <v>3</v>
      </c>
      <c r="D880" t="s">
        <v>4</v>
      </c>
      <c r="E880">
        <v>24</v>
      </c>
      <c r="F880">
        <v>79.19</v>
      </c>
      <c r="G880">
        <v>73.7</v>
      </c>
      <c r="H880">
        <f t="shared" si="132"/>
        <v>1.0744911804613297</v>
      </c>
      <c r="I880">
        <v>23</v>
      </c>
      <c r="J880">
        <v>74.92</v>
      </c>
      <c r="K880">
        <v>71.22</v>
      </c>
      <c r="L880" s="3">
        <f t="shared" si="133"/>
        <v>0</v>
      </c>
      <c r="M880" s="3">
        <f t="shared" si="134"/>
        <v>1</v>
      </c>
      <c r="N880" s="3">
        <f t="shared" si="135"/>
        <v>0</v>
      </c>
      <c r="Z880" s="9">
        <v>4</v>
      </c>
      <c r="AA880" t="s">
        <v>836</v>
      </c>
      <c r="AB880" t="s">
        <v>775</v>
      </c>
      <c r="AC880" t="s">
        <v>3</v>
      </c>
      <c r="AD880" t="s">
        <v>5</v>
      </c>
      <c r="AE880">
        <v>24</v>
      </c>
      <c r="AF880">
        <v>116.28</v>
      </c>
      <c r="AG880">
        <v>73.7</v>
      </c>
      <c r="AH880">
        <f t="shared" si="136"/>
        <v>1.5777476255088194</v>
      </c>
      <c r="AI880">
        <v>23</v>
      </c>
      <c r="AJ880">
        <v>69.5</v>
      </c>
      <c r="AK880">
        <v>71.22</v>
      </c>
      <c r="AL880" s="3">
        <f t="shared" si="137"/>
        <v>1</v>
      </c>
      <c r="AM880" s="3">
        <f t="shared" si="138"/>
        <v>0</v>
      </c>
      <c r="AN880" s="3">
        <f t="shared" si="139"/>
        <v>0</v>
      </c>
    </row>
    <row r="881" spans="1:40" x14ac:dyDescent="0.35">
      <c r="A881" t="s">
        <v>837</v>
      </c>
      <c r="B881" t="s">
        <v>775</v>
      </c>
      <c r="C881" s="4" t="s">
        <v>3</v>
      </c>
      <c r="D881" s="4" t="s">
        <v>4</v>
      </c>
      <c r="E881" s="4">
        <v>23.5</v>
      </c>
      <c r="F881" s="4">
        <v>67.430000000000007</v>
      </c>
      <c r="G881" s="4">
        <v>72.459999999999994</v>
      </c>
      <c r="H881" s="4">
        <f t="shared" si="132"/>
        <v>0.9305823902842949</v>
      </c>
      <c r="I881" s="4">
        <v>23</v>
      </c>
      <c r="J881" s="4">
        <v>55.09</v>
      </c>
      <c r="K881" s="4">
        <v>71.22</v>
      </c>
      <c r="L881" s="4">
        <f t="shared" si="133"/>
        <v>0</v>
      </c>
      <c r="M881" s="4">
        <f t="shared" si="134"/>
        <v>0</v>
      </c>
      <c r="N881" s="4">
        <f t="shared" si="135"/>
        <v>1</v>
      </c>
      <c r="Z881" s="9">
        <v>4</v>
      </c>
      <c r="AA881" t="s">
        <v>837</v>
      </c>
      <c r="AB881" t="s">
        <v>775</v>
      </c>
      <c r="AC881" s="4" t="s">
        <v>3</v>
      </c>
      <c r="AD881" s="4" t="s">
        <v>5</v>
      </c>
      <c r="AE881" s="4">
        <v>24</v>
      </c>
      <c r="AF881" s="4">
        <v>69.290000000000006</v>
      </c>
      <c r="AG881" s="4">
        <v>73.7</v>
      </c>
      <c r="AH881" s="4">
        <f t="shared" si="136"/>
        <v>0.94016282225237457</v>
      </c>
      <c r="AI881" s="4">
        <v>23.5</v>
      </c>
      <c r="AJ881" s="4">
        <v>56.57</v>
      </c>
      <c r="AK881" s="4">
        <v>72.459999999999994</v>
      </c>
      <c r="AL881" s="4">
        <f t="shared" si="137"/>
        <v>0</v>
      </c>
      <c r="AM881" s="4">
        <f t="shared" si="138"/>
        <v>0</v>
      </c>
      <c r="AN881" s="4">
        <f t="shared" si="139"/>
        <v>1</v>
      </c>
    </row>
    <row r="882" spans="1:40" x14ac:dyDescent="0.35">
      <c r="A882" t="s">
        <v>838</v>
      </c>
      <c r="B882" t="s">
        <v>775</v>
      </c>
      <c r="C882" s="4" t="s">
        <v>3</v>
      </c>
      <c r="D882" s="4" t="s">
        <v>4</v>
      </c>
      <c r="E882" s="4">
        <v>22.5</v>
      </c>
      <c r="F882" s="4">
        <v>66.260000000000005</v>
      </c>
      <c r="G882" s="4">
        <v>69.97</v>
      </c>
      <c r="H882" s="4">
        <f t="shared" si="132"/>
        <v>0.94697727597541814</v>
      </c>
      <c r="I882" s="4">
        <v>22</v>
      </c>
      <c r="J882" s="4">
        <v>44.17</v>
      </c>
      <c r="K882" s="4">
        <v>68.72</v>
      </c>
      <c r="L882" s="4">
        <f t="shared" si="133"/>
        <v>0</v>
      </c>
      <c r="M882" s="4">
        <f t="shared" si="134"/>
        <v>0</v>
      </c>
      <c r="N882" s="4">
        <f t="shared" si="135"/>
        <v>1</v>
      </c>
      <c r="Z882" s="9">
        <v>4</v>
      </c>
      <c r="AA882" t="s">
        <v>838</v>
      </c>
      <c r="AB882" t="s">
        <v>775</v>
      </c>
      <c r="AC882" t="s">
        <v>3</v>
      </c>
      <c r="AD882" t="s">
        <v>5</v>
      </c>
      <c r="AE882">
        <v>24</v>
      </c>
      <c r="AF882">
        <v>76.959999999999994</v>
      </c>
      <c r="AG882">
        <v>73.7</v>
      </c>
      <c r="AH882">
        <f t="shared" si="136"/>
        <v>1.0442333785617366</v>
      </c>
      <c r="AI882">
        <v>23.5</v>
      </c>
      <c r="AJ882">
        <v>52.09</v>
      </c>
      <c r="AK882">
        <v>72.459999999999994</v>
      </c>
      <c r="AL882" s="3">
        <f t="shared" si="137"/>
        <v>0</v>
      </c>
      <c r="AM882" s="3">
        <f t="shared" si="138"/>
        <v>1</v>
      </c>
      <c r="AN882" s="3">
        <f t="shared" si="139"/>
        <v>0</v>
      </c>
    </row>
    <row r="883" spans="1:40" x14ac:dyDescent="0.35">
      <c r="A883" t="s">
        <v>1024</v>
      </c>
      <c r="B883" t="s">
        <v>1010</v>
      </c>
      <c r="C883" s="4" t="s">
        <v>3</v>
      </c>
      <c r="D883" s="4" t="s">
        <v>1</v>
      </c>
      <c r="E883" s="4">
        <v>35</v>
      </c>
      <c r="F883" s="4">
        <v>90.52</v>
      </c>
      <c r="G883" s="4">
        <v>100.44</v>
      </c>
      <c r="H883" s="4">
        <f t="shared" si="132"/>
        <v>0.90123456790123457</v>
      </c>
      <c r="I883" s="4">
        <v>34.5</v>
      </c>
      <c r="J883" s="4">
        <v>71.31</v>
      </c>
      <c r="K883" s="4">
        <v>99.24</v>
      </c>
      <c r="L883" s="4">
        <f t="shared" si="133"/>
        <v>0</v>
      </c>
      <c r="M883" s="4">
        <f t="shared" si="134"/>
        <v>0</v>
      </c>
      <c r="N883" s="4">
        <f t="shared" si="135"/>
        <v>1</v>
      </c>
      <c r="Z883" s="9">
        <v>5</v>
      </c>
      <c r="AA883" t="s">
        <v>1024</v>
      </c>
      <c r="AB883" t="s">
        <v>1010</v>
      </c>
      <c r="AC883" s="4" t="s">
        <v>3</v>
      </c>
      <c r="AD883" s="4" t="s">
        <v>2</v>
      </c>
      <c r="AE883" s="4">
        <v>24</v>
      </c>
      <c r="AF883" s="4">
        <v>66.569999999999993</v>
      </c>
      <c r="AG883" s="4">
        <v>73.7</v>
      </c>
      <c r="AH883" s="4">
        <f t="shared" si="136"/>
        <v>0.9032564450474897</v>
      </c>
      <c r="AI883" s="4">
        <v>23.5</v>
      </c>
      <c r="AJ883" s="4">
        <v>48.72</v>
      </c>
      <c r="AK883" s="4">
        <v>72.459999999999994</v>
      </c>
      <c r="AL883" s="4">
        <f t="shared" si="137"/>
        <v>0</v>
      </c>
      <c r="AM883" s="4">
        <f t="shared" si="138"/>
        <v>0</v>
      </c>
      <c r="AN883" s="4">
        <f t="shared" si="139"/>
        <v>1</v>
      </c>
    </row>
    <row r="884" spans="1:40" x14ac:dyDescent="0.35">
      <c r="A884" t="s">
        <v>1025</v>
      </c>
      <c r="B884" t="s">
        <v>1010</v>
      </c>
      <c r="C884" t="s">
        <v>3</v>
      </c>
      <c r="D884" t="s">
        <v>1</v>
      </c>
      <c r="E884">
        <v>24</v>
      </c>
      <c r="F884">
        <v>87.09</v>
      </c>
      <c r="G884">
        <v>73.7</v>
      </c>
      <c r="H884">
        <f t="shared" si="132"/>
        <v>1.1816824966078698</v>
      </c>
      <c r="I884">
        <v>23</v>
      </c>
      <c r="J884">
        <v>61.25</v>
      </c>
      <c r="K884">
        <v>71.22</v>
      </c>
      <c r="L884" s="3">
        <f t="shared" si="133"/>
        <v>0</v>
      </c>
      <c r="M884" s="3">
        <f t="shared" si="134"/>
        <v>1</v>
      </c>
      <c r="N884" s="3">
        <f t="shared" si="135"/>
        <v>0</v>
      </c>
      <c r="Z884" s="9">
        <v>5</v>
      </c>
      <c r="AA884" t="s">
        <v>1025</v>
      </c>
      <c r="AB884" t="s">
        <v>1010</v>
      </c>
      <c r="AC884" s="4" t="s">
        <v>3</v>
      </c>
      <c r="AD884" s="4" t="s">
        <v>2</v>
      </c>
      <c r="AE884" s="4">
        <v>16</v>
      </c>
      <c r="AF884" s="4">
        <v>45.62</v>
      </c>
      <c r="AG884" s="4">
        <v>53.5</v>
      </c>
      <c r="AH884" s="4">
        <f t="shared" si="136"/>
        <v>0.85271028037383167</v>
      </c>
      <c r="AI884" s="4">
        <v>15.5</v>
      </c>
      <c r="AJ884" s="4">
        <v>35.049999999999997</v>
      </c>
      <c r="AK884" s="4">
        <v>52.21</v>
      </c>
      <c r="AL884" s="4">
        <f t="shared" si="137"/>
        <v>0</v>
      </c>
      <c r="AM884" s="4">
        <f t="shared" si="138"/>
        <v>0</v>
      </c>
      <c r="AN884" s="4">
        <f t="shared" si="139"/>
        <v>1</v>
      </c>
    </row>
    <row r="885" spans="1:40" x14ac:dyDescent="0.35">
      <c r="A885" t="s">
        <v>1026</v>
      </c>
      <c r="B885" t="s">
        <v>1010</v>
      </c>
      <c r="C885" s="4" t="s">
        <v>3</v>
      </c>
      <c r="D885" s="4" t="s">
        <v>1</v>
      </c>
      <c r="E885" s="4">
        <v>24.5</v>
      </c>
      <c r="F885" s="4">
        <v>67.64</v>
      </c>
      <c r="G885" s="4">
        <v>74.930000000000007</v>
      </c>
      <c r="H885" s="4">
        <f t="shared" si="132"/>
        <v>0.90270919524889892</v>
      </c>
      <c r="I885" s="4">
        <v>24</v>
      </c>
      <c r="J885" s="4">
        <v>48.45</v>
      </c>
      <c r="K885" s="4">
        <v>73.7</v>
      </c>
      <c r="L885" s="4">
        <f t="shared" si="133"/>
        <v>0</v>
      </c>
      <c r="M885" s="4">
        <f t="shared" si="134"/>
        <v>0</v>
      </c>
      <c r="N885" s="4">
        <f t="shared" si="135"/>
        <v>1</v>
      </c>
      <c r="Z885" s="9">
        <v>5</v>
      </c>
      <c r="AA885" t="s">
        <v>1026</v>
      </c>
      <c r="AB885" t="s">
        <v>1010</v>
      </c>
      <c r="AC885" t="s">
        <v>3</v>
      </c>
      <c r="AD885" t="s">
        <v>2</v>
      </c>
      <c r="AE885">
        <v>27.5</v>
      </c>
      <c r="AF885">
        <v>82.66</v>
      </c>
      <c r="AG885">
        <v>82.3</v>
      </c>
      <c r="AH885">
        <f t="shared" si="136"/>
        <v>1.0043742405832321</v>
      </c>
      <c r="AI885">
        <v>27</v>
      </c>
      <c r="AJ885">
        <v>67.16</v>
      </c>
      <c r="AK885">
        <v>81.08</v>
      </c>
      <c r="AL885" s="3">
        <f t="shared" si="137"/>
        <v>0</v>
      </c>
      <c r="AM885" s="3">
        <f t="shared" si="138"/>
        <v>1</v>
      </c>
      <c r="AN885" s="3">
        <f t="shared" si="139"/>
        <v>0</v>
      </c>
    </row>
    <row r="886" spans="1:40" x14ac:dyDescent="0.35">
      <c r="A886" t="s">
        <v>1027</v>
      </c>
      <c r="B886" t="s">
        <v>1010</v>
      </c>
      <c r="C886" s="4" t="s">
        <v>3</v>
      </c>
      <c r="D886" s="4" t="s">
        <v>1</v>
      </c>
      <c r="E886" s="4">
        <v>23.5</v>
      </c>
      <c r="F886" s="4">
        <v>59.86</v>
      </c>
      <c r="G886" s="4">
        <v>72.459999999999994</v>
      </c>
      <c r="H886" s="4">
        <f t="shared" si="132"/>
        <v>0.82611095776980414</v>
      </c>
      <c r="I886" s="4">
        <v>23</v>
      </c>
      <c r="J886" s="4">
        <v>57.26</v>
      </c>
      <c r="K886" s="4">
        <v>71.22</v>
      </c>
      <c r="L886" s="4">
        <f t="shared" si="133"/>
        <v>0</v>
      </c>
      <c r="M886" s="4">
        <f t="shared" si="134"/>
        <v>0</v>
      </c>
      <c r="N886" s="4">
        <f t="shared" si="135"/>
        <v>1</v>
      </c>
      <c r="Z886" s="9">
        <v>5</v>
      </c>
      <c r="AA886" t="s">
        <v>1027</v>
      </c>
      <c r="AB886" t="s">
        <v>1010</v>
      </c>
      <c r="AC886" t="s">
        <v>3</v>
      </c>
      <c r="AD886" t="s">
        <v>2</v>
      </c>
      <c r="AE886">
        <v>23.5</v>
      </c>
      <c r="AF886">
        <v>85.36</v>
      </c>
      <c r="AG886">
        <v>72.459999999999994</v>
      </c>
      <c r="AH886">
        <f t="shared" si="136"/>
        <v>1.1780292575213913</v>
      </c>
      <c r="AI886">
        <v>23</v>
      </c>
      <c r="AJ886">
        <v>61.98</v>
      </c>
      <c r="AK886">
        <v>71.22</v>
      </c>
      <c r="AL886" s="3">
        <f t="shared" si="137"/>
        <v>0</v>
      </c>
      <c r="AM886" s="3">
        <f t="shared" si="138"/>
        <v>1</v>
      </c>
      <c r="AN886" s="3">
        <f t="shared" si="139"/>
        <v>0</v>
      </c>
    </row>
    <row r="887" spans="1:40" x14ac:dyDescent="0.35">
      <c r="A887" t="s">
        <v>1028</v>
      </c>
      <c r="B887" t="s">
        <v>1010</v>
      </c>
      <c r="C887" t="s">
        <v>3</v>
      </c>
      <c r="D887" t="s">
        <v>1</v>
      </c>
      <c r="E887">
        <v>35</v>
      </c>
      <c r="F887">
        <v>122.34</v>
      </c>
      <c r="G887">
        <v>100.44</v>
      </c>
      <c r="H887">
        <f t="shared" si="132"/>
        <v>1.2180406212664279</v>
      </c>
      <c r="I887">
        <v>26.5</v>
      </c>
      <c r="J887">
        <v>83.09</v>
      </c>
      <c r="K887">
        <v>79.86</v>
      </c>
      <c r="L887" s="3">
        <f t="shared" si="133"/>
        <v>0</v>
      </c>
      <c r="M887" s="3">
        <f t="shared" si="134"/>
        <v>1</v>
      </c>
      <c r="N887" s="3">
        <f t="shared" si="135"/>
        <v>0</v>
      </c>
      <c r="Z887" s="9">
        <v>5</v>
      </c>
      <c r="AA887" t="s">
        <v>1028</v>
      </c>
      <c r="AB887" t="s">
        <v>1010</v>
      </c>
      <c r="AC887" t="s">
        <v>3</v>
      </c>
      <c r="AD887" t="s">
        <v>2</v>
      </c>
      <c r="AE887">
        <v>24</v>
      </c>
      <c r="AF887">
        <v>75.47</v>
      </c>
      <c r="AG887">
        <v>73.7</v>
      </c>
      <c r="AH887">
        <f t="shared" si="136"/>
        <v>1.0240162822252374</v>
      </c>
      <c r="AI887">
        <v>23.5</v>
      </c>
      <c r="AJ887">
        <v>71.28</v>
      </c>
      <c r="AK887">
        <v>72.459999999999994</v>
      </c>
      <c r="AL887" s="3">
        <f t="shared" si="137"/>
        <v>0</v>
      </c>
      <c r="AM887" s="3">
        <f t="shared" si="138"/>
        <v>1</v>
      </c>
      <c r="AN887" s="3">
        <f t="shared" si="139"/>
        <v>0</v>
      </c>
    </row>
    <row r="888" spans="1:40" x14ac:dyDescent="0.35">
      <c r="A888" t="s">
        <v>1029</v>
      </c>
      <c r="B888" t="s">
        <v>1010</v>
      </c>
      <c r="C888" t="s">
        <v>3</v>
      </c>
      <c r="D888" t="s">
        <v>1</v>
      </c>
      <c r="E888">
        <v>22</v>
      </c>
      <c r="F888">
        <v>71.599999999999994</v>
      </c>
      <c r="G888">
        <v>68.72</v>
      </c>
      <c r="H888">
        <f t="shared" si="132"/>
        <v>1.0419091967403957</v>
      </c>
      <c r="I888">
        <v>21.5</v>
      </c>
      <c r="J888">
        <v>51.03</v>
      </c>
      <c r="K888">
        <v>67.47</v>
      </c>
      <c r="L888" s="3">
        <f t="shared" si="133"/>
        <v>0</v>
      </c>
      <c r="M888" s="3">
        <f t="shared" si="134"/>
        <v>1</v>
      </c>
      <c r="N888" s="3">
        <f t="shared" si="135"/>
        <v>0</v>
      </c>
      <c r="Z888" s="9">
        <v>5</v>
      </c>
      <c r="AA888" t="s">
        <v>1029</v>
      </c>
      <c r="AB888" t="s">
        <v>1010</v>
      </c>
      <c r="AC888" s="4" t="s">
        <v>3</v>
      </c>
      <c r="AD888" s="4" t="s">
        <v>2</v>
      </c>
      <c r="AE888" s="4">
        <v>25</v>
      </c>
      <c r="AF888" s="4">
        <v>75.86</v>
      </c>
      <c r="AG888" s="4">
        <v>76.17</v>
      </c>
      <c r="AH888" s="4">
        <f t="shared" si="136"/>
        <v>0.99593015622948666</v>
      </c>
      <c r="AI888" s="4">
        <v>24.5</v>
      </c>
      <c r="AJ888" s="4">
        <v>56.03</v>
      </c>
      <c r="AK888" s="4">
        <v>74.930000000000007</v>
      </c>
      <c r="AL888" s="4">
        <f t="shared" si="137"/>
        <v>0</v>
      </c>
      <c r="AM888" s="4">
        <f t="shared" si="138"/>
        <v>0</v>
      </c>
      <c r="AN888" s="4">
        <f t="shared" si="139"/>
        <v>1</v>
      </c>
    </row>
    <row r="889" spans="1:40" x14ac:dyDescent="0.35">
      <c r="A889" t="s">
        <v>1030</v>
      </c>
      <c r="B889" t="s">
        <v>1010</v>
      </c>
      <c r="C889" t="s">
        <v>3</v>
      </c>
      <c r="D889" t="s">
        <v>1</v>
      </c>
      <c r="E889">
        <v>23.5</v>
      </c>
      <c r="F889">
        <v>96.16</v>
      </c>
      <c r="G889">
        <v>72.459999999999994</v>
      </c>
      <c r="H889">
        <f t="shared" si="132"/>
        <v>1.3270770080044163</v>
      </c>
      <c r="I889">
        <v>22</v>
      </c>
      <c r="J889">
        <v>51.84</v>
      </c>
      <c r="K889">
        <v>68.72</v>
      </c>
      <c r="L889" s="3">
        <f t="shared" si="133"/>
        <v>0</v>
      </c>
      <c r="M889" s="3">
        <f t="shared" si="134"/>
        <v>1</v>
      </c>
      <c r="N889" s="3">
        <f t="shared" si="135"/>
        <v>0</v>
      </c>
      <c r="Z889" s="9">
        <v>5</v>
      </c>
      <c r="AA889" t="s">
        <v>1030</v>
      </c>
      <c r="AB889" t="s">
        <v>1010</v>
      </c>
      <c r="AC889" t="s">
        <v>3</v>
      </c>
      <c r="AD889" t="s">
        <v>2</v>
      </c>
      <c r="AE889">
        <v>23.5</v>
      </c>
      <c r="AF889">
        <v>73.39</v>
      </c>
      <c r="AG889">
        <v>72.459999999999994</v>
      </c>
      <c r="AH889">
        <f t="shared" si="136"/>
        <v>1.0128346674027051</v>
      </c>
      <c r="AI889">
        <v>23</v>
      </c>
      <c r="AJ889">
        <v>36.590000000000003</v>
      </c>
      <c r="AK889">
        <v>71.22</v>
      </c>
      <c r="AL889" s="3">
        <f t="shared" si="137"/>
        <v>0</v>
      </c>
      <c r="AM889" s="3">
        <f t="shared" si="138"/>
        <v>1</v>
      </c>
      <c r="AN889" s="3">
        <f t="shared" si="139"/>
        <v>0</v>
      </c>
    </row>
    <row r="890" spans="1:40" x14ac:dyDescent="0.35">
      <c r="A890" t="s">
        <v>1031</v>
      </c>
      <c r="B890" t="s">
        <v>1010</v>
      </c>
      <c r="C890" s="4" t="s">
        <v>3</v>
      </c>
      <c r="D890" s="4" t="s">
        <v>1</v>
      </c>
      <c r="E890" s="4">
        <v>24.5</v>
      </c>
      <c r="F890" s="4">
        <v>65.540000000000006</v>
      </c>
      <c r="G890" s="4">
        <v>74.930000000000007</v>
      </c>
      <c r="H890" s="4">
        <f t="shared" si="132"/>
        <v>0.8746830375016682</v>
      </c>
      <c r="I890" s="4">
        <v>24</v>
      </c>
      <c r="J890" s="4">
        <v>48.1</v>
      </c>
      <c r="K890" s="4">
        <v>73.7</v>
      </c>
      <c r="L890" s="4">
        <f t="shared" si="133"/>
        <v>0</v>
      </c>
      <c r="M890" s="4">
        <f t="shared" si="134"/>
        <v>0</v>
      </c>
      <c r="N890" s="4">
        <f t="shared" si="135"/>
        <v>1</v>
      </c>
      <c r="Z890" s="9">
        <v>5</v>
      </c>
      <c r="AA890" t="s">
        <v>1031</v>
      </c>
      <c r="AB890" t="s">
        <v>1010</v>
      </c>
      <c r="AC890" t="s">
        <v>3</v>
      </c>
      <c r="AD890" t="s">
        <v>2</v>
      </c>
      <c r="AE890">
        <v>24</v>
      </c>
      <c r="AF890">
        <v>112.95</v>
      </c>
      <c r="AG890">
        <v>73.7</v>
      </c>
      <c r="AH890">
        <f t="shared" si="136"/>
        <v>1.5325644504748983</v>
      </c>
      <c r="AI890">
        <v>22.5</v>
      </c>
      <c r="AJ890">
        <v>56.16</v>
      </c>
      <c r="AK890">
        <v>69.97</v>
      </c>
      <c r="AL890" s="3">
        <f t="shared" si="137"/>
        <v>1</v>
      </c>
      <c r="AM890" s="3">
        <f t="shared" si="138"/>
        <v>0</v>
      </c>
      <c r="AN890" s="3">
        <f t="shared" si="139"/>
        <v>0</v>
      </c>
    </row>
    <row r="891" spans="1:40" x14ac:dyDescent="0.35">
      <c r="A891" t="s">
        <v>1032</v>
      </c>
      <c r="B891" t="s">
        <v>1010</v>
      </c>
      <c r="C891" t="s">
        <v>3</v>
      </c>
      <c r="D891" t="s">
        <v>1</v>
      </c>
      <c r="E891">
        <v>24.5</v>
      </c>
      <c r="F891">
        <v>84.08</v>
      </c>
      <c r="G891">
        <v>74.930000000000007</v>
      </c>
      <c r="H891">
        <f t="shared" si="132"/>
        <v>1.1221139730415053</v>
      </c>
      <c r="I891">
        <v>23.5</v>
      </c>
      <c r="J891">
        <v>68</v>
      </c>
      <c r="K891">
        <v>72.459999999999994</v>
      </c>
      <c r="L891" s="3">
        <f t="shared" si="133"/>
        <v>0</v>
      </c>
      <c r="M891" s="3">
        <f t="shared" si="134"/>
        <v>1</v>
      </c>
      <c r="N891" s="3">
        <f t="shared" si="135"/>
        <v>0</v>
      </c>
      <c r="Z891" s="9">
        <v>5</v>
      </c>
      <c r="AA891" t="s">
        <v>1032</v>
      </c>
      <c r="AB891" t="s">
        <v>1010</v>
      </c>
      <c r="AC891" t="s">
        <v>3</v>
      </c>
      <c r="AD891" t="s">
        <v>2</v>
      </c>
      <c r="AE891">
        <v>23.5</v>
      </c>
      <c r="AF891">
        <v>100.22</v>
      </c>
      <c r="AG891">
        <v>72.459999999999994</v>
      </c>
      <c r="AH891">
        <f t="shared" si="136"/>
        <v>1.383107921611924</v>
      </c>
      <c r="AI891">
        <v>23</v>
      </c>
      <c r="AJ891">
        <v>65.55</v>
      </c>
      <c r="AK891">
        <v>71.22</v>
      </c>
      <c r="AL891" s="3">
        <f t="shared" si="137"/>
        <v>0</v>
      </c>
      <c r="AM891" s="3">
        <f t="shared" si="138"/>
        <v>1</v>
      </c>
      <c r="AN891" s="3">
        <f t="shared" si="139"/>
        <v>0</v>
      </c>
    </row>
    <row r="892" spans="1:40" x14ac:dyDescent="0.35">
      <c r="A892" t="s">
        <v>1033</v>
      </c>
      <c r="B892" t="s">
        <v>1010</v>
      </c>
      <c r="C892" s="4" t="s">
        <v>3</v>
      </c>
      <c r="D892" s="4" t="s">
        <v>1</v>
      </c>
      <c r="E892" s="4">
        <v>25</v>
      </c>
      <c r="F892" s="4">
        <v>65.849999999999994</v>
      </c>
      <c r="G892" s="4">
        <v>76.17</v>
      </c>
      <c r="H892" s="4">
        <f t="shared" si="132"/>
        <v>0.86451358802678213</v>
      </c>
      <c r="I892" s="4">
        <v>24.5</v>
      </c>
      <c r="J892" s="4">
        <v>47.5</v>
      </c>
      <c r="K892" s="4">
        <v>74.930000000000007</v>
      </c>
      <c r="L892" s="4">
        <f t="shared" si="133"/>
        <v>0</v>
      </c>
      <c r="M892" s="4">
        <f t="shared" si="134"/>
        <v>0</v>
      </c>
      <c r="N892" s="4">
        <f t="shared" si="135"/>
        <v>1</v>
      </c>
      <c r="Z892" s="9">
        <v>5</v>
      </c>
      <c r="AA892" t="s">
        <v>1033</v>
      </c>
      <c r="AB892" t="s">
        <v>1010</v>
      </c>
      <c r="AC892" t="s">
        <v>3</v>
      </c>
      <c r="AD892" t="s">
        <v>2</v>
      </c>
      <c r="AE892">
        <v>24</v>
      </c>
      <c r="AF892">
        <v>81.819999999999993</v>
      </c>
      <c r="AG892">
        <v>73.7</v>
      </c>
      <c r="AH892">
        <f t="shared" si="136"/>
        <v>1.1101763907734055</v>
      </c>
      <c r="AI892">
        <v>16</v>
      </c>
      <c r="AJ892">
        <v>54.98</v>
      </c>
      <c r="AK892">
        <v>53.5</v>
      </c>
      <c r="AL892" s="3">
        <f t="shared" si="137"/>
        <v>0</v>
      </c>
      <c r="AM892" s="3">
        <f t="shared" si="138"/>
        <v>1</v>
      </c>
      <c r="AN892" s="3">
        <f t="shared" si="139"/>
        <v>0</v>
      </c>
    </row>
    <row r="893" spans="1:40" x14ac:dyDescent="0.35">
      <c r="A893" t="s">
        <v>1034</v>
      </c>
      <c r="B893" t="s">
        <v>1010</v>
      </c>
      <c r="C893" s="4" t="s">
        <v>3</v>
      </c>
      <c r="D893" s="4" t="s">
        <v>1</v>
      </c>
      <c r="E893" s="4">
        <v>18.5</v>
      </c>
      <c r="F893" s="4">
        <v>50.22</v>
      </c>
      <c r="G893" s="4">
        <v>59.91</v>
      </c>
      <c r="H893" s="4">
        <f t="shared" si="132"/>
        <v>0.8382573860791187</v>
      </c>
      <c r="I893" s="4">
        <v>18</v>
      </c>
      <c r="J893" s="4">
        <v>33.32</v>
      </c>
      <c r="K893" s="4">
        <v>58.64</v>
      </c>
      <c r="L893" s="4">
        <f t="shared" si="133"/>
        <v>0</v>
      </c>
      <c r="M893" s="4">
        <f t="shared" si="134"/>
        <v>0</v>
      </c>
      <c r="N893" s="4">
        <f t="shared" si="135"/>
        <v>1</v>
      </c>
      <c r="Z893" s="9">
        <v>5</v>
      </c>
      <c r="AA893" t="s">
        <v>1034</v>
      </c>
      <c r="AB893" t="s">
        <v>1010</v>
      </c>
      <c r="AC893" s="4" t="s">
        <v>3</v>
      </c>
      <c r="AD893" s="4" t="s">
        <v>2</v>
      </c>
      <c r="AE893" s="4">
        <v>24.5</v>
      </c>
      <c r="AF893" s="4">
        <v>56.45</v>
      </c>
      <c r="AG893" s="4">
        <v>74.930000000000007</v>
      </c>
      <c r="AH893" s="4">
        <f t="shared" si="136"/>
        <v>0.75336981182436935</v>
      </c>
      <c r="AI893" s="4">
        <v>24</v>
      </c>
      <c r="AJ893" s="4">
        <v>44.41</v>
      </c>
      <c r="AK893" s="4">
        <v>73.7</v>
      </c>
      <c r="AL893" s="4">
        <f t="shared" si="137"/>
        <v>0</v>
      </c>
      <c r="AM893" s="4">
        <f t="shared" si="138"/>
        <v>0</v>
      </c>
      <c r="AN893" s="4">
        <f t="shared" si="139"/>
        <v>1</v>
      </c>
    </row>
    <row r="894" spans="1:40" x14ac:dyDescent="0.35">
      <c r="A894" t="s">
        <v>1048</v>
      </c>
      <c r="B894" t="s">
        <v>1010</v>
      </c>
      <c r="C894" s="4" t="s">
        <v>3</v>
      </c>
      <c r="D894" s="4" t="s">
        <v>4</v>
      </c>
      <c r="E894" s="4">
        <v>23.5</v>
      </c>
      <c r="F894" s="4">
        <v>60.73</v>
      </c>
      <c r="G894" s="4">
        <v>72.459999999999994</v>
      </c>
      <c r="H894" s="4">
        <f t="shared" si="132"/>
        <v>0.83811758211427001</v>
      </c>
      <c r="I894" s="4">
        <v>23</v>
      </c>
      <c r="J894" s="4">
        <v>54.62</v>
      </c>
      <c r="K894" s="4">
        <v>71.22</v>
      </c>
      <c r="L894" s="4">
        <f t="shared" si="133"/>
        <v>0</v>
      </c>
      <c r="M894" s="4">
        <f t="shared" si="134"/>
        <v>0</v>
      </c>
      <c r="N894" s="4">
        <f t="shared" si="135"/>
        <v>1</v>
      </c>
      <c r="Z894" s="9">
        <v>5</v>
      </c>
      <c r="AA894" t="s">
        <v>1048</v>
      </c>
      <c r="AB894" t="s">
        <v>1010</v>
      </c>
      <c r="AC894" t="s">
        <v>3</v>
      </c>
      <c r="AD894" t="s">
        <v>5</v>
      </c>
      <c r="AE894">
        <v>31</v>
      </c>
      <c r="AF894">
        <v>92.22</v>
      </c>
      <c r="AG894">
        <v>90.81</v>
      </c>
      <c r="AH894">
        <f t="shared" si="136"/>
        <v>1.0155269243475389</v>
      </c>
      <c r="AI894">
        <v>15.5</v>
      </c>
      <c r="AJ894">
        <v>53.22</v>
      </c>
      <c r="AK894">
        <v>52.21</v>
      </c>
      <c r="AL894" s="3">
        <f t="shared" si="137"/>
        <v>0</v>
      </c>
      <c r="AM894" s="3">
        <f t="shared" si="138"/>
        <v>1</v>
      </c>
      <c r="AN894" s="3">
        <f t="shared" si="139"/>
        <v>0</v>
      </c>
    </row>
    <row r="895" spans="1:40" x14ac:dyDescent="0.35">
      <c r="A895" t="s">
        <v>1049</v>
      </c>
      <c r="B895" t="s">
        <v>1010</v>
      </c>
      <c r="C895" s="4" t="s">
        <v>3</v>
      </c>
      <c r="D895" s="4" t="s">
        <v>4</v>
      </c>
      <c r="E895" s="4">
        <v>23</v>
      </c>
      <c r="F895" s="4">
        <v>70.760000000000005</v>
      </c>
      <c r="G895" s="4">
        <v>71.22</v>
      </c>
      <c r="H895" s="4">
        <f t="shared" si="132"/>
        <v>0.99354114012917727</v>
      </c>
      <c r="I895" s="4">
        <v>22.5</v>
      </c>
      <c r="J895" s="4">
        <v>37.24</v>
      </c>
      <c r="K895" s="4">
        <v>69.97</v>
      </c>
      <c r="L895" s="4">
        <f t="shared" si="133"/>
        <v>0</v>
      </c>
      <c r="M895" s="4">
        <f t="shared" si="134"/>
        <v>0</v>
      </c>
      <c r="N895" s="4">
        <f t="shared" si="135"/>
        <v>1</v>
      </c>
      <c r="Z895" s="9">
        <v>5</v>
      </c>
      <c r="AA895" t="s">
        <v>1049</v>
      </c>
      <c r="AB895" t="s">
        <v>1010</v>
      </c>
      <c r="AC895" s="4" t="s">
        <v>3</v>
      </c>
      <c r="AD895" s="4" t="s">
        <v>5</v>
      </c>
      <c r="AE895" s="4">
        <v>16</v>
      </c>
      <c r="AF895" s="4">
        <v>41.36</v>
      </c>
      <c r="AG895" s="4">
        <v>53.5</v>
      </c>
      <c r="AH895" s="4">
        <f t="shared" si="136"/>
        <v>0.77308411214953265</v>
      </c>
      <c r="AI895" s="4">
        <v>15.5</v>
      </c>
      <c r="AJ895" s="4">
        <v>22.45</v>
      </c>
      <c r="AK895" s="4">
        <v>52.21</v>
      </c>
      <c r="AL895" s="4">
        <f t="shared" si="137"/>
        <v>0</v>
      </c>
      <c r="AM895" s="4">
        <f t="shared" si="138"/>
        <v>0</v>
      </c>
      <c r="AN895" s="4">
        <f t="shared" si="139"/>
        <v>1</v>
      </c>
    </row>
    <row r="896" spans="1:40" x14ac:dyDescent="0.35">
      <c r="A896" t="s">
        <v>1050</v>
      </c>
      <c r="B896" t="s">
        <v>1010</v>
      </c>
      <c r="C896" s="4" t="s">
        <v>3</v>
      </c>
      <c r="D896" s="4" t="s">
        <v>4</v>
      </c>
      <c r="E896" s="4">
        <v>23.5</v>
      </c>
      <c r="F896" s="4">
        <v>57.2</v>
      </c>
      <c r="G896" s="4">
        <v>72.459999999999994</v>
      </c>
      <c r="H896" s="4">
        <f t="shared" si="132"/>
        <v>0.78940104885454054</v>
      </c>
      <c r="I896" s="4">
        <v>23</v>
      </c>
      <c r="J896" s="4">
        <v>38.21</v>
      </c>
      <c r="K896" s="4">
        <v>71.22</v>
      </c>
      <c r="L896" s="4">
        <f t="shared" si="133"/>
        <v>0</v>
      </c>
      <c r="M896" s="4">
        <f t="shared" si="134"/>
        <v>0</v>
      </c>
      <c r="N896" s="4">
        <f t="shared" si="135"/>
        <v>1</v>
      </c>
      <c r="Z896" s="9">
        <v>5</v>
      </c>
      <c r="AA896" t="s">
        <v>1050</v>
      </c>
      <c r="AB896" t="s">
        <v>1010</v>
      </c>
      <c r="AC896" s="4" t="s">
        <v>3</v>
      </c>
      <c r="AD896" s="4" t="s">
        <v>5</v>
      </c>
      <c r="AE896" s="4">
        <v>33</v>
      </c>
      <c r="AF896" s="4">
        <v>91.57</v>
      </c>
      <c r="AG896" s="4">
        <v>95.64</v>
      </c>
      <c r="AH896" s="4">
        <f t="shared" si="136"/>
        <v>0.95744458385612707</v>
      </c>
      <c r="AI896" s="4">
        <v>32.5</v>
      </c>
      <c r="AJ896" s="4">
        <v>69.53</v>
      </c>
      <c r="AK896" s="4">
        <v>94.43</v>
      </c>
      <c r="AL896" s="4">
        <f t="shared" si="137"/>
        <v>0</v>
      </c>
      <c r="AM896" s="4">
        <f t="shared" si="138"/>
        <v>0</v>
      </c>
      <c r="AN896" s="4">
        <f t="shared" si="139"/>
        <v>1</v>
      </c>
    </row>
    <row r="897" spans="1:40" x14ac:dyDescent="0.35">
      <c r="A897" t="s">
        <v>1051</v>
      </c>
      <c r="B897" t="s">
        <v>1010</v>
      </c>
      <c r="C897" s="4" t="s">
        <v>3</v>
      </c>
      <c r="D897" s="4" t="s">
        <v>4</v>
      </c>
      <c r="E897" s="4">
        <v>24</v>
      </c>
      <c r="F897" s="4">
        <v>71.25</v>
      </c>
      <c r="G897" s="4">
        <v>73.7</v>
      </c>
      <c r="H897" s="4">
        <f t="shared" si="132"/>
        <v>0.96675712347354137</v>
      </c>
      <c r="I897" s="4">
        <v>23.5</v>
      </c>
      <c r="J897" s="4">
        <v>55.35</v>
      </c>
      <c r="K897" s="4">
        <v>72.459999999999994</v>
      </c>
      <c r="L897" s="4">
        <f t="shared" si="133"/>
        <v>0</v>
      </c>
      <c r="M897" s="4">
        <f t="shared" si="134"/>
        <v>0</v>
      </c>
      <c r="N897" s="4">
        <f t="shared" si="135"/>
        <v>1</v>
      </c>
      <c r="Z897" s="9">
        <v>5</v>
      </c>
      <c r="AA897" t="s">
        <v>1051</v>
      </c>
      <c r="AB897" t="s">
        <v>1010</v>
      </c>
      <c r="AC897" t="s">
        <v>3</v>
      </c>
      <c r="AD897" t="s">
        <v>5</v>
      </c>
      <c r="AE897">
        <v>21.5</v>
      </c>
      <c r="AF897">
        <v>79.709999999999994</v>
      </c>
      <c r="AG897">
        <v>67.47</v>
      </c>
      <c r="AH897">
        <f t="shared" si="136"/>
        <v>1.1814139617607824</v>
      </c>
      <c r="AI897">
        <v>23.5</v>
      </c>
      <c r="AJ897">
        <v>82.81</v>
      </c>
      <c r="AK897">
        <v>72.459999999999994</v>
      </c>
      <c r="AL897" s="3">
        <f t="shared" si="137"/>
        <v>0</v>
      </c>
      <c r="AM897" s="3">
        <f t="shared" si="138"/>
        <v>1</v>
      </c>
      <c r="AN897" s="3">
        <f t="shared" si="139"/>
        <v>0</v>
      </c>
    </row>
    <row r="898" spans="1:40" x14ac:dyDescent="0.35">
      <c r="A898" t="s">
        <v>1052</v>
      </c>
      <c r="B898" t="s">
        <v>1010</v>
      </c>
      <c r="C898" s="4" t="s">
        <v>3</v>
      </c>
      <c r="D898" s="4" t="s">
        <v>4</v>
      </c>
      <c r="E898" s="4">
        <v>20</v>
      </c>
      <c r="F898" s="4">
        <v>43.86</v>
      </c>
      <c r="G898" s="4">
        <v>63.71</v>
      </c>
      <c r="H898" s="4">
        <f t="shared" si="132"/>
        <v>0.68843195730654527</v>
      </c>
      <c r="I898" s="4">
        <v>19.5</v>
      </c>
      <c r="J898" s="4">
        <v>29.68</v>
      </c>
      <c r="K898" s="4">
        <v>62.44</v>
      </c>
      <c r="L898" s="4">
        <f t="shared" si="133"/>
        <v>0</v>
      </c>
      <c r="M898" s="4">
        <f t="shared" si="134"/>
        <v>0</v>
      </c>
      <c r="N898" s="4">
        <f t="shared" si="135"/>
        <v>1</v>
      </c>
      <c r="Z898" s="9">
        <v>5</v>
      </c>
      <c r="AA898" t="s">
        <v>1052</v>
      </c>
      <c r="AB898" t="s">
        <v>1010</v>
      </c>
      <c r="AC898" s="4" t="s">
        <v>3</v>
      </c>
      <c r="AD898" s="4" t="s">
        <v>5</v>
      </c>
      <c r="AE898" s="4">
        <v>16.5</v>
      </c>
      <c r="AF898" s="4">
        <v>38.69</v>
      </c>
      <c r="AG898" s="4">
        <v>54.79</v>
      </c>
      <c r="AH898" s="4">
        <f t="shared" si="136"/>
        <v>0.70615075743748856</v>
      </c>
      <c r="AI898" s="4">
        <v>16</v>
      </c>
      <c r="AJ898" s="4">
        <v>24.35</v>
      </c>
      <c r="AK898" s="4">
        <v>53.5</v>
      </c>
      <c r="AL898" s="4">
        <f t="shared" si="137"/>
        <v>0</v>
      </c>
      <c r="AM898" s="4">
        <f t="shared" si="138"/>
        <v>0</v>
      </c>
      <c r="AN898" s="4">
        <f t="shared" si="139"/>
        <v>1</v>
      </c>
    </row>
    <row r="899" spans="1:40" x14ac:dyDescent="0.35">
      <c r="A899" t="s">
        <v>1053</v>
      </c>
      <c r="B899" t="s">
        <v>1010</v>
      </c>
      <c r="C899" t="s">
        <v>3</v>
      </c>
      <c r="D899" t="s">
        <v>4</v>
      </c>
      <c r="E899">
        <v>22.5</v>
      </c>
      <c r="F899">
        <v>106.52</v>
      </c>
      <c r="G899">
        <v>69.97</v>
      </c>
      <c r="H899">
        <f t="shared" si="132"/>
        <v>1.5223667285979705</v>
      </c>
      <c r="I899">
        <v>21</v>
      </c>
      <c r="J899">
        <v>39.340000000000003</v>
      </c>
      <c r="K899">
        <v>66.22</v>
      </c>
      <c r="L899" s="3">
        <f t="shared" si="133"/>
        <v>1</v>
      </c>
      <c r="M899" s="3">
        <f t="shared" si="134"/>
        <v>0</v>
      </c>
      <c r="N899" s="3">
        <f t="shared" si="135"/>
        <v>0</v>
      </c>
      <c r="Z899" s="9">
        <v>5</v>
      </c>
      <c r="AA899" t="s">
        <v>1053</v>
      </c>
      <c r="AB899" t="s">
        <v>1010</v>
      </c>
      <c r="AC899" s="4" t="s">
        <v>3</v>
      </c>
      <c r="AD899" s="4" t="s">
        <v>5</v>
      </c>
      <c r="AE899" s="4">
        <v>21.5</v>
      </c>
      <c r="AF899" s="4">
        <v>62.29</v>
      </c>
      <c r="AG899" s="4">
        <v>67.47</v>
      </c>
      <c r="AH899" s="4">
        <f t="shared" si="136"/>
        <v>0.92322513709796949</v>
      </c>
      <c r="AI899" s="4">
        <v>21</v>
      </c>
      <c r="AJ899" s="4">
        <v>55.36</v>
      </c>
      <c r="AK899" s="4">
        <v>66.22</v>
      </c>
      <c r="AL899" s="4">
        <f t="shared" si="137"/>
        <v>0</v>
      </c>
      <c r="AM899" s="4">
        <f t="shared" si="138"/>
        <v>0</v>
      </c>
      <c r="AN899" s="4">
        <f t="shared" si="139"/>
        <v>1</v>
      </c>
    </row>
    <row r="900" spans="1:40" x14ac:dyDescent="0.35">
      <c r="A900" t="s">
        <v>1054</v>
      </c>
      <c r="B900" t="s">
        <v>1010</v>
      </c>
      <c r="C900" s="4" t="s">
        <v>3</v>
      </c>
      <c r="D900" s="4" t="s">
        <v>4</v>
      </c>
      <c r="E900" s="4">
        <v>22.5</v>
      </c>
      <c r="F900" s="4">
        <v>57.47</v>
      </c>
      <c r="G900" s="4">
        <v>69.97</v>
      </c>
      <c r="H900" s="4">
        <f t="shared" si="132"/>
        <v>0.82135200800343</v>
      </c>
      <c r="I900" s="4">
        <v>22</v>
      </c>
      <c r="J900" s="4">
        <v>40.43</v>
      </c>
      <c r="K900" s="4">
        <v>68.72</v>
      </c>
      <c r="L900" s="4">
        <f t="shared" si="133"/>
        <v>0</v>
      </c>
      <c r="M900" s="4">
        <f t="shared" si="134"/>
        <v>0</v>
      </c>
      <c r="N900" s="4">
        <f t="shared" si="135"/>
        <v>1</v>
      </c>
      <c r="Z900" s="9">
        <v>5</v>
      </c>
      <c r="AA900" t="s">
        <v>1054</v>
      </c>
      <c r="AB900" t="s">
        <v>1010</v>
      </c>
      <c r="AC900" t="s">
        <v>3</v>
      </c>
      <c r="AD900" t="s">
        <v>5</v>
      </c>
      <c r="AE900">
        <v>22</v>
      </c>
      <c r="AF900">
        <v>72.31</v>
      </c>
      <c r="AG900">
        <v>68.72</v>
      </c>
      <c r="AH900">
        <f t="shared" si="136"/>
        <v>1.0522409778812574</v>
      </c>
      <c r="AI900">
        <v>21.5</v>
      </c>
      <c r="AJ900">
        <v>44.54</v>
      </c>
      <c r="AK900">
        <v>67.47</v>
      </c>
      <c r="AL900" s="3">
        <f t="shared" si="137"/>
        <v>0</v>
      </c>
      <c r="AM900" s="3">
        <f t="shared" si="138"/>
        <v>1</v>
      </c>
      <c r="AN900" s="3">
        <f t="shared" si="139"/>
        <v>0</v>
      </c>
    </row>
    <row r="901" spans="1:40" x14ac:dyDescent="0.35">
      <c r="A901" t="s">
        <v>1055</v>
      </c>
      <c r="B901" t="s">
        <v>1010</v>
      </c>
      <c r="C901" s="4" t="s">
        <v>3</v>
      </c>
      <c r="D901" s="4" t="s">
        <v>4</v>
      </c>
      <c r="E901" s="4">
        <v>18</v>
      </c>
      <c r="F901" s="4">
        <v>37.47</v>
      </c>
      <c r="G901" s="4">
        <v>58.64</v>
      </c>
      <c r="H901" s="4">
        <f t="shared" si="132"/>
        <v>0.63898362892223737</v>
      </c>
      <c r="I901" s="4">
        <v>17.5</v>
      </c>
      <c r="J901" s="4">
        <v>33.880000000000003</v>
      </c>
      <c r="K901" s="4">
        <v>57.36</v>
      </c>
      <c r="L901" s="4">
        <f t="shared" si="133"/>
        <v>0</v>
      </c>
      <c r="M901" s="4">
        <f t="shared" si="134"/>
        <v>0</v>
      </c>
      <c r="N901" s="4">
        <f t="shared" si="135"/>
        <v>1</v>
      </c>
      <c r="Z901" s="9">
        <v>5</v>
      </c>
      <c r="AA901" t="s">
        <v>1055</v>
      </c>
      <c r="AB901" t="s">
        <v>1010</v>
      </c>
      <c r="AC901" s="4" t="s">
        <v>3</v>
      </c>
      <c r="AD901" s="4" t="s">
        <v>5</v>
      </c>
      <c r="AE901" s="4">
        <v>15.5</v>
      </c>
      <c r="AF901" s="4">
        <v>33.869999999999997</v>
      </c>
      <c r="AG901" s="4">
        <v>52.21</v>
      </c>
      <c r="AH901" s="4">
        <f t="shared" si="136"/>
        <v>0.64872629764412937</v>
      </c>
      <c r="AI901" s="4">
        <v>15</v>
      </c>
      <c r="AJ901" s="4">
        <v>22.39</v>
      </c>
      <c r="AK901" s="4">
        <v>50.91</v>
      </c>
      <c r="AL901" s="4">
        <f t="shared" si="137"/>
        <v>0</v>
      </c>
      <c r="AM901" s="4">
        <f t="shared" si="138"/>
        <v>0</v>
      </c>
      <c r="AN901" s="4">
        <f t="shared" si="139"/>
        <v>1</v>
      </c>
    </row>
    <row r="902" spans="1:40" x14ac:dyDescent="0.35">
      <c r="A902" t="s">
        <v>1056</v>
      </c>
      <c r="B902" t="s">
        <v>1010</v>
      </c>
      <c r="C902" s="4" t="s">
        <v>3</v>
      </c>
      <c r="D902" s="4" t="s">
        <v>4</v>
      </c>
      <c r="E902" s="4">
        <v>15</v>
      </c>
      <c r="F902" s="4">
        <v>40.049999999999997</v>
      </c>
      <c r="G902" s="4">
        <v>50.91</v>
      </c>
      <c r="H902" s="4">
        <f t="shared" si="132"/>
        <v>0.78668238067177376</v>
      </c>
      <c r="I902" s="4">
        <v>15</v>
      </c>
      <c r="J902" s="4">
        <v>40.049999999999997</v>
      </c>
      <c r="K902" s="4">
        <v>50.91</v>
      </c>
      <c r="L902" s="4">
        <f t="shared" si="133"/>
        <v>0</v>
      </c>
      <c r="M902" s="4">
        <f t="shared" si="134"/>
        <v>0</v>
      </c>
      <c r="N902" s="4">
        <f t="shared" si="135"/>
        <v>1</v>
      </c>
      <c r="Z902" s="9">
        <v>5</v>
      </c>
      <c r="AA902" t="s">
        <v>1056</v>
      </c>
      <c r="AB902" t="s">
        <v>1010</v>
      </c>
      <c r="AC902" s="4" t="s">
        <v>3</v>
      </c>
      <c r="AD902" s="4" t="s">
        <v>5</v>
      </c>
      <c r="AE902" s="4">
        <v>34.5</v>
      </c>
      <c r="AF902" s="4">
        <v>91.58</v>
      </c>
      <c r="AG902" s="4">
        <v>99.24</v>
      </c>
      <c r="AH902" s="4">
        <f t="shared" si="136"/>
        <v>0.92281338170092708</v>
      </c>
      <c r="AI902" s="4">
        <v>34</v>
      </c>
      <c r="AJ902" s="4">
        <v>65.39</v>
      </c>
      <c r="AK902" s="4">
        <v>98.04</v>
      </c>
      <c r="AL902" s="4">
        <f t="shared" si="137"/>
        <v>0</v>
      </c>
      <c r="AM902" s="4">
        <f t="shared" si="138"/>
        <v>0</v>
      </c>
      <c r="AN902" s="4">
        <f t="shared" si="139"/>
        <v>1</v>
      </c>
    </row>
    <row r="903" spans="1:40" x14ac:dyDescent="0.35">
      <c r="A903" t="s">
        <v>1057</v>
      </c>
      <c r="B903" t="s">
        <v>1010</v>
      </c>
      <c r="C903" s="4" t="s">
        <v>3</v>
      </c>
      <c r="D903" s="4" t="s">
        <v>4</v>
      </c>
      <c r="E903" s="4">
        <v>22.5</v>
      </c>
      <c r="F903" s="4">
        <v>53.01</v>
      </c>
      <c r="G903" s="4">
        <v>69.97</v>
      </c>
      <c r="H903" s="4">
        <f t="shared" si="132"/>
        <v>0.75761040445905381</v>
      </c>
      <c r="I903" s="4">
        <v>22</v>
      </c>
      <c r="J903" s="4">
        <v>38.770000000000003</v>
      </c>
      <c r="K903" s="4">
        <v>68.72</v>
      </c>
      <c r="L903" s="4">
        <f t="shared" si="133"/>
        <v>0</v>
      </c>
      <c r="M903" s="4">
        <f t="shared" si="134"/>
        <v>0</v>
      </c>
      <c r="N903" s="4">
        <f t="shared" si="135"/>
        <v>1</v>
      </c>
      <c r="Z903" s="9">
        <v>5</v>
      </c>
      <c r="AA903" t="s">
        <v>1057</v>
      </c>
      <c r="AB903" t="s">
        <v>1010</v>
      </c>
      <c r="AC903" s="4" t="s">
        <v>3</v>
      </c>
      <c r="AD903" s="4" t="s">
        <v>5</v>
      </c>
      <c r="AE903" s="4">
        <v>24</v>
      </c>
      <c r="AF903" s="4">
        <v>71.52</v>
      </c>
      <c r="AG903" s="4">
        <v>73.7</v>
      </c>
      <c r="AH903" s="4">
        <f t="shared" si="136"/>
        <v>0.97042062415196739</v>
      </c>
      <c r="AI903" s="4">
        <v>23.5</v>
      </c>
      <c r="AJ903" s="4">
        <v>58.19</v>
      </c>
      <c r="AK903" s="4">
        <v>72.459999999999994</v>
      </c>
      <c r="AL903" s="4">
        <f t="shared" si="137"/>
        <v>0</v>
      </c>
      <c r="AM903" s="4">
        <f t="shared" si="138"/>
        <v>0</v>
      </c>
      <c r="AN903" s="4">
        <f t="shared" si="139"/>
        <v>1</v>
      </c>
    </row>
    <row r="904" spans="1:40" x14ac:dyDescent="0.35">
      <c r="A904" t="s">
        <v>1058</v>
      </c>
      <c r="B904" t="s">
        <v>1010</v>
      </c>
      <c r="C904" s="4" t="s">
        <v>3</v>
      </c>
      <c r="D904" s="4" t="s">
        <v>4</v>
      </c>
      <c r="E904" s="4">
        <v>24</v>
      </c>
      <c r="F904" s="4">
        <v>73.400000000000006</v>
      </c>
      <c r="G904" s="4">
        <v>73.7</v>
      </c>
      <c r="H904" s="4">
        <f t="shared" si="132"/>
        <v>0.99592944369063774</v>
      </c>
      <c r="I904" s="4">
        <v>23.5</v>
      </c>
      <c r="J904" s="4">
        <v>67.59</v>
      </c>
      <c r="K904" s="4">
        <v>72.459999999999994</v>
      </c>
      <c r="L904" s="4">
        <f t="shared" si="133"/>
        <v>0</v>
      </c>
      <c r="M904" s="4">
        <f t="shared" si="134"/>
        <v>0</v>
      </c>
      <c r="N904" s="4">
        <f t="shared" si="135"/>
        <v>1</v>
      </c>
      <c r="Z904" s="9">
        <v>5</v>
      </c>
      <c r="AA904" t="s">
        <v>1058</v>
      </c>
      <c r="AB904" t="s">
        <v>1010</v>
      </c>
      <c r="AC904" t="s">
        <v>3</v>
      </c>
      <c r="AD904" t="s">
        <v>5</v>
      </c>
      <c r="AE904">
        <v>16.5</v>
      </c>
      <c r="AF904">
        <v>56.56</v>
      </c>
      <c r="AG904">
        <v>54.79</v>
      </c>
      <c r="AH904">
        <f t="shared" si="136"/>
        <v>1.032305165176127</v>
      </c>
      <c r="AI904">
        <v>16</v>
      </c>
      <c r="AJ904">
        <v>30.99</v>
      </c>
      <c r="AK904">
        <v>53.5</v>
      </c>
      <c r="AL904" s="3">
        <f t="shared" si="137"/>
        <v>0</v>
      </c>
      <c r="AM904" s="3">
        <f t="shared" si="138"/>
        <v>1</v>
      </c>
      <c r="AN904" s="3">
        <f t="shared" si="139"/>
        <v>0</v>
      </c>
    </row>
    <row r="905" spans="1:40" x14ac:dyDescent="0.35">
      <c r="A905" t="s">
        <v>1059</v>
      </c>
      <c r="B905" t="s">
        <v>1010</v>
      </c>
      <c r="C905" s="4" t="s">
        <v>3</v>
      </c>
      <c r="D905" s="4" t="s">
        <v>4</v>
      </c>
      <c r="E905" s="4">
        <v>21.5</v>
      </c>
      <c r="F905" s="4">
        <v>54.91</v>
      </c>
      <c r="G905" s="4">
        <v>67.47</v>
      </c>
      <c r="H905" s="4">
        <f t="shared" si="132"/>
        <v>0.81384318956573287</v>
      </c>
      <c r="I905" s="4">
        <v>21</v>
      </c>
      <c r="J905" s="4">
        <v>40.98</v>
      </c>
      <c r="K905" s="4">
        <v>66.22</v>
      </c>
      <c r="L905" s="4">
        <f t="shared" si="133"/>
        <v>0</v>
      </c>
      <c r="M905" s="4">
        <f t="shared" si="134"/>
        <v>0</v>
      </c>
      <c r="N905" s="4">
        <f t="shared" si="135"/>
        <v>1</v>
      </c>
      <c r="Z905" s="9">
        <v>5</v>
      </c>
      <c r="AA905" t="s">
        <v>1059</v>
      </c>
      <c r="AB905" t="s">
        <v>1010</v>
      </c>
      <c r="AC905" s="4" t="s">
        <v>3</v>
      </c>
      <c r="AD905" s="4" t="s">
        <v>5</v>
      </c>
      <c r="AE905" s="4">
        <v>34.5</v>
      </c>
      <c r="AF905" s="4">
        <v>94.93</v>
      </c>
      <c r="AG905" s="4">
        <v>99.24</v>
      </c>
      <c r="AH905" s="4">
        <f t="shared" si="136"/>
        <v>0.95656993147924241</v>
      </c>
      <c r="AI905" s="4">
        <v>34</v>
      </c>
      <c r="AJ905" s="4">
        <v>71.5</v>
      </c>
      <c r="AK905" s="4">
        <v>98.04</v>
      </c>
      <c r="AL905" s="4">
        <f t="shared" si="137"/>
        <v>0</v>
      </c>
      <c r="AM905" s="4">
        <f t="shared" si="138"/>
        <v>0</v>
      </c>
      <c r="AN905" s="4">
        <f t="shared" si="139"/>
        <v>1</v>
      </c>
    </row>
    <row r="906" spans="1:40" x14ac:dyDescent="0.35">
      <c r="A906" t="s">
        <v>1060</v>
      </c>
      <c r="B906" t="s">
        <v>1010</v>
      </c>
      <c r="C906" s="4" t="s">
        <v>3</v>
      </c>
      <c r="D906" s="4" t="s">
        <v>4</v>
      </c>
      <c r="E906" s="4">
        <v>29</v>
      </c>
      <c r="F906" s="4">
        <v>85.77</v>
      </c>
      <c r="G906" s="4">
        <v>85.96</v>
      </c>
      <c r="H906" s="4">
        <f t="shared" si="132"/>
        <v>0.99778966961377391</v>
      </c>
      <c r="I906" s="4">
        <v>28.5</v>
      </c>
      <c r="J906" s="4">
        <v>58.21</v>
      </c>
      <c r="K906" s="4">
        <v>84.74</v>
      </c>
      <c r="L906" s="4">
        <f t="shared" si="133"/>
        <v>0</v>
      </c>
      <c r="M906" s="4">
        <f t="shared" si="134"/>
        <v>0</v>
      </c>
      <c r="N906" s="4">
        <f t="shared" si="135"/>
        <v>1</v>
      </c>
      <c r="Z906" s="9">
        <v>5</v>
      </c>
      <c r="AA906" t="s">
        <v>1060</v>
      </c>
      <c r="AB906" t="s">
        <v>1010</v>
      </c>
      <c r="AC906" t="s">
        <v>3</v>
      </c>
      <c r="AD906" t="s">
        <v>5</v>
      </c>
      <c r="AE906">
        <v>19</v>
      </c>
      <c r="AF906">
        <v>61.54</v>
      </c>
      <c r="AG906">
        <v>61.18</v>
      </c>
      <c r="AH906">
        <f t="shared" si="136"/>
        <v>1.0058842759071591</v>
      </c>
      <c r="AI906">
        <v>18.5</v>
      </c>
      <c r="AJ906">
        <v>31.89</v>
      </c>
      <c r="AK906">
        <v>59.91</v>
      </c>
      <c r="AL906" s="3">
        <f t="shared" si="137"/>
        <v>0</v>
      </c>
      <c r="AM906" s="3">
        <f t="shared" si="138"/>
        <v>1</v>
      </c>
      <c r="AN906" s="3">
        <f t="shared" si="139"/>
        <v>0</v>
      </c>
    </row>
    <row r="907" spans="1:40" x14ac:dyDescent="0.35">
      <c r="A907" t="s">
        <v>1061</v>
      </c>
      <c r="B907" t="s">
        <v>1010</v>
      </c>
      <c r="C907" s="4" t="s">
        <v>3</v>
      </c>
      <c r="D907" s="4" t="s">
        <v>4</v>
      </c>
      <c r="E907" s="4">
        <v>24</v>
      </c>
      <c r="F907" s="4">
        <v>67.14</v>
      </c>
      <c r="G907" s="4">
        <v>73.7</v>
      </c>
      <c r="H907" s="4">
        <f t="shared" si="132"/>
        <v>0.91099050203527809</v>
      </c>
      <c r="I907" s="4">
        <v>23.5</v>
      </c>
      <c r="J907" s="4">
        <v>60.79</v>
      </c>
      <c r="K907" s="4">
        <v>72.459999999999994</v>
      </c>
      <c r="L907" s="4">
        <f t="shared" si="133"/>
        <v>0</v>
      </c>
      <c r="M907" s="4">
        <f t="shared" si="134"/>
        <v>0</v>
      </c>
      <c r="N907" s="4">
        <f t="shared" si="135"/>
        <v>1</v>
      </c>
      <c r="Z907" s="9">
        <v>5</v>
      </c>
      <c r="AA907" t="s">
        <v>1061</v>
      </c>
      <c r="AB907" t="s">
        <v>1010</v>
      </c>
      <c r="AC907" s="4" t="s">
        <v>3</v>
      </c>
      <c r="AD907" s="4" t="s">
        <v>5</v>
      </c>
      <c r="AE907" s="4">
        <v>29</v>
      </c>
      <c r="AF907" s="4">
        <v>77.45</v>
      </c>
      <c r="AG907" s="4">
        <v>85.96</v>
      </c>
      <c r="AH907" s="4">
        <f t="shared" si="136"/>
        <v>0.90100046533271294</v>
      </c>
      <c r="AI907" s="4">
        <v>28.5</v>
      </c>
      <c r="AJ907" s="4">
        <v>52.09</v>
      </c>
      <c r="AK907" s="4">
        <v>84.74</v>
      </c>
      <c r="AL907" s="4">
        <f t="shared" si="137"/>
        <v>0</v>
      </c>
      <c r="AM907" s="4">
        <f t="shared" si="138"/>
        <v>0</v>
      </c>
      <c r="AN907" s="4">
        <f t="shared" si="139"/>
        <v>1</v>
      </c>
    </row>
    <row r="908" spans="1:40" x14ac:dyDescent="0.35">
      <c r="A908" t="s">
        <v>1062</v>
      </c>
      <c r="B908" t="s">
        <v>1010</v>
      </c>
      <c r="C908" s="4" t="s">
        <v>3</v>
      </c>
      <c r="D908" s="4" t="s">
        <v>4</v>
      </c>
      <c r="E908" s="4">
        <v>23.5</v>
      </c>
      <c r="F908" s="4">
        <v>61.43</v>
      </c>
      <c r="G908" s="4">
        <v>72.459999999999994</v>
      </c>
      <c r="H908" s="4">
        <f t="shared" si="132"/>
        <v>0.84777808446039205</v>
      </c>
      <c r="I908" s="4">
        <v>23</v>
      </c>
      <c r="J908" s="4">
        <v>52.33</v>
      </c>
      <c r="K908" s="4">
        <v>71.22</v>
      </c>
      <c r="L908" s="4">
        <f t="shared" si="133"/>
        <v>0</v>
      </c>
      <c r="M908" s="4">
        <f t="shared" si="134"/>
        <v>0</v>
      </c>
      <c r="N908" s="4">
        <f t="shared" si="135"/>
        <v>1</v>
      </c>
      <c r="Z908" s="9">
        <v>5</v>
      </c>
      <c r="AA908" t="s">
        <v>1062</v>
      </c>
      <c r="AB908" t="s">
        <v>1010</v>
      </c>
      <c r="AC908" s="4" t="s">
        <v>3</v>
      </c>
      <c r="AD908" s="4" t="s">
        <v>5</v>
      </c>
      <c r="AE908" s="4">
        <v>25</v>
      </c>
      <c r="AF908" s="4">
        <v>73.33</v>
      </c>
      <c r="AG908" s="4">
        <v>76.17</v>
      </c>
      <c r="AH908" s="4">
        <f t="shared" si="136"/>
        <v>0.96271497965078112</v>
      </c>
      <c r="AI908" s="4">
        <v>24.5</v>
      </c>
      <c r="AJ908" s="4">
        <v>48.58</v>
      </c>
      <c r="AK908" s="4">
        <v>74.930000000000007</v>
      </c>
      <c r="AL908" s="4">
        <f t="shared" si="137"/>
        <v>0</v>
      </c>
      <c r="AM908" s="4">
        <f t="shared" si="138"/>
        <v>0</v>
      </c>
      <c r="AN908" s="4">
        <f t="shared" si="139"/>
        <v>1</v>
      </c>
    </row>
    <row r="909" spans="1:40" x14ac:dyDescent="0.35">
      <c r="A909" t="s">
        <v>1381</v>
      </c>
      <c r="B909" t="s">
        <v>1371</v>
      </c>
      <c r="C909" t="s">
        <v>3</v>
      </c>
      <c r="D909" t="s">
        <v>1</v>
      </c>
      <c r="E909">
        <v>25</v>
      </c>
      <c r="F909">
        <v>124.83</v>
      </c>
      <c r="G909">
        <v>76.17</v>
      </c>
      <c r="H909">
        <f t="shared" si="132"/>
        <v>1.6388341866876723</v>
      </c>
      <c r="I909">
        <v>23</v>
      </c>
      <c r="J909">
        <v>48.64</v>
      </c>
      <c r="K909">
        <v>71.22</v>
      </c>
      <c r="L909" s="3">
        <f t="shared" si="133"/>
        <v>1</v>
      </c>
      <c r="M909" s="3">
        <f t="shared" si="134"/>
        <v>0</v>
      </c>
      <c r="N909" s="3">
        <f t="shared" si="135"/>
        <v>0</v>
      </c>
      <c r="Z909" s="9">
        <v>6</v>
      </c>
      <c r="AA909" t="s">
        <v>1381</v>
      </c>
      <c r="AB909" t="s">
        <v>1371</v>
      </c>
      <c r="AC909" t="s">
        <v>3</v>
      </c>
      <c r="AD909" t="s">
        <v>2</v>
      </c>
      <c r="AE909">
        <v>24</v>
      </c>
      <c r="AF909">
        <v>95.43</v>
      </c>
      <c r="AG909">
        <v>73.7</v>
      </c>
      <c r="AH909">
        <f t="shared" si="136"/>
        <v>1.2948439620081411</v>
      </c>
      <c r="AI909">
        <v>23</v>
      </c>
      <c r="AJ909">
        <v>60.29</v>
      </c>
      <c r="AK909">
        <v>71.22</v>
      </c>
      <c r="AL909" s="3">
        <f t="shared" si="137"/>
        <v>0</v>
      </c>
      <c r="AM909" s="3">
        <f t="shared" si="138"/>
        <v>1</v>
      </c>
      <c r="AN909" s="3">
        <f t="shared" si="139"/>
        <v>0</v>
      </c>
    </row>
    <row r="910" spans="1:40" x14ac:dyDescent="0.35">
      <c r="A910" t="s">
        <v>1382</v>
      </c>
      <c r="B910" t="s">
        <v>1371</v>
      </c>
      <c r="C910" s="4" t="s">
        <v>3</v>
      </c>
      <c r="D910" s="4" t="s">
        <v>1</v>
      </c>
      <c r="E910" s="4">
        <v>25</v>
      </c>
      <c r="F910" s="4">
        <v>72.52</v>
      </c>
      <c r="G910" s="4">
        <v>76.17</v>
      </c>
      <c r="H910" s="4">
        <f t="shared" si="132"/>
        <v>0.95208087173427847</v>
      </c>
      <c r="I910" s="4">
        <v>24.5</v>
      </c>
      <c r="J910" s="4">
        <v>54.81</v>
      </c>
      <c r="K910" s="4">
        <v>74.930000000000007</v>
      </c>
      <c r="L910" s="4">
        <f t="shared" si="133"/>
        <v>0</v>
      </c>
      <c r="M910" s="4">
        <f t="shared" si="134"/>
        <v>0</v>
      </c>
      <c r="N910" s="4">
        <f t="shared" si="135"/>
        <v>1</v>
      </c>
      <c r="Z910" s="9">
        <v>6</v>
      </c>
      <c r="AA910" t="s">
        <v>1382</v>
      </c>
      <c r="AB910" t="s">
        <v>1371</v>
      </c>
      <c r="AC910" t="s">
        <v>3</v>
      </c>
      <c r="AD910" t="s">
        <v>2</v>
      </c>
      <c r="AE910">
        <v>24</v>
      </c>
      <c r="AF910">
        <v>96.7</v>
      </c>
      <c r="AG910">
        <v>73.7</v>
      </c>
      <c r="AH910">
        <f t="shared" si="136"/>
        <v>1.3120759837177747</v>
      </c>
      <c r="AI910">
        <v>16</v>
      </c>
      <c r="AJ910">
        <v>59.84</v>
      </c>
      <c r="AK910">
        <v>53.5</v>
      </c>
      <c r="AL910" s="3">
        <f t="shared" si="137"/>
        <v>0</v>
      </c>
      <c r="AM910" s="3">
        <f t="shared" si="138"/>
        <v>1</v>
      </c>
      <c r="AN910" s="3">
        <f t="shared" si="139"/>
        <v>0</v>
      </c>
    </row>
    <row r="911" spans="1:40" x14ac:dyDescent="0.35">
      <c r="A911" t="s">
        <v>1383</v>
      </c>
      <c r="B911" t="s">
        <v>1371</v>
      </c>
      <c r="C911" t="s">
        <v>3</v>
      </c>
      <c r="D911" t="s">
        <v>1</v>
      </c>
      <c r="E911">
        <v>24.5</v>
      </c>
      <c r="F911">
        <v>192.18</v>
      </c>
      <c r="G911">
        <v>74.930000000000007</v>
      </c>
      <c r="H911">
        <f t="shared" si="132"/>
        <v>2.5647938075537167</v>
      </c>
      <c r="I911">
        <v>22.5</v>
      </c>
      <c r="J911">
        <v>57.17</v>
      </c>
      <c r="K911">
        <v>69.97</v>
      </c>
      <c r="L911" s="3">
        <f t="shared" si="133"/>
        <v>1</v>
      </c>
      <c r="M911" s="3">
        <f t="shared" si="134"/>
        <v>0</v>
      </c>
      <c r="N911" s="3">
        <f t="shared" si="135"/>
        <v>0</v>
      </c>
      <c r="Z911" s="9">
        <v>6</v>
      </c>
      <c r="AA911" t="s">
        <v>1383</v>
      </c>
      <c r="AB911" t="s">
        <v>1371</v>
      </c>
      <c r="AC911" t="s">
        <v>3</v>
      </c>
      <c r="AD911" t="s">
        <v>2</v>
      </c>
      <c r="AE911">
        <v>24</v>
      </c>
      <c r="AF911">
        <v>156.75</v>
      </c>
      <c r="AG911">
        <v>73.7</v>
      </c>
      <c r="AH911">
        <f t="shared" si="136"/>
        <v>2.1268656716417911</v>
      </c>
      <c r="AI911">
        <v>22</v>
      </c>
      <c r="AJ911">
        <v>61.72</v>
      </c>
      <c r="AK911">
        <v>68.72</v>
      </c>
      <c r="AL911" s="3">
        <f t="shared" si="137"/>
        <v>1</v>
      </c>
      <c r="AM911" s="3">
        <f t="shared" si="138"/>
        <v>0</v>
      </c>
      <c r="AN911" s="3">
        <f t="shared" si="139"/>
        <v>0</v>
      </c>
    </row>
    <row r="912" spans="1:40" x14ac:dyDescent="0.35">
      <c r="A912" t="s">
        <v>1384</v>
      </c>
      <c r="B912" t="s">
        <v>1371</v>
      </c>
      <c r="C912" t="s">
        <v>3</v>
      </c>
      <c r="D912" t="s">
        <v>1</v>
      </c>
      <c r="E912">
        <v>24.5</v>
      </c>
      <c r="F912">
        <v>111.44</v>
      </c>
      <c r="G912">
        <v>74.930000000000007</v>
      </c>
      <c r="H912">
        <f t="shared" si="132"/>
        <v>1.4872547711197115</v>
      </c>
      <c r="I912">
        <v>23.5</v>
      </c>
      <c r="J912">
        <v>58.06</v>
      </c>
      <c r="K912">
        <v>72.459999999999994</v>
      </c>
      <c r="L912" s="3">
        <f t="shared" si="133"/>
        <v>0</v>
      </c>
      <c r="M912" s="3">
        <f t="shared" si="134"/>
        <v>1</v>
      </c>
      <c r="N912" s="3">
        <f t="shared" si="135"/>
        <v>0</v>
      </c>
      <c r="Z912" s="9">
        <v>6</v>
      </c>
      <c r="AA912" t="s">
        <v>1384</v>
      </c>
      <c r="AB912" t="s">
        <v>1371</v>
      </c>
      <c r="AC912" t="s">
        <v>3</v>
      </c>
      <c r="AD912" t="s">
        <v>2</v>
      </c>
      <c r="AE912">
        <v>24</v>
      </c>
      <c r="AF912">
        <v>96.89</v>
      </c>
      <c r="AG912">
        <v>73.7</v>
      </c>
      <c r="AH912">
        <f t="shared" si="136"/>
        <v>1.3146540027137041</v>
      </c>
      <c r="AI912">
        <v>23.5</v>
      </c>
      <c r="AJ912">
        <v>63.02</v>
      </c>
      <c r="AK912">
        <v>72.459999999999994</v>
      </c>
      <c r="AL912" s="3">
        <f t="shared" si="137"/>
        <v>0</v>
      </c>
      <c r="AM912" s="3">
        <f t="shared" si="138"/>
        <v>1</v>
      </c>
      <c r="AN912" s="3">
        <f t="shared" si="139"/>
        <v>0</v>
      </c>
    </row>
    <row r="913" spans="1:40" x14ac:dyDescent="0.35">
      <c r="A913" t="s">
        <v>1385</v>
      </c>
      <c r="B913" t="s">
        <v>1371</v>
      </c>
      <c r="C913" t="s">
        <v>3</v>
      </c>
      <c r="D913" t="s">
        <v>1</v>
      </c>
      <c r="E913">
        <v>25.5</v>
      </c>
      <c r="F913">
        <v>144.13</v>
      </c>
      <c r="G913">
        <v>77.400000000000006</v>
      </c>
      <c r="H913">
        <f t="shared" si="132"/>
        <v>1.862144702842377</v>
      </c>
      <c r="I913">
        <v>23</v>
      </c>
      <c r="J913">
        <v>39.71</v>
      </c>
      <c r="K913">
        <v>71.22</v>
      </c>
      <c r="L913" s="3">
        <f t="shared" si="133"/>
        <v>1</v>
      </c>
      <c r="M913" s="3">
        <f t="shared" si="134"/>
        <v>0</v>
      </c>
      <c r="N913" s="3">
        <f t="shared" si="135"/>
        <v>0</v>
      </c>
      <c r="Z913" s="9">
        <v>6</v>
      </c>
      <c r="AA913" t="s">
        <v>1385</v>
      </c>
      <c r="AB913" t="s">
        <v>1371</v>
      </c>
      <c r="AC913" t="s">
        <v>3</v>
      </c>
      <c r="AD913" t="s">
        <v>2</v>
      </c>
      <c r="AE913">
        <v>23.5</v>
      </c>
      <c r="AF913">
        <v>86.09</v>
      </c>
      <c r="AG913">
        <v>72.459999999999994</v>
      </c>
      <c r="AH913">
        <f t="shared" si="136"/>
        <v>1.1881037813966329</v>
      </c>
      <c r="AI913">
        <v>23</v>
      </c>
      <c r="AJ913">
        <v>63.35</v>
      </c>
      <c r="AK913">
        <v>71.22</v>
      </c>
      <c r="AL913" s="3">
        <f t="shared" si="137"/>
        <v>0</v>
      </c>
      <c r="AM913" s="3">
        <f t="shared" si="138"/>
        <v>1</v>
      </c>
      <c r="AN913" s="3">
        <f t="shared" si="139"/>
        <v>0</v>
      </c>
    </row>
    <row r="914" spans="1:40" x14ac:dyDescent="0.35">
      <c r="A914" t="s">
        <v>1386</v>
      </c>
      <c r="B914" t="s">
        <v>1371</v>
      </c>
      <c r="C914" t="s">
        <v>3</v>
      </c>
      <c r="D914" t="s">
        <v>1</v>
      </c>
      <c r="E914">
        <v>24.5</v>
      </c>
      <c r="F914">
        <v>111.18</v>
      </c>
      <c r="G914">
        <v>74.930000000000007</v>
      </c>
      <c r="H914">
        <f t="shared" si="132"/>
        <v>1.4837848658748165</v>
      </c>
      <c r="I914">
        <v>23.5</v>
      </c>
      <c r="J914">
        <v>64.13</v>
      </c>
      <c r="K914">
        <v>72.459999999999994</v>
      </c>
      <c r="L914" s="3">
        <f t="shared" si="133"/>
        <v>0</v>
      </c>
      <c r="M914" s="3">
        <f t="shared" si="134"/>
        <v>1</v>
      </c>
      <c r="N914" s="3">
        <f t="shared" si="135"/>
        <v>0</v>
      </c>
      <c r="Z914" s="9">
        <v>6</v>
      </c>
      <c r="AA914" t="s">
        <v>1386</v>
      </c>
      <c r="AB914" t="s">
        <v>1371</v>
      </c>
      <c r="AC914" t="s">
        <v>3</v>
      </c>
      <c r="AD914" t="s">
        <v>2</v>
      </c>
      <c r="AE914">
        <v>24</v>
      </c>
      <c r="AF914">
        <v>141.41999999999999</v>
      </c>
      <c r="AG914">
        <v>73.7</v>
      </c>
      <c r="AH914">
        <f t="shared" si="136"/>
        <v>1.9188602442333784</v>
      </c>
      <c r="AI914">
        <v>16</v>
      </c>
      <c r="AJ914">
        <v>66.540000000000006</v>
      </c>
      <c r="AK914">
        <v>53.5</v>
      </c>
      <c r="AL914" s="3">
        <f t="shared" si="137"/>
        <v>1</v>
      </c>
      <c r="AM914" s="3">
        <f t="shared" si="138"/>
        <v>0</v>
      </c>
      <c r="AN914" s="3">
        <f t="shared" si="139"/>
        <v>0</v>
      </c>
    </row>
    <row r="915" spans="1:40" x14ac:dyDescent="0.35">
      <c r="A915" t="s">
        <v>1388</v>
      </c>
      <c r="B915" t="s">
        <v>1371</v>
      </c>
      <c r="C915" t="s">
        <v>3</v>
      </c>
      <c r="D915" t="s">
        <v>1</v>
      </c>
      <c r="E915">
        <v>25</v>
      </c>
      <c r="F915">
        <v>82.11</v>
      </c>
      <c r="G915">
        <v>76.17</v>
      </c>
      <c r="H915">
        <f t="shared" si="132"/>
        <v>1.0779834580543521</v>
      </c>
      <c r="I915">
        <v>23.5</v>
      </c>
      <c r="J915">
        <v>61.64</v>
      </c>
      <c r="K915">
        <v>72.459999999999994</v>
      </c>
      <c r="L915" s="3">
        <f t="shared" si="133"/>
        <v>0</v>
      </c>
      <c r="M915" s="3">
        <f t="shared" si="134"/>
        <v>1</v>
      </c>
      <c r="N915" s="3">
        <f t="shared" si="135"/>
        <v>0</v>
      </c>
      <c r="Z915" s="9">
        <v>6</v>
      </c>
      <c r="AA915" t="s">
        <v>1388</v>
      </c>
      <c r="AB915" t="s">
        <v>1371</v>
      </c>
      <c r="AC915" t="s">
        <v>3</v>
      </c>
      <c r="AD915" t="s">
        <v>2</v>
      </c>
      <c r="AE915">
        <v>24</v>
      </c>
      <c r="AF915">
        <v>190.42</v>
      </c>
      <c r="AG915">
        <v>73.7</v>
      </c>
      <c r="AH915">
        <f t="shared" si="136"/>
        <v>2.5837177747625506</v>
      </c>
      <c r="AI915">
        <v>16</v>
      </c>
      <c r="AJ915">
        <v>62.88</v>
      </c>
      <c r="AK915">
        <v>53.5</v>
      </c>
      <c r="AL915" s="3">
        <f t="shared" si="137"/>
        <v>1</v>
      </c>
      <c r="AM915" s="3">
        <f t="shared" si="138"/>
        <v>0</v>
      </c>
      <c r="AN915" s="3">
        <f t="shared" si="139"/>
        <v>0</v>
      </c>
    </row>
    <row r="916" spans="1:40" x14ac:dyDescent="0.35">
      <c r="A916" t="s">
        <v>1389</v>
      </c>
      <c r="B916" t="s">
        <v>1371</v>
      </c>
      <c r="C916" t="s">
        <v>3</v>
      </c>
      <c r="D916" t="s">
        <v>1</v>
      </c>
      <c r="E916">
        <v>24.5</v>
      </c>
      <c r="F916">
        <v>145.61000000000001</v>
      </c>
      <c r="G916">
        <v>74.930000000000007</v>
      </c>
      <c r="H916">
        <f t="shared" ref="H916:H979" si="140">F916/G916</f>
        <v>1.9432803950353663</v>
      </c>
      <c r="I916">
        <v>23</v>
      </c>
      <c r="J916">
        <v>48.88</v>
      </c>
      <c r="K916">
        <v>71.22</v>
      </c>
      <c r="L916" s="3">
        <f t="shared" ref="L916:L979" si="141">IF(H916&gt;1.5,1,0)</f>
        <v>1</v>
      </c>
      <c r="M916" s="3">
        <f t="shared" ref="M916:M979" si="142">IF((AND(H916&gt;1,H916&lt;1.5)),1,0)</f>
        <v>0</v>
      </c>
      <c r="N916" s="3">
        <f t="shared" ref="N916:N979" si="143">IF(H916&lt;1,1,0)</f>
        <v>0</v>
      </c>
      <c r="Z916" s="9">
        <v>6</v>
      </c>
      <c r="AA916" t="s">
        <v>1389</v>
      </c>
      <c r="AB916" t="s">
        <v>1371</v>
      </c>
      <c r="AC916" t="s">
        <v>3</v>
      </c>
      <c r="AD916" t="s">
        <v>2</v>
      </c>
      <c r="AE916">
        <v>24</v>
      </c>
      <c r="AF916">
        <v>115.98</v>
      </c>
      <c r="AG916">
        <v>73.7</v>
      </c>
      <c r="AH916">
        <f t="shared" ref="AH916:AH979" si="144">AF916/AG916</f>
        <v>1.5736770691994573</v>
      </c>
      <c r="AI916">
        <v>23</v>
      </c>
      <c r="AJ916">
        <v>59.98</v>
      </c>
      <c r="AK916">
        <v>71.22</v>
      </c>
      <c r="AL916" s="3">
        <f t="shared" ref="AL916:AL979" si="145">IF(AH916&gt;1.5,1,0)</f>
        <v>1</v>
      </c>
      <c r="AM916" s="3">
        <f t="shared" ref="AM916:AM979" si="146">IF((AND(AH916&gt;1,AH916&lt;1.5)),1,0)</f>
        <v>0</v>
      </c>
      <c r="AN916" s="3">
        <f t="shared" ref="AN916:AN979" si="147">IF(AH916&lt;1,1,0)</f>
        <v>0</v>
      </c>
    </row>
    <row r="917" spans="1:40" x14ac:dyDescent="0.35">
      <c r="A917" t="s">
        <v>1390</v>
      </c>
      <c r="B917" t="s">
        <v>1371</v>
      </c>
      <c r="C917" t="s">
        <v>3</v>
      </c>
      <c r="D917" t="s">
        <v>1</v>
      </c>
      <c r="E917">
        <v>24.5</v>
      </c>
      <c r="F917">
        <v>113.74</v>
      </c>
      <c r="G917">
        <v>74.930000000000007</v>
      </c>
      <c r="H917">
        <f t="shared" si="140"/>
        <v>1.517950086747631</v>
      </c>
      <c r="I917">
        <v>23.5</v>
      </c>
      <c r="J917">
        <v>66.819999999999993</v>
      </c>
      <c r="K917">
        <v>72.459999999999994</v>
      </c>
      <c r="L917" s="3">
        <f t="shared" si="141"/>
        <v>1</v>
      </c>
      <c r="M917" s="3">
        <f t="shared" si="142"/>
        <v>0</v>
      </c>
      <c r="N917" s="3">
        <f t="shared" si="143"/>
        <v>0</v>
      </c>
      <c r="Z917" s="9">
        <v>6</v>
      </c>
      <c r="AA917" t="s">
        <v>1390</v>
      </c>
      <c r="AB917" t="s">
        <v>1371</v>
      </c>
      <c r="AC917" t="s">
        <v>3</v>
      </c>
      <c r="AD917" t="s">
        <v>2</v>
      </c>
      <c r="AE917">
        <v>24</v>
      </c>
      <c r="AF917">
        <v>182.24</v>
      </c>
      <c r="AG917">
        <v>73.7</v>
      </c>
      <c r="AH917">
        <f t="shared" si="144"/>
        <v>2.4727272727272727</v>
      </c>
      <c r="AI917">
        <v>16</v>
      </c>
      <c r="AJ917">
        <v>57.55</v>
      </c>
      <c r="AK917">
        <v>53.5</v>
      </c>
      <c r="AL917" s="3">
        <f t="shared" si="145"/>
        <v>1</v>
      </c>
      <c r="AM917" s="3">
        <f t="shared" si="146"/>
        <v>0</v>
      </c>
      <c r="AN917" s="3">
        <f t="shared" si="147"/>
        <v>0</v>
      </c>
    </row>
    <row r="918" spans="1:40" x14ac:dyDescent="0.35">
      <c r="A918" t="s">
        <v>1412</v>
      </c>
      <c r="B918" t="s">
        <v>1371</v>
      </c>
      <c r="C918" t="s">
        <v>3</v>
      </c>
      <c r="D918" t="s">
        <v>4</v>
      </c>
      <c r="E918">
        <v>24</v>
      </c>
      <c r="F918">
        <v>85.25</v>
      </c>
      <c r="G918">
        <v>73.7</v>
      </c>
      <c r="H918">
        <f t="shared" si="140"/>
        <v>1.1567164179104477</v>
      </c>
      <c r="I918">
        <v>23</v>
      </c>
      <c r="J918">
        <v>66.650000000000006</v>
      </c>
      <c r="K918">
        <v>71.22</v>
      </c>
      <c r="L918" s="3">
        <f t="shared" si="141"/>
        <v>0</v>
      </c>
      <c r="M918" s="3">
        <f t="shared" si="142"/>
        <v>1</v>
      </c>
      <c r="N918" s="3">
        <f t="shared" si="143"/>
        <v>0</v>
      </c>
      <c r="Z918" s="9">
        <v>6</v>
      </c>
      <c r="AA918" t="s">
        <v>1412</v>
      </c>
      <c r="AB918" t="s">
        <v>1371</v>
      </c>
      <c r="AC918" t="s">
        <v>3</v>
      </c>
      <c r="AD918" t="s">
        <v>5</v>
      </c>
      <c r="AE918">
        <v>24</v>
      </c>
      <c r="AF918">
        <v>139.88</v>
      </c>
      <c r="AG918">
        <v>73.7</v>
      </c>
      <c r="AH918">
        <f t="shared" si="144"/>
        <v>1.8979647218453188</v>
      </c>
      <c r="AI918">
        <v>22</v>
      </c>
      <c r="AJ918">
        <v>65.3</v>
      </c>
      <c r="AK918">
        <v>68.72</v>
      </c>
      <c r="AL918" s="3">
        <f t="shared" si="145"/>
        <v>1</v>
      </c>
      <c r="AM918" s="3">
        <f t="shared" si="146"/>
        <v>0</v>
      </c>
      <c r="AN918" s="3">
        <f t="shared" si="147"/>
        <v>0</v>
      </c>
    </row>
    <row r="919" spans="1:40" x14ac:dyDescent="0.35">
      <c r="A919" t="s">
        <v>1413</v>
      </c>
      <c r="B919" t="s">
        <v>1371</v>
      </c>
      <c r="C919" t="s">
        <v>3</v>
      </c>
      <c r="D919" t="s">
        <v>4</v>
      </c>
      <c r="E919">
        <v>24.5</v>
      </c>
      <c r="F919">
        <v>122.09</v>
      </c>
      <c r="G919">
        <v>74.930000000000007</v>
      </c>
      <c r="H919">
        <f t="shared" si="140"/>
        <v>1.6293874282663818</v>
      </c>
      <c r="I919">
        <v>22.5</v>
      </c>
      <c r="J919">
        <v>58.15</v>
      </c>
      <c r="K919">
        <v>69.97</v>
      </c>
      <c r="L919" s="3">
        <f t="shared" si="141"/>
        <v>1</v>
      </c>
      <c r="M919" s="3">
        <f t="shared" si="142"/>
        <v>0</v>
      </c>
      <c r="N919" s="3">
        <f t="shared" si="143"/>
        <v>0</v>
      </c>
      <c r="Z919" s="9">
        <v>6</v>
      </c>
      <c r="AA919" t="s">
        <v>1413</v>
      </c>
      <c r="AB919" t="s">
        <v>1371</v>
      </c>
      <c r="AC919" s="4" t="s">
        <v>3</v>
      </c>
      <c r="AD919" s="4" t="s">
        <v>5</v>
      </c>
      <c r="AE919" s="4">
        <v>23.5</v>
      </c>
      <c r="AF919" s="4">
        <v>62.38</v>
      </c>
      <c r="AG919" s="4">
        <v>72.459999999999994</v>
      </c>
      <c r="AH919" s="4">
        <f t="shared" si="144"/>
        <v>0.86088876621584332</v>
      </c>
      <c r="AI919" s="4">
        <v>23</v>
      </c>
      <c r="AJ919" s="4">
        <v>51.6</v>
      </c>
      <c r="AK919" s="4">
        <v>71.22</v>
      </c>
      <c r="AL919" s="4">
        <f t="shared" si="145"/>
        <v>0</v>
      </c>
      <c r="AM919" s="4">
        <f t="shared" si="146"/>
        <v>0</v>
      </c>
      <c r="AN919" s="4">
        <f t="shared" si="147"/>
        <v>1</v>
      </c>
    </row>
    <row r="920" spans="1:40" x14ac:dyDescent="0.35">
      <c r="A920" t="s">
        <v>1414</v>
      </c>
      <c r="B920" t="s">
        <v>1371</v>
      </c>
      <c r="C920" t="s">
        <v>3</v>
      </c>
      <c r="D920" t="s">
        <v>4</v>
      </c>
      <c r="E920">
        <v>24</v>
      </c>
      <c r="F920">
        <v>109</v>
      </c>
      <c r="G920">
        <v>73.7</v>
      </c>
      <c r="H920">
        <f t="shared" si="140"/>
        <v>1.4789687924016282</v>
      </c>
      <c r="I920">
        <v>22.5</v>
      </c>
      <c r="J920">
        <v>64.239999999999995</v>
      </c>
      <c r="K920">
        <v>69.97</v>
      </c>
      <c r="L920" s="3">
        <f t="shared" si="141"/>
        <v>0</v>
      </c>
      <c r="M920" s="3">
        <f t="shared" si="142"/>
        <v>1</v>
      </c>
      <c r="N920" s="3">
        <f t="shared" si="143"/>
        <v>0</v>
      </c>
      <c r="Z920" s="9">
        <v>6</v>
      </c>
      <c r="AA920" t="s">
        <v>1414</v>
      </c>
      <c r="AB920" t="s">
        <v>1371</v>
      </c>
      <c r="AC920" t="s">
        <v>3</v>
      </c>
      <c r="AD920" t="s">
        <v>5</v>
      </c>
      <c r="AE920">
        <v>24</v>
      </c>
      <c r="AF920">
        <v>160.22999999999999</v>
      </c>
      <c r="AG920">
        <v>73.7</v>
      </c>
      <c r="AH920">
        <f t="shared" si="144"/>
        <v>2.1740841248303933</v>
      </c>
      <c r="AI920">
        <v>21.5</v>
      </c>
      <c r="AJ920">
        <v>60.98</v>
      </c>
      <c r="AK920">
        <v>67.47</v>
      </c>
      <c r="AL920" s="3">
        <f t="shared" si="145"/>
        <v>1</v>
      </c>
      <c r="AM920" s="3">
        <f t="shared" si="146"/>
        <v>0</v>
      </c>
      <c r="AN920" s="3">
        <f t="shared" si="147"/>
        <v>0</v>
      </c>
    </row>
    <row r="921" spans="1:40" x14ac:dyDescent="0.35">
      <c r="A921" t="s">
        <v>1415</v>
      </c>
      <c r="B921" t="s">
        <v>1371</v>
      </c>
      <c r="C921" t="s">
        <v>3</v>
      </c>
      <c r="D921" t="s">
        <v>4</v>
      </c>
      <c r="E921">
        <v>24</v>
      </c>
      <c r="F921">
        <v>224.73</v>
      </c>
      <c r="G921">
        <v>73.7</v>
      </c>
      <c r="H921">
        <f t="shared" si="140"/>
        <v>3.0492537313432835</v>
      </c>
      <c r="I921">
        <v>22.5</v>
      </c>
      <c r="J921">
        <v>68.64</v>
      </c>
      <c r="K921">
        <v>69.97</v>
      </c>
      <c r="L921" s="3">
        <f t="shared" si="141"/>
        <v>1</v>
      </c>
      <c r="M921" s="3">
        <f t="shared" si="142"/>
        <v>0</v>
      </c>
      <c r="N921" s="3">
        <f t="shared" si="143"/>
        <v>0</v>
      </c>
      <c r="Z921" s="9">
        <v>6</v>
      </c>
      <c r="AA921" t="s">
        <v>1415</v>
      </c>
      <c r="AB921" t="s">
        <v>1371</v>
      </c>
      <c r="AC921" t="s">
        <v>3</v>
      </c>
      <c r="AD921" t="s">
        <v>5</v>
      </c>
      <c r="AE921">
        <v>24</v>
      </c>
      <c r="AF921">
        <v>176.15</v>
      </c>
      <c r="AG921">
        <v>73.7</v>
      </c>
      <c r="AH921">
        <f t="shared" si="144"/>
        <v>2.3900949796472184</v>
      </c>
      <c r="AI921">
        <v>23</v>
      </c>
      <c r="AJ921">
        <v>70.510000000000005</v>
      </c>
      <c r="AK921">
        <v>71.22</v>
      </c>
      <c r="AL921" s="3">
        <f t="shared" si="145"/>
        <v>1</v>
      </c>
      <c r="AM921" s="3">
        <f t="shared" si="146"/>
        <v>0</v>
      </c>
      <c r="AN921" s="3">
        <f t="shared" si="147"/>
        <v>0</v>
      </c>
    </row>
    <row r="922" spans="1:40" x14ac:dyDescent="0.35">
      <c r="A922" t="s">
        <v>1417</v>
      </c>
      <c r="B922" t="s">
        <v>1371</v>
      </c>
      <c r="C922" t="s">
        <v>3</v>
      </c>
      <c r="D922" t="s">
        <v>4</v>
      </c>
      <c r="E922">
        <v>24.5</v>
      </c>
      <c r="F922">
        <v>146.88999999999999</v>
      </c>
      <c r="G922">
        <v>74.930000000000007</v>
      </c>
      <c r="H922">
        <f t="shared" si="140"/>
        <v>1.9603630054717733</v>
      </c>
      <c r="I922">
        <v>22</v>
      </c>
      <c r="J922">
        <v>49.91</v>
      </c>
      <c r="K922">
        <v>68.72</v>
      </c>
      <c r="L922" s="3">
        <f t="shared" si="141"/>
        <v>1</v>
      </c>
      <c r="M922" s="3">
        <f t="shared" si="142"/>
        <v>0</v>
      </c>
      <c r="N922" s="3">
        <f t="shared" si="143"/>
        <v>0</v>
      </c>
      <c r="Z922" s="9">
        <v>6</v>
      </c>
      <c r="AA922" t="s">
        <v>1417</v>
      </c>
      <c r="AB922" t="s">
        <v>1371</v>
      </c>
      <c r="AC922" t="s">
        <v>3</v>
      </c>
      <c r="AD922" t="s">
        <v>5</v>
      </c>
      <c r="AE922">
        <v>24</v>
      </c>
      <c r="AF922">
        <v>136.61000000000001</v>
      </c>
      <c r="AG922">
        <v>73.7</v>
      </c>
      <c r="AH922">
        <f t="shared" si="144"/>
        <v>1.8535956580732702</v>
      </c>
      <c r="AI922">
        <v>23</v>
      </c>
      <c r="AJ922">
        <v>67.69</v>
      </c>
      <c r="AK922">
        <v>71.22</v>
      </c>
      <c r="AL922" s="3">
        <f t="shared" si="145"/>
        <v>1</v>
      </c>
      <c r="AM922" s="3">
        <f t="shared" si="146"/>
        <v>0</v>
      </c>
      <c r="AN922" s="3">
        <f t="shared" si="147"/>
        <v>0</v>
      </c>
    </row>
    <row r="923" spans="1:40" x14ac:dyDescent="0.35">
      <c r="A923" t="s">
        <v>1418</v>
      </c>
      <c r="B923" t="s">
        <v>1371</v>
      </c>
      <c r="C923" t="s">
        <v>3</v>
      </c>
      <c r="D923" t="s">
        <v>4</v>
      </c>
      <c r="E923">
        <v>24.5</v>
      </c>
      <c r="F923">
        <v>176.24</v>
      </c>
      <c r="G923">
        <v>74.930000000000007</v>
      </c>
      <c r="H923">
        <f t="shared" si="140"/>
        <v>2.352061924462832</v>
      </c>
      <c r="I923">
        <v>22.5</v>
      </c>
      <c r="J923">
        <v>58.74</v>
      </c>
      <c r="K923">
        <v>69.97</v>
      </c>
      <c r="L923" s="3">
        <f t="shared" si="141"/>
        <v>1</v>
      </c>
      <c r="M923" s="3">
        <f t="shared" si="142"/>
        <v>0</v>
      </c>
      <c r="N923" s="3">
        <f t="shared" si="143"/>
        <v>0</v>
      </c>
      <c r="Z923" s="9">
        <v>6</v>
      </c>
      <c r="AA923" t="s">
        <v>1418</v>
      </c>
      <c r="AB923" t="s">
        <v>1371</v>
      </c>
      <c r="AC923" t="s">
        <v>3</v>
      </c>
      <c r="AD923" t="s">
        <v>5</v>
      </c>
      <c r="AE923">
        <v>24</v>
      </c>
      <c r="AF923">
        <v>171.46</v>
      </c>
      <c r="AG923">
        <v>73.7</v>
      </c>
      <c r="AH923">
        <f t="shared" si="144"/>
        <v>2.3264586160108549</v>
      </c>
      <c r="AI923">
        <v>22.5</v>
      </c>
      <c r="AJ923">
        <v>68.81</v>
      </c>
      <c r="AK923">
        <v>69.97</v>
      </c>
      <c r="AL923" s="3">
        <f t="shared" si="145"/>
        <v>1</v>
      </c>
      <c r="AM923" s="3">
        <f t="shared" si="146"/>
        <v>0</v>
      </c>
      <c r="AN923" s="3">
        <f t="shared" si="147"/>
        <v>0</v>
      </c>
    </row>
    <row r="924" spans="1:40" x14ac:dyDescent="0.35">
      <c r="A924" t="s">
        <v>1419</v>
      </c>
      <c r="B924" t="s">
        <v>1371</v>
      </c>
      <c r="C924" t="s">
        <v>3</v>
      </c>
      <c r="D924" t="s">
        <v>4</v>
      </c>
      <c r="E924">
        <v>24.5</v>
      </c>
      <c r="F924">
        <v>102.71</v>
      </c>
      <c r="G924">
        <v>74.930000000000007</v>
      </c>
      <c r="H924">
        <f t="shared" si="140"/>
        <v>1.3707460296276524</v>
      </c>
      <c r="I924">
        <v>24</v>
      </c>
      <c r="J924">
        <v>70.13</v>
      </c>
      <c r="K924">
        <v>73.7</v>
      </c>
      <c r="L924" s="3">
        <f t="shared" si="141"/>
        <v>0</v>
      </c>
      <c r="M924" s="3">
        <f t="shared" si="142"/>
        <v>1</v>
      </c>
      <c r="N924" s="3">
        <f t="shared" si="143"/>
        <v>0</v>
      </c>
      <c r="Z924" s="9">
        <v>6</v>
      </c>
      <c r="AA924" t="s">
        <v>1419</v>
      </c>
      <c r="AB924" t="s">
        <v>1371</v>
      </c>
      <c r="AC924" t="s">
        <v>3</v>
      </c>
      <c r="AD924" t="s">
        <v>5</v>
      </c>
      <c r="AE924">
        <v>24</v>
      </c>
      <c r="AF924">
        <v>146.69999999999999</v>
      </c>
      <c r="AG924">
        <v>73.7</v>
      </c>
      <c r="AH924">
        <f t="shared" si="144"/>
        <v>1.9905020352781544</v>
      </c>
      <c r="AI924">
        <v>23</v>
      </c>
      <c r="AJ924">
        <v>56.77</v>
      </c>
      <c r="AK924">
        <v>71.22</v>
      </c>
      <c r="AL924" s="3">
        <f t="shared" si="145"/>
        <v>1</v>
      </c>
      <c r="AM924" s="3">
        <f t="shared" si="146"/>
        <v>0</v>
      </c>
      <c r="AN924" s="3">
        <f t="shared" si="147"/>
        <v>0</v>
      </c>
    </row>
    <row r="925" spans="1:40" x14ac:dyDescent="0.35">
      <c r="A925" t="s">
        <v>1420</v>
      </c>
      <c r="B925" t="s">
        <v>1371</v>
      </c>
      <c r="C925" t="s">
        <v>3</v>
      </c>
      <c r="D925" t="s">
        <v>4</v>
      </c>
      <c r="E925">
        <v>24.5</v>
      </c>
      <c r="F925">
        <v>139.9</v>
      </c>
      <c r="G925">
        <v>74.930000000000007</v>
      </c>
      <c r="H925">
        <f t="shared" si="140"/>
        <v>1.8670759375417054</v>
      </c>
      <c r="I925">
        <v>22.5</v>
      </c>
      <c r="J925">
        <v>43.11</v>
      </c>
      <c r="K925">
        <v>69.97</v>
      </c>
      <c r="L925" s="3">
        <f t="shared" si="141"/>
        <v>1</v>
      </c>
      <c r="M925" s="3">
        <f t="shared" si="142"/>
        <v>0</v>
      </c>
      <c r="N925" s="3">
        <f t="shared" si="143"/>
        <v>0</v>
      </c>
      <c r="Z925" s="9">
        <v>6</v>
      </c>
      <c r="AA925" t="s">
        <v>1420</v>
      </c>
      <c r="AB925" t="s">
        <v>1371</v>
      </c>
      <c r="AC925" t="s">
        <v>3</v>
      </c>
      <c r="AD925" t="s">
        <v>5</v>
      </c>
      <c r="AE925">
        <v>24</v>
      </c>
      <c r="AF925">
        <v>144.38999999999999</v>
      </c>
      <c r="AG925">
        <v>73.7</v>
      </c>
      <c r="AH925">
        <f t="shared" si="144"/>
        <v>1.9591587516960649</v>
      </c>
      <c r="AI925">
        <v>23</v>
      </c>
      <c r="AJ925">
        <v>63.83</v>
      </c>
      <c r="AK925">
        <v>71.22</v>
      </c>
      <c r="AL925" s="3">
        <f t="shared" si="145"/>
        <v>1</v>
      </c>
      <c r="AM925" s="3">
        <f t="shared" si="146"/>
        <v>0</v>
      </c>
      <c r="AN925" s="3">
        <f t="shared" si="147"/>
        <v>0</v>
      </c>
    </row>
    <row r="926" spans="1:40" x14ac:dyDescent="0.35">
      <c r="A926" t="s">
        <v>1421</v>
      </c>
      <c r="B926" t="s">
        <v>1371</v>
      </c>
      <c r="C926" t="s">
        <v>3</v>
      </c>
      <c r="D926" t="s">
        <v>4</v>
      </c>
      <c r="E926">
        <v>25</v>
      </c>
      <c r="F926">
        <v>169.8</v>
      </c>
      <c r="G926">
        <v>76.17</v>
      </c>
      <c r="H926">
        <f t="shared" si="140"/>
        <v>2.2292241039779443</v>
      </c>
      <c r="I926">
        <v>22.5</v>
      </c>
      <c r="J926">
        <v>57.71</v>
      </c>
      <c r="K926">
        <v>69.97</v>
      </c>
      <c r="L926" s="3">
        <f t="shared" si="141"/>
        <v>1</v>
      </c>
      <c r="M926" s="3">
        <f t="shared" si="142"/>
        <v>0</v>
      </c>
      <c r="N926" s="3">
        <f t="shared" si="143"/>
        <v>0</v>
      </c>
      <c r="Z926" s="9">
        <v>6</v>
      </c>
      <c r="AA926" t="s">
        <v>1421</v>
      </c>
      <c r="AB926" t="s">
        <v>1371</v>
      </c>
      <c r="AC926" t="s">
        <v>3</v>
      </c>
      <c r="AD926" t="s">
        <v>5</v>
      </c>
      <c r="AE926">
        <v>24</v>
      </c>
      <c r="AF926">
        <v>131.07</v>
      </c>
      <c r="AG926">
        <v>73.7</v>
      </c>
      <c r="AH926">
        <f t="shared" si="144"/>
        <v>1.7784260515603798</v>
      </c>
      <c r="AI926">
        <v>22.5</v>
      </c>
      <c r="AJ926">
        <v>57.94</v>
      </c>
      <c r="AK926">
        <v>69.97</v>
      </c>
      <c r="AL926" s="3">
        <f t="shared" si="145"/>
        <v>1</v>
      </c>
      <c r="AM926" s="3">
        <f t="shared" si="146"/>
        <v>0</v>
      </c>
      <c r="AN926" s="3">
        <f t="shared" si="147"/>
        <v>0</v>
      </c>
    </row>
    <row r="927" spans="1:40" x14ac:dyDescent="0.35">
      <c r="A927" t="s">
        <v>1422</v>
      </c>
      <c r="B927" t="s">
        <v>1371</v>
      </c>
      <c r="C927" t="s">
        <v>3</v>
      </c>
      <c r="D927" t="s">
        <v>4</v>
      </c>
      <c r="E927">
        <v>24.5</v>
      </c>
      <c r="F927">
        <v>147.31</v>
      </c>
      <c r="G927">
        <v>74.930000000000007</v>
      </c>
      <c r="H927">
        <f t="shared" si="140"/>
        <v>1.9659682370212197</v>
      </c>
      <c r="I927">
        <v>22.5</v>
      </c>
      <c r="J927">
        <v>58.27</v>
      </c>
      <c r="K927">
        <v>69.97</v>
      </c>
      <c r="L927" s="3">
        <f t="shared" si="141"/>
        <v>1</v>
      </c>
      <c r="M927" s="3">
        <f t="shared" si="142"/>
        <v>0</v>
      </c>
      <c r="N927" s="3">
        <f t="shared" si="143"/>
        <v>0</v>
      </c>
      <c r="Z927" s="9">
        <v>6</v>
      </c>
      <c r="AA927" t="s">
        <v>1422</v>
      </c>
      <c r="AB927" t="s">
        <v>1371</v>
      </c>
      <c r="AC927" t="s">
        <v>3</v>
      </c>
      <c r="AD927" t="s">
        <v>5</v>
      </c>
      <c r="AE927">
        <v>24</v>
      </c>
      <c r="AF927">
        <v>148.4</v>
      </c>
      <c r="AG927">
        <v>73.7</v>
      </c>
      <c r="AH927">
        <f t="shared" si="144"/>
        <v>2.0135685210312078</v>
      </c>
      <c r="AI927">
        <v>22.5</v>
      </c>
      <c r="AJ927">
        <v>53.46</v>
      </c>
      <c r="AK927">
        <v>69.97</v>
      </c>
      <c r="AL927" s="3">
        <f t="shared" si="145"/>
        <v>1</v>
      </c>
      <c r="AM927" s="3">
        <f t="shared" si="146"/>
        <v>0</v>
      </c>
      <c r="AN927" s="3">
        <f t="shared" si="147"/>
        <v>0</v>
      </c>
    </row>
    <row r="928" spans="1:40" x14ac:dyDescent="0.35">
      <c r="A928" t="s">
        <v>1102</v>
      </c>
      <c r="B928" t="s">
        <v>1071</v>
      </c>
      <c r="C928" t="s">
        <v>3</v>
      </c>
      <c r="D928" t="s">
        <v>4</v>
      </c>
      <c r="E928">
        <v>24.5</v>
      </c>
      <c r="F928">
        <v>101.56</v>
      </c>
      <c r="G928">
        <v>74.930000000000007</v>
      </c>
      <c r="H928">
        <f t="shared" si="140"/>
        <v>1.3553983718136926</v>
      </c>
      <c r="I928">
        <v>23.5</v>
      </c>
      <c r="J928">
        <v>72.36</v>
      </c>
      <c r="K928">
        <v>72.459999999999994</v>
      </c>
      <c r="L928" s="3">
        <f t="shared" si="141"/>
        <v>0</v>
      </c>
      <c r="M928" s="3">
        <f t="shared" si="142"/>
        <v>1</v>
      </c>
      <c r="N928" s="3">
        <f t="shared" si="143"/>
        <v>0</v>
      </c>
      <c r="Z928" s="9" t="s">
        <v>1443</v>
      </c>
      <c r="AA928" t="s">
        <v>1102</v>
      </c>
      <c r="AB928" t="s">
        <v>1071</v>
      </c>
      <c r="AC928" t="s">
        <v>3</v>
      </c>
      <c r="AD928" t="s">
        <v>5</v>
      </c>
      <c r="AE928">
        <v>23.5</v>
      </c>
      <c r="AF928">
        <v>81.09</v>
      </c>
      <c r="AG928">
        <v>72.459999999999994</v>
      </c>
      <c r="AH928">
        <f t="shared" si="144"/>
        <v>1.1191001932100471</v>
      </c>
      <c r="AI928">
        <v>22.5</v>
      </c>
      <c r="AJ928">
        <v>47.5</v>
      </c>
      <c r="AK928">
        <v>69.97</v>
      </c>
      <c r="AL928" s="3">
        <f t="shared" si="145"/>
        <v>0</v>
      </c>
      <c r="AM928" s="3">
        <f t="shared" si="146"/>
        <v>1</v>
      </c>
      <c r="AN928" s="3">
        <f t="shared" si="147"/>
        <v>0</v>
      </c>
    </row>
    <row r="929" spans="1:40" x14ac:dyDescent="0.35">
      <c r="A929" t="s">
        <v>1322</v>
      </c>
      <c r="B929" t="s">
        <v>1306</v>
      </c>
      <c r="C929" s="4" t="s">
        <v>3</v>
      </c>
      <c r="D929" s="4" t="s">
        <v>6</v>
      </c>
      <c r="E929" s="4">
        <v>24.5</v>
      </c>
      <c r="F929" s="4">
        <v>66.180000000000007</v>
      </c>
      <c r="G929" s="4">
        <v>74.930000000000007</v>
      </c>
      <c r="H929" s="4">
        <f t="shared" si="140"/>
        <v>0.88322434271987194</v>
      </c>
      <c r="I929" s="4">
        <v>24</v>
      </c>
      <c r="J929" s="4">
        <v>41.04</v>
      </c>
      <c r="K929" s="4">
        <v>73.7</v>
      </c>
      <c r="L929" s="4">
        <f t="shared" si="141"/>
        <v>0</v>
      </c>
      <c r="M929" s="4">
        <f t="shared" si="142"/>
        <v>0</v>
      </c>
      <c r="N929" s="4">
        <f t="shared" si="143"/>
        <v>1</v>
      </c>
      <c r="Z929" s="9">
        <v>8</v>
      </c>
      <c r="AA929" t="s">
        <v>1322</v>
      </c>
      <c r="AB929" t="s">
        <v>1306</v>
      </c>
      <c r="AC929" t="s">
        <v>3</v>
      </c>
      <c r="AD929" t="s">
        <v>7</v>
      </c>
      <c r="AE929">
        <v>24</v>
      </c>
      <c r="AF929">
        <v>97.74</v>
      </c>
      <c r="AG929">
        <v>73.7</v>
      </c>
      <c r="AH929">
        <f t="shared" si="144"/>
        <v>1.3261872455902306</v>
      </c>
      <c r="AI929">
        <v>23.5</v>
      </c>
      <c r="AJ929">
        <v>62.23</v>
      </c>
      <c r="AK929">
        <v>72.459999999999994</v>
      </c>
      <c r="AL929" s="3">
        <f t="shared" si="145"/>
        <v>0</v>
      </c>
      <c r="AM929" s="3">
        <f t="shared" si="146"/>
        <v>1</v>
      </c>
      <c r="AN929" s="3">
        <f t="shared" si="147"/>
        <v>0</v>
      </c>
    </row>
    <row r="930" spans="1:40" x14ac:dyDescent="0.35">
      <c r="A930" t="s">
        <v>1323</v>
      </c>
      <c r="B930" t="s">
        <v>1306</v>
      </c>
      <c r="C930" t="s">
        <v>3</v>
      </c>
      <c r="D930" t="s">
        <v>6</v>
      </c>
      <c r="E930">
        <v>26</v>
      </c>
      <c r="F930">
        <v>86.45</v>
      </c>
      <c r="G930">
        <v>78.63</v>
      </c>
      <c r="H930">
        <f t="shared" si="140"/>
        <v>1.0994531349357752</v>
      </c>
      <c r="I930">
        <v>27</v>
      </c>
      <c r="J930">
        <v>81.540000000000006</v>
      </c>
      <c r="K930">
        <v>81.08</v>
      </c>
      <c r="L930" s="3">
        <f t="shared" si="141"/>
        <v>0</v>
      </c>
      <c r="M930" s="3">
        <f t="shared" si="142"/>
        <v>1</v>
      </c>
      <c r="N930" s="3">
        <f t="shared" si="143"/>
        <v>0</v>
      </c>
      <c r="Z930" s="9">
        <v>8</v>
      </c>
      <c r="AA930" t="s">
        <v>1323</v>
      </c>
      <c r="AB930" t="s">
        <v>1306</v>
      </c>
      <c r="AC930" t="s">
        <v>3</v>
      </c>
      <c r="AD930" t="s">
        <v>7</v>
      </c>
      <c r="AE930">
        <v>24</v>
      </c>
      <c r="AF930">
        <v>82.81</v>
      </c>
      <c r="AG930">
        <v>73.7</v>
      </c>
      <c r="AH930">
        <f t="shared" si="144"/>
        <v>1.1236092265943012</v>
      </c>
      <c r="AI930">
        <v>23</v>
      </c>
      <c r="AJ930">
        <v>74.14</v>
      </c>
      <c r="AK930">
        <v>71.22</v>
      </c>
      <c r="AL930" s="3">
        <f t="shared" si="145"/>
        <v>0</v>
      </c>
      <c r="AM930" s="3">
        <f t="shared" si="146"/>
        <v>1</v>
      </c>
      <c r="AN930" s="3">
        <f t="shared" si="147"/>
        <v>0</v>
      </c>
    </row>
    <row r="931" spans="1:40" x14ac:dyDescent="0.35">
      <c r="A931" t="s">
        <v>1324</v>
      </c>
      <c r="B931" t="s">
        <v>1306</v>
      </c>
      <c r="C931" t="s">
        <v>3</v>
      </c>
      <c r="D931" t="s">
        <v>6</v>
      </c>
      <c r="E931">
        <v>24</v>
      </c>
      <c r="F931">
        <v>75.42</v>
      </c>
      <c r="G931">
        <v>73.7</v>
      </c>
      <c r="H931">
        <f t="shared" si="140"/>
        <v>1.023337856173677</v>
      </c>
      <c r="I931">
        <v>23.5</v>
      </c>
      <c r="J931">
        <v>47.76</v>
      </c>
      <c r="K931">
        <v>72.459999999999994</v>
      </c>
      <c r="L931" s="3">
        <f t="shared" si="141"/>
        <v>0</v>
      </c>
      <c r="M931" s="3">
        <f t="shared" si="142"/>
        <v>1</v>
      </c>
      <c r="N931" s="3">
        <f t="shared" si="143"/>
        <v>0</v>
      </c>
      <c r="Z931" s="9">
        <v>8</v>
      </c>
      <c r="AA931" t="s">
        <v>1324</v>
      </c>
      <c r="AB931" t="s">
        <v>1306</v>
      </c>
      <c r="AC931" t="s">
        <v>3</v>
      </c>
      <c r="AD931" t="s">
        <v>7</v>
      </c>
      <c r="AE931">
        <v>24</v>
      </c>
      <c r="AF931">
        <v>88.73</v>
      </c>
      <c r="AG931">
        <v>73.7</v>
      </c>
      <c r="AH931">
        <f t="shared" si="144"/>
        <v>1.2039348710990503</v>
      </c>
      <c r="AI931">
        <v>23.5</v>
      </c>
      <c r="AJ931">
        <v>58.78</v>
      </c>
      <c r="AK931">
        <v>72.459999999999994</v>
      </c>
      <c r="AL931" s="3">
        <f t="shared" si="145"/>
        <v>0</v>
      </c>
      <c r="AM931" s="3">
        <f t="shared" si="146"/>
        <v>1</v>
      </c>
      <c r="AN931" s="3">
        <f t="shared" si="147"/>
        <v>0</v>
      </c>
    </row>
    <row r="932" spans="1:40" x14ac:dyDescent="0.35">
      <c r="A932" t="s">
        <v>1326</v>
      </c>
      <c r="B932" t="s">
        <v>1306</v>
      </c>
      <c r="C932" s="4" t="s">
        <v>3</v>
      </c>
      <c r="D932" s="4" t="s">
        <v>6</v>
      </c>
      <c r="E932" s="4">
        <v>25.5</v>
      </c>
      <c r="F932" s="4">
        <v>69.75</v>
      </c>
      <c r="G932" s="4">
        <v>77.400000000000006</v>
      </c>
      <c r="H932" s="4">
        <f t="shared" si="140"/>
        <v>0.90116279069767435</v>
      </c>
      <c r="I932" s="4">
        <v>25</v>
      </c>
      <c r="J932" s="4">
        <v>66.86</v>
      </c>
      <c r="K932" s="4">
        <v>76.17</v>
      </c>
      <c r="L932" s="4">
        <f t="shared" si="141"/>
        <v>0</v>
      </c>
      <c r="M932" s="4">
        <f t="shared" si="142"/>
        <v>0</v>
      </c>
      <c r="N932" s="4">
        <f t="shared" si="143"/>
        <v>1</v>
      </c>
      <c r="Z932" s="9">
        <v>8</v>
      </c>
      <c r="AA932" t="s">
        <v>1326</v>
      </c>
      <c r="AB932" t="s">
        <v>1306</v>
      </c>
      <c r="AC932" t="s">
        <v>3</v>
      </c>
      <c r="AD932" t="s">
        <v>7</v>
      </c>
      <c r="AE932">
        <v>24</v>
      </c>
      <c r="AF932">
        <v>113.05</v>
      </c>
      <c r="AG932">
        <v>73.7</v>
      </c>
      <c r="AH932">
        <f t="shared" si="144"/>
        <v>1.533921302578019</v>
      </c>
      <c r="AI932">
        <v>23</v>
      </c>
      <c r="AJ932">
        <v>52.97</v>
      </c>
      <c r="AK932">
        <v>71.22</v>
      </c>
      <c r="AL932" s="3">
        <f t="shared" si="145"/>
        <v>1</v>
      </c>
      <c r="AM932" s="3">
        <f t="shared" si="146"/>
        <v>0</v>
      </c>
      <c r="AN932" s="3">
        <f t="shared" si="147"/>
        <v>0</v>
      </c>
    </row>
    <row r="933" spans="1:40" x14ac:dyDescent="0.35">
      <c r="A933" t="s">
        <v>1327</v>
      </c>
      <c r="B933" t="s">
        <v>1306</v>
      </c>
      <c r="C933" t="s">
        <v>3</v>
      </c>
      <c r="D933" t="s">
        <v>6</v>
      </c>
      <c r="E933">
        <v>24.5</v>
      </c>
      <c r="F933">
        <v>79.790000000000006</v>
      </c>
      <c r="G933">
        <v>74.930000000000007</v>
      </c>
      <c r="H933">
        <f t="shared" si="140"/>
        <v>1.064860536500734</v>
      </c>
      <c r="I933">
        <v>23.5</v>
      </c>
      <c r="J933">
        <v>65.260000000000005</v>
      </c>
      <c r="K933">
        <v>72.459999999999994</v>
      </c>
      <c r="L933" s="3">
        <f t="shared" si="141"/>
        <v>0</v>
      </c>
      <c r="M933" s="3">
        <f t="shared" si="142"/>
        <v>1</v>
      </c>
      <c r="N933" s="3">
        <f t="shared" si="143"/>
        <v>0</v>
      </c>
      <c r="Z933" s="9">
        <v>8</v>
      </c>
      <c r="AA933" t="s">
        <v>1327</v>
      </c>
      <c r="AB933" t="s">
        <v>1306</v>
      </c>
      <c r="AC933" t="s">
        <v>3</v>
      </c>
      <c r="AD933" t="s">
        <v>7</v>
      </c>
      <c r="AE933">
        <v>23</v>
      </c>
      <c r="AF933">
        <v>80.03</v>
      </c>
      <c r="AG933">
        <v>71.22</v>
      </c>
      <c r="AH933">
        <f t="shared" si="144"/>
        <v>1.1237012075259758</v>
      </c>
      <c r="AI933">
        <v>24</v>
      </c>
      <c r="AJ933">
        <v>81.52</v>
      </c>
      <c r="AK933">
        <v>73.7</v>
      </c>
      <c r="AL933" s="3">
        <f t="shared" si="145"/>
        <v>0</v>
      </c>
      <c r="AM933" s="3">
        <f t="shared" si="146"/>
        <v>1</v>
      </c>
      <c r="AN933" s="3">
        <f t="shared" si="147"/>
        <v>0</v>
      </c>
    </row>
    <row r="934" spans="1:40" x14ac:dyDescent="0.35">
      <c r="A934" t="s">
        <v>1328</v>
      </c>
      <c r="B934" t="s">
        <v>1306</v>
      </c>
      <c r="C934" t="s">
        <v>3</v>
      </c>
      <c r="D934" t="s">
        <v>6</v>
      </c>
      <c r="E934">
        <v>24</v>
      </c>
      <c r="F934">
        <v>98.53</v>
      </c>
      <c r="G934">
        <v>73.7</v>
      </c>
      <c r="H934">
        <f t="shared" si="140"/>
        <v>1.3369063772048846</v>
      </c>
      <c r="I934">
        <v>23</v>
      </c>
      <c r="J934">
        <v>67.23</v>
      </c>
      <c r="K934">
        <v>71.22</v>
      </c>
      <c r="L934" s="3">
        <f t="shared" si="141"/>
        <v>0</v>
      </c>
      <c r="M934" s="3">
        <f t="shared" si="142"/>
        <v>1</v>
      </c>
      <c r="N934" s="3">
        <f t="shared" si="143"/>
        <v>0</v>
      </c>
      <c r="Z934" s="9">
        <v>8</v>
      </c>
      <c r="AA934" t="s">
        <v>1328</v>
      </c>
      <c r="AB934" t="s">
        <v>1306</v>
      </c>
      <c r="AC934" t="s">
        <v>3</v>
      </c>
      <c r="AD934" t="s">
        <v>7</v>
      </c>
      <c r="AE934">
        <v>24</v>
      </c>
      <c r="AF934">
        <v>88.11</v>
      </c>
      <c r="AG934">
        <v>73.7</v>
      </c>
      <c r="AH934">
        <f t="shared" si="144"/>
        <v>1.1955223880597015</v>
      </c>
      <c r="AI934">
        <v>23</v>
      </c>
      <c r="AJ934">
        <v>62.55</v>
      </c>
      <c r="AK934">
        <v>71.22</v>
      </c>
      <c r="AL934" s="3">
        <f t="shared" si="145"/>
        <v>0</v>
      </c>
      <c r="AM934" s="3">
        <f t="shared" si="146"/>
        <v>1</v>
      </c>
      <c r="AN934" s="3">
        <f t="shared" si="147"/>
        <v>0</v>
      </c>
    </row>
    <row r="935" spans="1:40" x14ac:dyDescent="0.35">
      <c r="A935" t="s">
        <v>1329</v>
      </c>
      <c r="B935" t="s">
        <v>1306</v>
      </c>
      <c r="C935" t="s">
        <v>3</v>
      </c>
      <c r="D935" t="s">
        <v>6</v>
      </c>
      <c r="E935">
        <v>24.5</v>
      </c>
      <c r="F935">
        <v>96.91</v>
      </c>
      <c r="G935">
        <v>74.930000000000007</v>
      </c>
      <c r="H935">
        <f t="shared" si="140"/>
        <v>1.2933404510876816</v>
      </c>
      <c r="I935">
        <v>24</v>
      </c>
      <c r="J935">
        <v>67.430000000000007</v>
      </c>
      <c r="K935">
        <v>73.7</v>
      </c>
      <c r="L935" s="3">
        <f t="shared" si="141"/>
        <v>0</v>
      </c>
      <c r="M935" s="3">
        <f t="shared" si="142"/>
        <v>1</v>
      </c>
      <c r="N935" s="3">
        <f t="shared" si="143"/>
        <v>0</v>
      </c>
      <c r="Z935" s="9">
        <v>8</v>
      </c>
      <c r="AA935" t="s">
        <v>1329</v>
      </c>
      <c r="AB935" t="s">
        <v>1306</v>
      </c>
      <c r="AC935" t="s">
        <v>3</v>
      </c>
      <c r="AD935" t="s">
        <v>7</v>
      </c>
      <c r="AE935">
        <v>24</v>
      </c>
      <c r="AF935">
        <v>119.94</v>
      </c>
      <c r="AG935">
        <v>73.7</v>
      </c>
      <c r="AH935">
        <f t="shared" si="144"/>
        <v>1.6274084124830392</v>
      </c>
      <c r="AI935">
        <v>16.5</v>
      </c>
      <c r="AJ935">
        <v>56.23</v>
      </c>
      <c r="AK935">
        <v>54.79</v>
      </c>
      <c r="AL935" s="3">
        <f t="shared" si="145"/>
        <v>1</v>
      </c>
      <c r="AM935" s="3">
        <f t="shared" si="146"/>
        <v>0</v>
      </c>
      <c r="AN935" s="3">
        <f t="shared" si="147"/>
        <v>0</v>
      </c>
    </row>
    <row r="936" spans="1:40" x14ac:dyDescent="0.35">
      <c r="A936" t="s">
        <v>1330</v>
      </c>
      <c r="B936" t="s">
        <v>1306</v>
      </c>
      <c r="C936" s="4" t="s">
        <v>3</v>
      </c>
      <c r="D936" s="4" t="s">
        <v>6</v>
      </c>
      <c r="E936" s="4">
        <v>24</v>
      </c>
      <c r="F936" s="4">
        <v>67.88</v>
      </c>
      <c r="G936" s="4">
        <v>73.7</v>
      </c>
      <c r="H936" s="4">
        <f t="shared" si="140"/>
        <v>0.92103120759837165</v>
      </c>
      <c r="I936" s="4">
        <v>23.5</v>
      </c>
      <c r="J936" s="4">
        <v>52.55</v>
      </c>
      <c r="K936" s="4">
        <v>72.459999999999994</v>
      </c>
      <c r="L936" s="4">
        <f t="shared" si="141"/>
        <v>0</v>
      </c>
      <c r="M936" s="4">
        <f t="shared" si="142"/>
        <v>0</v>
      </c>
      <c r="N936" s="4">
        <f t="shared" si="143"/>
        <v>1</v>
      </c>
      <c r="Z936" s="9">
        <v>8</v>
      </c>
      <c r="AA936" t="s">
        <v>1330</v>
      </c>
      <c r="AB936" t="s">
        <v>1306</v>
      </c>
      <c r="AC936" t="s">
        <v>3</v>
      </c>
      <c r="AD936" t="s">
        <v>7</v>
      </c>
      <c r="AE936">
        <v>24</v>
      </c>
      <c r="AF936">
        <v>81.66</v>
      </c>
      <c r="AG936">
        <v>73.7</v>
      </c>
      <c r="AH936">
        <f t="shared" si="144"/>
        <v>1.1080054274084123</v>
      </c>
      <c r="AI936">
        <v>23.5</v>
      </c>
      <c r="AJ936">
        <v>64.92</v>
      </c>
      <c r="AK936">
        <v>72.459999999999994</v>
      </c>
      <c r="AL936" s="3">
        <f t="shared" si="145"/>
        <v>0</v>
      </c>
      <c r="AM936" s="3">
        <f t="shared" si="146"/>
        <v>1</v>
      </c>
      <c r="AN936" s="3">
        <f t="shared" si="147"/>
        <v>0</v>
      </c>
    </row>
    <row r="937" spans="1:40" x14ac:dyDescent="0.35">
      <c r="A937" t="s">
        <v>1331</v>
      </c>
      <c r="B937" t="s">
        <v>1306</v>
      </c>
      <c r="C937" s="4" t="s">
        <v>3</v>
      </c>
      <c r="D937" s="4" t="s">
        <v>6</v>
      </c>
      <c r="E937" s="4">
        <v>23</v>
      </c>
      <c r="F937" s="4">
        <v>60.42</v>
      </c>
      <c r="G937" s="4">
        <v>71.22</v>
      </c>
      <c r="H937" s="4">
        <f t="shared" si="140"/>
        <v>0.848357203032856</v>
      </c>
      <c r="I937" s="4">
        <v>22.5</v>
      </c>
      <c r="J937" s="4">
        <v>39.72</v>
      </c>
      <c r="K937" s="4">
        <v>69.97</v>
      </c>
      <c r="L937" s="4">
        <f t="shared" si="141"/>
        <v>0</v>
      </c>
      <c r="M937" s="4">
        <f t="shared" si="142"/>
        <v>0</v>
      </c>
      <c r="N937" s="4">
        <f t="shared" si="143"/>
        <v>1</v>
      </c>
      <c r="Z937" s="9">
        <v>8</v>
      </c>
      <c r="AA937" t="s">
        <v>1331</v>
      </c>
      <c r="AB937" t="s">
        <v>1306</v>
      </c>
      <c r="AC937" t="s">
        <v>3</v>
      </c>
      <c r="AD937" t="s">
        <v>7</v>
      </c>
      <c r="AE937">
        <v>24</v>
      </c>
      <c r="AF937">
        <v>95.63</v>
      </c>
      <c r="AG937">
        <v>73.7</v>
      </c>
      <c r="AH937">
        <f t="shared" si="144"/>
        <v>1.2975576662143826</v>
      </c>
      <c r="AI937">
        <v>23</v>
      </c>
      <c r="AJ937">
        <v>56.07</v>
      </c>
      <c r="AK937">
        <v>71.22</v>
      </c>
      <c r="AL937" s="3">
        <f t="shared" si="145"/>
        <v>0</v>
      </c>
      <c r="AM937" s="3">
        <f t="shared" si="146"/>
        <v>1</v>
      </c>
      <c r="AN937" s="3">
        <f t="shared" si="147"/>
        <v>0</v>
      </c>
    </row>
    <row r="938" spans="1:40" x14ac:dyDescent="0.35">
      <c r="A938" t="s">
        <v>1332</v>
      </c>
      <c r="B938" t="s">
        <v>1306</v>
      </c>
      <c r="C938" t="s">
        <v>3</v>
      </c>
      <c r="D938" t="s">
        <v>6</v>
      </c>
      <c r="E938">
        <v>26.5</v>
      </c>
      <c r="F938">
        <v>90.21</v>
      </c>
      <c r="G938">
        <v>79.86</v>
      </c>
      <c r="H938">
        <f t="shared" si="140"/>
        <v>1.1296018031555222</v>
      </c>
      <c r="I938">
        <v>32.5</v>
      </c>
      <c r="J938">
        <v>98.01</v>
      </c>
      <c r="K938">
        <v>94.43</v>
      </c>
      <c r="L938" s="3">
        <f t="shared" si="141"/>
        <v>0</v>
      </c>
      <c r="M938" s="3">
        <f t="shared" si="142"/>
        <v>1</v>
      </c>
      <c r="N938" s="3">
        <f t="shared" si="143"/>
        <v>0</v>
      </c>
      <c r="Z938" s="9">
        <v>8</v>
      </c>
      <c r="AA938" t="s">
        <v>1332</v>
      </c>
      <c r="AB938" t="s">
        <v>1306</v>
      </c>
      <c r="AC938" s="4" t="s">
        <v>3</v>
      </c>
      <c r="AD938" s="4" t="s">
        <v>7</v>
      </c>
      <c r="AE938" s="4">
        <v>30</v>
      </c>
      <c r="AF938" s="4">
        <v>84.31</v>
      </c>
      <c r="AG938" s="4">
        <v>88.39</v>
      </c>
      <c r="AH938" s="4">
        <f t="shared" si="144"/>
        <v>0.95384093223215294</v>
      </c>
      <c r="AI938" s="4">
        <v>29.5</v>
      </c>
      <c r="AJ938" s="4">
        <v>73.19</v>
      </c>
      <c r="AK938" s="4">
        <v>87.18</v>
      </c>
      <c r="AL938" s="4">
        <f t="shared" si="145"/>
        <v>0</v>
      </c>
      <c r="AM938" s="4">
        <f t="shared" si="146"/>
        <v>0</v>
      </c>
      <c r="AN938" s="4">
        <f t="shared" si="147"/>
        <v>1</v>
      </c>
    </row>
    <row r="939" spans="1:40" x14ac:dyDescent="0.35">
      <c r="A939" t="s">
        <v>1333</v>
      </c>
      <c r="B939" t="s">
        <v>1306</v>
      </c>
      <c r="C939" t="s">
        <v>3</v>
      </c>
      <c r="D939" t="s">
        <v>6</v>
      </c>
      <c r="E939">
        <v>24.5</v>
      </c>
      <c r="F939">
        <v>90.77</v>
      </c>
      <c r="G939">
        <v>74.930000000000007</v>
      </c>
      <c r="H939">
        <f t="shared" si="140"/>
        <v>1.2113973041505404</v>
      </c>
      <c r="I939">
        <v>24</v>
      </c>
      <c r="J939">
        <v>71.959999999999994</v>
      </c>
      <c r="K939">
        <v>73.7</v>
      </c>
      <c r="L939" s="3">
        <f t="shared" si="141"/>
        <v>0</v>
      </c>
      <c r="M939" s="3">
        <f t="shared" si="142"/>
        <v>1</v>
      </c>
      <c r="N939" s="3">
        <f t="shared" si="143"/>
        <v>0</v>
      </c>
      <c r="Z939" s="9">
        <v>8</v>
      </c>
      <c r="AA939" t="s">
        <v>1333</v>
      </c>
      <c r="AB939" t="s">
        <v>1306</v>
      </c>
      <c r="AC939" t="s">
        <v>3</v>
      </c>
      <c r="AD939" t="s">
        <v>7</v>
      </c>
      <c r="AE939">
        <v>23.5</v>
      </c>
      <c r="AF939">
        <v>95.59</v>
      </c>
      <c r="AG939">
        <v>72.459999999999994</v>
      </c>
      <c r="AH939">
        <f t="shared" si="144"/>
        <v>1.3192105989511456</v>
      </c>
      <c r="AI939">
        <v>22.5</v>
      </c>
      <c r="AJ939">
        <v>74.14</v>
      </c>
      <c r="AK939">
        <v>69.97</v>
      </c>
      <c r="AL939" s="3">
        <f t="shared" si="145"/>
        <v>0</v>
      </c>
      <c r="AM939" s="3">
        <f t="shared" si="146"/>
        <v>1</v>
      </c>
      <c r="AN939" s="3">
        <f t="shared" si="147"/>
        <v>0</v>
      </c>
    </row>
    <row r="940" spans="1:40" x14ac:dyDescent="0.35">
      <c r="A940" t="s">
        <v>1334</v>
      </c>
      <c r="B940" t="s">
        <v>1306</v>
      </c>
      <c r="C940" s="4" t="s">
        <v>3</v>
      </c>
      <c r="D940" s="4" t="s">
        <v>6</v>
      </c>
      <c r="E940" s="4">
        <v>23.5</v>
      </c>
      <c r="F940" s="4">
        <v>66.14</v>
      </c>
      <c r="G940" s="4">
        <v>72.459999999999994</v>
      </c>
      <c r="H940" s="4">
        <f t="shared" si="140"/>
        <v>0.91277946453215575</v>
      </c>
      <c r="I940" s="4">
        <v>23</v>
      </c>
      <c r="J940" s="4">
        <v>51.66</v>
      </c>
      <c r="K940" s="4">
        <v>71.22</v>
      </c>
      <c r="L940" s="4">
        <f t="shared" si="141"/>
        <v>0</v>
      </c>
      <c r="M940" s="4">
        <f t="shared" si="142"/>
        <v>0</v>
      </c>
      <c r="N940" s="4">
        <f t="shared" si="143"/>
        <v>1</v>
      </c>
      <c r="Z940" s="9">
        <v>8</v>
      </c>
      <c r="AA940" t="s">
        <v>1334</v>
      </c>
      <c r="AB940" t="s">
        <v>1306</v>
      </c>
      <c r="AC940" t="s">
        <v>3</v>
      </c>
      <c r="AD940" t="s">
        <v>7</v>
      </c>
      <c r="AE940">
        <v>24</v>
      </c>
      <c r="AF940">
        <v>94.04</v>
      </c>
      <c r="AG940">
        <v>73.7</v>
      </c>
      <c r="AH940">
        <f t="shared" si="144"/>
        <v>1.2759837177747626</v>
      </c>
      <c r="AI940">
        <v>23.5</v>
      </c>
      <c r="AJ940">
        <v>60.66</v>
      </c>
      <c r="AK940">
        <v>72.459999999999994</v>
      </c>
      <c r="AL940" s="3">
        <f t="shared" si="145"/>
        <v>0</v>
      </c>
      <c r="AM940" s="3">
        <f t="shared" si="146"/>
        <v>1</v>
      </c>
      <c r="AN940" s="3">
        <f t="shared" si="147"/>
        <v>0</v>
      </c>
    </row>
    <row r="941" spans="1:40" x14ac:dyDescent="0.35">
      <c r="A941" t="s">
        <v>1335</v>
      </c>
      <c r="B941" t="s">
        <v>1306</v>
      </c>
      <c r="C941" t="s">
        <v>3</v>
      </c>
      <c r="D941" t="s">
        <v>6</v>
      </c>
      <c r="E941">
        <v>24.5</v>
      </c>
      <c r="F941">
        <v>127.83</v>
      </c>
      <c r="G941">
        <v>74.930000000000007</v>
      </c>
      <c r="H941">
        <f t="shared" si="140"/>
        <v>1.7059922594421457</v>
      </c>
      <c r="I941">
        <v>23.5</v>
      </c>
      <c r="J941">
        <v>48.65</v>
      </c>
      <c r="K941">
        <v>72.459999999999994</v>
      </c>
      <c r="L941" s="3">
        <f t="shared" si="141"/>
        <v>1</v>
      </c>
      <c r="M941" s="3">
        <f t="shared" si="142"/>
        <v>0</v>
      </c>
      <c r="N941" s="3">
        <f t="shared" si="143"/>
        <v>0</v>
      </c>
      <c r="Z941" s="9">
        <v>8</v>
      </c>
      <c r="AA941" t="s">
        <v>1335</v>
      </c>
      <c r="AB941" t="s">
        <v>1306</v>
      </c>
      <c r="AC941" t="s">
        <v>3</v>
      </c>
      <c r="AD941" t="s">
        <v>7</v>
      </c>
      <c r="AE941">
        <v>24</v>
      </c>
      <c r="AF941">
        <v>154.63999999999999</v>
      </c>
      <c r="AG941">
        <v>73.7</v>
      </c>
      <c r="AH941">
        <f t="shared" si="144"/>
        <v>2.0982360922659429</v>
      </c>
      <c r="AI941">
        <v>22.5</v>
      </c>
      <c r="AJ941">
        <v>56.68</v>
      </c>
      <c r="AK941">
        <v>69.97</v>
      </c>
      <c r="AL941" s="3">
        <f t="shared" si="145"/>
        <v>1</v>
      </c>
      <c r="AM941" s="3">
        <f t="shared" si="146"/>
        <v>0</v>
      </c>
      <c r="AN941" s="3">
        <f t="shared" si="147"/>
        <v>0</v>
      </c>
    </row>
    <row r="942" spans="1:40" x14ac:dyDescent="0.35">
      <c r="A942" t="s">
        <v>1336</v>
      </c>
      <c r="B942" t="s">
        <v>1306</v>
      </c>
      <c r="C942" t="s">
        <v>3</v>
      </c>
      <c r="D942" t="s">
        <v>6</v>
      </c>
      <c r="E942">
        <v>24</v>
      </c>
      <c r="F942">
        <v>118.39</v>
      </c>
      <c r="G942">
        <v>73.7</v>
      </c>
      <c r="H942">
        <f t="shared" si="140"/>
        <v>1.6063772048846676</v>
      </c>
      <c r="I942">
        <v>23</v>
      </c>
      <c r="J942">
        <v>57.87</v>
      </c>
      <c r="K942">
        <v>71.22</v>
      </c>
      <c r="L942" s="3">
        <f t="shared" si="141"/>
        <v>1</v>
      </c>
      <c r="M942" s="3">
        <f t="shared" si="142"/>
        <v>0</v>
      </c>
      <c r="N942" s="3">
        <f t="shared" si="143"/>
        <v>0</v>
      </c>
      <c r="Z942" s="9">
        <v>8</v>
      </c>
      <c r="AA942" t="s">
        <v>1336</v>
      </c>
      <c r="AB942" t="s">
        <v>1306</v>
      </c>
      <c r="AC942" t="s">
        <v>3</v>
      </c>
      <c r="AD942" t="s">
        <v>7</v>
      </c>
      <c r="AE942">
        <v>24</v>
      </c>
      <c r="AF942">
        <v>152.88</v>
      </c>
      <c r="AG942">
        <v>73.7</v>
      </c>
      <c r="AH942">
        <f t="shared" si="144"/>
        <v>2.0743554952510177</v>
      </c>
      <c r="AI942">
        <v>22</v>
      </c>
      <c r="AJ942">
        <v>66.89</v>
      </c>
      <c r="AK942">
        <v>68.72</v>
      </c>
      <c r="AL942" s="3">
        <f t="shared" si="145"/>
        <v>1</v>
      </c>
      <c r="AM942" s="3">
        <f t="shared" si="146"/>
        <v>0</v>
      </c>
      <c r="AN942" s="3">
        <f t="shared" si="147"/>
        <v>0</v>
      </c>
    </row>
    <row r="943" spans="1:40" x14ac:dyDescent="0.35">
      <c r="A943" t="s">
        <v>1337</v>
      </c>
      <c r="B943" t="s">
        <v>1306</v>
      </c>
      <c r="C943" s="4" t="s">
        <v>3</v>
      </c>
      <c r="D943" s="4" t="s">
        <v>6</v>
      </c>
      <c r="E943" s="4">
        <v>20</v>
      </c>
      <c r="F943" s="4">
        <v>57.88</v>
      </c>
      <c r="G943" s="4">
        <v>63.71</v>
      </c>
      <c r="H943" s="4">
        <f t="shared" si="140"/>
        <v>0.90849160257416417</v>
      </c>
      <c r="I943" s="4">
        <v>19.5</v>
      </c>
      <c r="J943" s="4">
        <v>46.94</v>
      </c>
      <c r="K943" s="4">
        <v>62.44</v>
      </c>
      <c r="L943" s="4">
        <f t="shared" si="141"/>
        <v>0</v>
      </c>
      <c r="M943" s="4">
        <f t="shared" si="142"/>
        <v>0</v>
      </c>
      <c r="N943" s="4">
        <f t="shared" si="143"/>
        <v>1</v>
      </c>
      <c r="Z943" s="9">
        <v>8</v>
      </c>
      <c r="AA943" t="s">
        <v>1337</v>
      </c>
      <c r="AB943" t="s">
        <v>1306</v>
      </c>
      <c r="AC943" s="4" t="s">
        <v>3</v>
      </c>
      <c r="AD943" s="4" t="s">
        <v>7</v>
      </c>
      <c r="AE943" s="4">
        <v>23</v>
      </c>
      <c r="AF943" s="4">
        <v>66.14</v>
      </c>
      <c r="AG943" s="4">
        <v>71.22</v>
      </c>
      <c r="AH943" s="4">
        <f t="shared" si="144"/>
        <v>0.92867172142656562</v>
      </c>
      <c r="AI943" s="4">
        <v>22.5</v>
      </c>
      <c r="AJ943" s="4">
        <v>51.87</v>
      </c>
      <c r="AK943" s="4">
        <v>69.97</v>
      </c>
      <c r="AL943" s="4">
        <f t="shared" si="145"/>
        <v>0</v>
      </c>
      <c r="AM943" s="4">
        <f t="shared" si="146"/>
        <v>0</v>
      </c>
      <c r="AN943" s="4">
        <f t="shared" si="147"/>
        <v>1</v>
      </c>
    </row>
    <row r="944" spans="1:40" x14ac:dyDescent="0.35">
      <c r="A944" t="s">
        <v>1354</v>
      </c>
      <c r="B944" t="s">
        <v>1306</v>
      </c>
      <c r="C944" s="4" t="s">
        <v>3</v>
      </c>
      <c r="D944" s="4" t="s">
        <v>19</v>
      </c>
      <c r="E944" s="4">
        <v>23</v>
      </c>
      <c r="F944" s="4">
        <v>53.99</v>
      </c>
      <c r="G944" s="4">
        <v>71.22</v>
      </c>
      <c r="H944" s="4">
        <f t="shared" si="140"/>
        <v>0.75807357483852855</v>
      </c>
      <c r="I944" s="4">
        <v>22.5</v>
      </c>
      <c r="J944" s="4">
        <v>48.69</v>
      </c>
      <c r="K944" s="4">
        <v>69.97</v>
      </c>
      <c r="L944" s="4">
        <f t="shared" si="141"/>
        <v>0</v>
      </c>
      <c r="M944" s="4">
        <f t="shared" si="142"/>
        <v>0</v>
      </c>
      <c r="N944" s="4">
        <f t="shared" si="143"/>
        <v>1</v>
      </c>
      <c r="Z944" s="9">
        <v>8</v>
      </c>
      <c r="AA944" t="s">
        <v>1354</v>
      </c>
      <c r="AB944" t="s">
        <v>1306</v>
      </c>
      <c r="AC944" t="s">
        <v>3</v>
      </c>
      <c r="AD944" t="s">
        <v>20</v>
      </c>
      <c r="AE944">
        <v>24</v>
      </c>
      <c r="AF944">
        <v>130.91</v>
      </c>
      <c r="AG944">
        <v>73.7</v>
      </c>
      <c r="AH944">
        <f t="shared" si="144"/>
        <v>1.7762550881953867</v>
      </c>
      <c r="AI944">
        <v>26</v>
      </c>
      <c r="AJ944">
        <v>80.81</v>
      </c>
      <c r="AK944">
        <v>78.63</v>
      </c>
      <c r="AL944" s="3">
        <f t="shared" si="145"/>
        <v>1</v>
      </c>
      <c r="AM944" s="3">
        <f t="shared" si="146"/>
        <v>0</v>
      </c>
      <c r="AN944" s="3">
        <f t="shared" si="147"/>
        <v>0</v>
      </c>
    </row>
    <row r="945" spans="1:40" x14ac:dyDescent="0.35">
      <c r="A945" t="s">
        <v>1355</v>
      </c>
      <c r="B945" t="s">
        <v>1306</v>
      </c>
      <c r="C945" s="4" t="s">
        <v>3</v>
      </c>
      <c r="D945" s="4" t="s">
        <v>19</v>
      </c>
      <c r="E945" s="4">
        <v>22</v>
      </c>
      <c r="F945" s="4">
        <v>64.48</v>
      </c>
      <c r="G945" s="4">
        <v>68.72</v>
      </c>
      <c r="H945" s="4">
        <f t="shared" si="140"/>
        <v>0.9383003492433063</v>
      </c>
      <c r="I945" s="4">
        <v>21.5</v>
      </c>
      <c r="J945" s="4">
        <v>44.54</v>
      </c>
      <c r="K945" s="4">
        <v>67.47</v>
      </c>
      <c r="L945" s="4">
        <f t="shared" si="141"/>
        <v>0</v>
      </c>
      <c r="M945" s="4">
        <f t="shared" si="142"/>
        <v>0</v>
      </c>
      <c r="N945" s="4">
        <f t="shared" si="143"/>
        <v>1</v>
      </c>
      <c r="Z945" s="9">
        <v>8</v>
      </c>
      <c r="AA945" t="s">
        <v>1355</v>
      </c>
      <c r="AB945" t="s">
        <v>1306</v>
      </c>
      <c r="AC945" s="4" t="s">
        <v>3</v>
      </c>
      <c r="AD945" s="4" t="s">
        <v>20</v>
      </c>
      <c r="AE945" s="4">
        <v>23.5</v>
      </c>
      <c r="AF945" s="4">
        <v>68.61</v>
      </c>
      <c r="AG945" s="4">
        <v>72.459999999999994</v>
      </c>
      <c r="AH945" s="4">
        <f t="shared" si="144"/>
        <v>0.94686723709632903</v>
      </c>
      <c r="AI945" s="4">
        <v>23</v>
      </c>
      <c r="AJ945" s="4">
        <v>57.16</v>
      </c>
      <c r="AK945" s="4">
        <v>71.22</v>
      </c>
      <c r="AL945" s="4">
        <f t="shared" si="145"/>
        <v>0</v>
      </c>
      <c r="AM945" s="4">
        <f t="shared" si="146"/>
        <v>0</v>
      </c>
      <c r="AN945" s="4">
        <f t="shared" si="147"/>
        <v>1</v>
      </c>
    </row>
    <row r="946" spans="1:40" x14ac:dyDescent="0.35">
      <c r="A946" t="s">
        <v>1356</v>
      </c>
      <c r="B946" t="s">
        <v>1306</v>
      </c>
      <c r="C946" t="s">
        <v>3</v>
      </c>
      <c r="D946" t="s">
        <v>19</v>
      </c>
      <c r="E946">
        <v>24</v>
      </c>
      <c r="F946">
        <v>82.56</v>
      </c>
      <c r="G946">
        <v>73.7</v>
      </c>
      <c r="H946">
        <f t="shared" si="140"/>
        <v>1.1202170963364992</v>
      </c>
      <c r="I946">
        <v>22.5</v>
      </c>
      <c r="J946">
        <v>53.25</v>
      </c>
      <c r="K946">
        <v>69.97</v>
      </c>
      <c r="L946" s="3">
        <f t="shared" si="141"/>
        <v>0</v>
      </c>
      <c r="M946" s="3">
        <f t="shared" si="142"/>
        <v>1</v>
      </c>
      <c r="N946" s="3">
        <f t="shared" si="143"/>
        <v>0</v>
      </c>
      <c r="Z946" s="9">
        <v>8</v>
      </c>
      <c r="AA946" t="s">
        <v>1356</v>
      </c>
      <c r="AB946" t="s">
        <v>1306</v>
      </c>
      <c r="AC946" t="s">
        <v>3</v>
      </c>
      <c r="AD946" t="s">
        <v>20</v>
      </c>
      <c r="AE946">
        <v>24</v>
      </c>
      <c r="AF946">
        <v>107.68</v>
      </c>
      <c r="AG946">
        <v>73.7</v>
      </c>
      <c r="AH946">
        <f t="shared" si="144"/>
        <v>1.4610583446404342</v>
      </c>
      <c r="AI946">
        <v>22.5</v>
      </c>
      <c r="AJ946">
        <v>58.72</v>
      </c>
      <c r="AK946">
        <v>69.97</v>
      </c>
      <c r="AL946" s="3">
        <f t="shared" si="145"/>
        <v>0</v>
      </c>
      <c r="AM946" s="3">
        <f t="shared" si="146"/>
        <v>1</v>
      </c>
      <c r="AN946" s="3">
        <f t="shared" si="147"/>
        <v>0</v>
      </c>
    </row>
    <row r="947" spans="1:40" x14ac:dyDescent="0.35">
      <c r="A947" t="s">
        <v>1357</v>
      </c>
      <c r="B947" t="s">
        <v>1306</v>
      </c>
      <c r="C947" s="4" t="s">
        <v>3</v>
      </c>
      <c r="D947" s="4" t="s">
        <v>19</v>
      </c>
      <c r="E947" s="4">
        <v>25.5</v>
      </c>
      <c r="F947" s="4">
        <v>71.81</v>
      </c>
      <c r="G947" s="4">
        <v>77.400000000000006</v>
      </c>
      <c r="H947" s="4">
        <f t="shared" si="140"/>
        <v>0.9277777777777777</v>
      </c>
      <c r="I947" s="4">
        <v>25</v>
      </c>
      <c r="J947" s="4">
        <v>49.87</v>
      </c>
      <c r="K947" s="4">
        <v>76.17</v>
      </c>
      <c r="L947" s="4">
        <f t="shared" si="141"/>
        <v>0</v>
      </c>
      <c r="M947" s="4">
        <f t="shared" si="142"/>
        <v>0</v>
      </c>
      <c r="N947" s="4">
        <f t="shared" si="143"/>
        <v>1</v>
      </c>
      <c r="Z947" s="9">
        <v>8</v>
      </c>
      <c r="AA947" t="s">
        <v>1357</v>
      </c>
      <c r="AB947" t="s">
        <v>1306</v>
      </c>
      <c r="AC947" t="s">
        <v>3</v>
      </c>
      <c r="AD947" t="s">
        <v>20</v>
      </c>
      <c r="AE947">
        <v>16</v>
      </c>
      <c r="AF947">
        <v>56.52</v>
      </c>
      <c r="AG947">
        <v>53.5</v>
      </c>
      <c r="AH947">
        <f t="shared" si="144"/>
        <v>1.0564485981308411</v>
      </c>
      <c r="AI947">
        <v>24</v>
      </c>
      <c r="AJ947">
        <v>74.349999999999994</v>
      </c>
      <c r="AK947">
        <v>73.7</v>
      </c>
      <c r="AL947" s="3">
        <f t="shared" si="145"/>
        <v>0</v>
      </c>
      <c r="AM947" s="3">
        <f t="shared" si="146"/>
        <v>1</v>
      </c>
      <c r="AN947" s="3">
        <f t="shared" si="147"/>
        <v>0</v>
      </c>
    </row>
    <row r="948" spans="1:40" x14ac:dyDescent="0.35">
      <c r="A948" t="s">
        <v>1358</v>
      </c>
      <c r="B948" t="s">
        <v>1306</v>
      </c>
      <c r="C948" s="4" t="s">
        <v>3</v>
      </c>
      <c r="D948" s="4" t="s">
        <v>19</v>
      </c>
      <c r="E948" s="4">
        <v>16</v>
      </c>
      <c r="F948" s="4">
        <v>45.79</v>
      </c>
      <c r="G948" s="4">
        <v>53.5</v>
      </c>
      <c r="H948" s="4">
        <f t="shared" si="140"/>
        <v>0.85588785046728966</v>
      </c>
      <c r="I948" s="4">
        <v>15.5</v>
      </c>
      <c r="J948" s="4">
        <v>36.35</v>
      </c>
      <c r="K948" s="4">
        <v>52.21</v>
      </c>
      <c r="L948" s="4">
        <f t="shared" si="141"/>
        <v>0</v>
      </c>
      <c r="M948" s="4">
        <f t="shared" si="142"/>
        <v>0</v>
      </c>
      <c r="N948" s="4">
        <f t="shared" si="143"/>
        <v>1</v>
      </c>
      <c r="Z948" s="9">
        <v>8</v>
      </c>
      <c r="AA948" t="s">
        <v>1358</v>
      </c>
      <c r="AB948" t="s">
        <v>1306</v>
      </c>
      <c r="AC948" s="4" t="s">
        <v>3</v>
      </c>
      <c r="AD948" s="4" t="s">
        <v>20</v>
      </c>
      <c r="AE948" s="4">
        <v>27.5</v>
      </c>
      <c r="AF948" s="4">
        <v>81.03</v>
      </c>
      <c r="AG948" s="4">
        <v>82.3</v>
      </c>
      <c r="AH948" s="4">
        <f t="shared" si="144"/>
        <v>0.98456865127582027</v>
      </c>
      <c r="AI948" s="4">
        <v>27</v>
      </c>
      <c r="AJ948" s="4">
        <v>67.81</v>
      </c>
      <c r="AK948" s="4">
        <v>81.08</v>
      </c>
      <c r="AL948" s="4">
        <f t="shared" si="145"/>
        <v>0</v>
      </c>
      <c r="AM948" s="4">
        <f t="shared" si="146"/>
        <v>0</v>
      </c>
      <c r="AN948" s="4">
        <f t="shared" si="147"/>
        <v>1</v>
      </c>
    </row>
    <row r="949" spans="1:40" x14ac:dyDescent="0.35">
      <c r="A949" t="s">
        <v>1359</v>
      </c>
      <c r="B949" t="s">
        <v>1306</v>
      </c>
      <c r="C949" s="4" t="s">
        <v>3</v>
      </c>
      <c r="D949" s="4" t="s">
        <v>19</v>
      </c>
      <c r="E949" s="4">
        <v>25.5</v>
      </c>
      <c r="F949" s="4">
        <v>63.97</v>
      </c>
      <c r="G949" s="4">
        <v>77.400000000000006</v>
      </c>
      <c r="H949" s="4">
        <f t="shared" si="140"/>
        <v>0.826485788113695</v>
      </c>
      <c r="I949" s="4">
        <v>25</v>
      </c>
      <c r="J949" s="4">
        <v>49.85</v>
      </c>
      <c r="K949" s="4">
        <v>76.17</v>
      </c>
      <c r="L949" s="4">
        <f t="shared" si="141"/>
        <v>0</v>
      </c>
      <c r="M949" s="4">
        <f t="shared" si="142"/>
        <v>0</v>
      </c>
      <c r="N949" s="4">
        <f t="shared" si="143"/>
        <v>1</v>
      </c>
      <c r="Z949" s="9">
        <v>8</v>
      </c>
      <c r="AA949" t="s">
        <v>1359</v>
      </c>
      <c r="AB949" t="s">
        <v>1306</v>
      </c>
      <c r="AC949" t="s">
        <v>3</v>
      </c>
      <c r="AD949" t="s">
        <v>20</v>
      </c>
      <c r="AE949">
        <v>24</v>
      </c>
      <c r="AF949">
        <v>102.21</v>
      </c>
      <c r="AG949">
        <v>73.7</v>
      </c>
      <c r="AH949">
        <f t="shared" si="144"/>
        <v>1.3868385345997285</v>
      </c>
      <c r="AI949">
        <v>22.5</v>
      </c>
      <c r="AJ949">
        <v>63.27</v>
      </c>
      <c r="AK949">
        <v>69.97</v>
      </c>
      <c r="AL949" s="3">
        <f t="shared" si="145"/>
        <v>0</v>
      </c>
      <c r="AM949" s="3">
        <f t="shared" si="146"/>
        <v>1</v>
      </c>
      <c r="AN949" s="3">
        <f t="shared" si="147"/>
        <v>0</v>
      </c>
    </row>
    <row r="950" spans="1:40" x14ac:dyDescent="0.35">
      <c r="A950" t="s">
        <v>1360</v>
      </c>
      <c r="B950" t="s">
        <v>1306</v>
      </c>
      <c r="C950" s="4" t="s">
        <v>3</v>
      </c>
      <c r="D950" s="4" t="s">
        <v>19</v>
      </c>
      <c r="E950" s="4">
        <v>25.5</v>
      </c>
      <c r="F950" s="4">
        <v>63.1</v>
      </c>
      <c r="G950" s="4">
        <v>77.400000000000006</v>
      </c>
      <c r="H950" s="4">
        <f t="shared" si="140"/>
        <v>0.81524547803617564</v>
      </c>
      <c r="I950" s="4">
        <v>25</v>
      </c>
      <c r="J950" s="4">
        <v>34.880000000000003</v>
      </c>
      <c r="K950" s="4">
        <v>76.17</v>
      </c>
      <c r="L950" s="4">
        <f t="shared" si="141"/>
        <v>0</v>
      </c>
      <c r="M950" s="4">
        <f t="shared" si="142"/>
        <v>0</v>
      </c>
      <c r="N950" s="4">
        <f t="shared" si="143"/>
        <v>1</v>
      </c>
      <c r="Z950" s="9">
        <v>8</v>
      </c>
      <c r="AA950" t="s">
        <v>1360</v>
      </c>
      <c r="AB950" t="s">
        <v>1306</v>
      </c>
      <c r="AC950" s="4" t="s">
        <v>3</v>
      </c>
      <c r="AD950" s="4" t="s">
        <v>20</v>
      </c>
      <c r="AE950" s="4">
        <v>21.5</v>
      </c>
      <c r="AF950" s="4">
        <v>51.27</v>
      </c>
      <c r="AG950" s="4">
        <v>67.47</v>
      </c>
      <c r="AH950" s="4">
        <f t="shared" si="144"/>
        <v>0.75989328590484662</v>
      </c>
      <c r="AI950" s="4">
        <v>21</v>
      </c>
      <c r="AJ950" s="4">
        <v>38.99</v>
      </c>
      <c r="AK950" s="4">
        <v>66.22</v>
      </c>
      <c r="AL950" s="4">
        <f t="shared" si="145"/>
        <v>0</v>
      </c>
      <c r="AM950" s="4">
        <f t="shared" si="146"/>
        <v>0</v>
      </c>
      <c r="AN950" s="4">
        <f t="shared" si="147"/>
        <v>1</v>
      </c>
    </row>
    <row r="951" spans="1:40" x14ac:dyDescent="0.35">
      <c r="A951" t="s">
        <v>1361</v>
      </c>
      <c r="B951" t="s">
        <v>1306</v>
      </c>
      <c r="C951" s="4" t="s">
        <v>3</v>
      </c>
      <c r="D951" s="4" t="s">
        <v>19</v>
      </c>
      <c r="E951" s="4">
        <v>24</v>
      </c>
      <c r="F951" s="4">
        <v>69.91</v>
      </c>
      <c r="G951" s="4">
        <v>73.7</v>
      </c>
      <c r="H951" s="4">
        <f t="shared" si="140"/>
        <v>0.94857530529172307</v>
      </c>
      <c r="I951" s="4">
        <v>23.5</v>
      </c>
      <c r="J951" s="4">
        <v>67.349999999999994</v>
      </c>
      <c r="K951" s="4">
        <v>72.459999999999994</v>
      </c>
      <c r="L951" s="4">
        <f t="shared" si="141"/>
        <v>0</v>
      </c>
      <c r="M951" s="4">
        <f t="shared" si="142"/>
        <v>0</v>
      </c>
      <c r="N951" s="4">
        <f t="shared" si="143"/>
        <v>1</v>
      </c>
      <c r="Z951" s="9">
        <v>8</v>
      </c>
      <c r="AA951" t="s">
        <v>1361</v>
      </c>
      <c r="AB951" t="s">
        <v>1306</v>
      </c>
      <c r="AC951" t="s">
        <v>3</v>
      </c>
      <c r="AD951" t="s">
        <v>20</v>
      </c>
      <c r="AE951">
        <v>24</v>
      </c>
      <c r="AF951">
        <v>134.11000000000001</v>
      </c>
      <c r="AG951">
        <v>73.7</v>
      </c>
      <c r="AH951">
        <f t="shared" si="144"/>
        <v>1.819674355495251</v>
      </c>
      <c r="AI951">
        <v>22.5</v>
      </c>
      <c r="AJ951">
        <v>58.28</v>
      </c>
      <c r="AK951">
        <v>69.97</v>
      </c>
      <c r="AL951" s="3">
        <f t="shared" si="145"/>
        <v>1</v>
      </c>
      <c r="AM951" s="3">
        <f t="shared" si="146"/>
        <v>0</v>
      </c>
      <c r="AN951" s="3">
        <f t="shared" si="147"/>
        <v>0</v>
      </c>
    </row>
    <row r="952" spans="1:40" x14ac:dyDescent="0.35">
      <c r="A952" t="s">
        <v>1362</v>
      </c>
      <c r="B952" t="s">
        <v>1306</v>
      </c>
      <c r="C952" s="4" t="s">
        <v>3</v>
      </c>
      <c r="D952" s="4" t="s">
        <v>19</v>
      </c>
      <c r="E952" s="4">
        <v>24</v>
      </c>
      <c r="F952" s="4">
        <v>72.72</v>
      </c>
      <c r="G952" s="4">
        <v>73.7</v>
      </c>
      <c r="H952" s="4">
        <f t="shared" si="140"/>
        <v>0.98670284938941655</v>
      </c>
      <c r="I952" s="4">
        <v>23.5</v>
      </c>
      <c r="J952" s="4">
        <v>60.61</v>
      </c>
      <c r="K952" s="4">
        <v>72.459999999999994</v>
      </c>
      <c r="L952" s="4">
        <f t="shared" si="141"/>
        <v>0</v>
      </c>
      <c r="M952" s="4">
        <f t="shared" si="142"/>
        <v>0</v>
      </c>
      <c r="N952" s="4">
        <f t="shared" si="143"/>
        <v>1</v>
      </c>
      <c r="Z952" s="9">
        <v>8</v>
      </c>
      <c r="AA952" t="s">
        <v>1362</v>
      </c>
      <c r="AB952" t="s">
        <v>1306</v>
      </c>
      <c r="AC952" t="s">
        <v>3</v>
      </c>
      <c r="AD952" t="s">
        <v>20</v>
      </c>
      <c r="AE952">
        <v>24</v>
      </c>
      <c r="AF952">
        <v>112.62</v>
      </c>
      <c r="AG952">
        <v>73.7</v>
      </c>
      <c r="AH952">
        <f t="shared" si="144"/>
        <v>1.5280868385345998</v>
      </c>
      <c r="AI952">
        <v>22.5</v>
      </c>
      <c r="AJ952">
        <v>65.55</v>
      </c>
      <c r="AK952">
        <v>69.97</v>
      </c>
      <c r="AL952" s="3">
        <f t="shared" si="145"/>
        <v>1</v>
      </c>
      <c r="AM952" s="3">
        <f t="shared" si="146"/>
        <v>0</v>
      </c>
      <c r="AN952" s="3">
        <f t="shared" si="147"/>
        <v>0</v>
      </c>
    </row>
    <row r="953" spans="1:40" x14ac:dyDescent="0.35">
      <c r="A953" t="s">
        <v>1363</v>
      </c>
      <c r="B953" t="s">
        <v>1306</v>
      </c>
      <c r="C953" t="s">
        <v>3</v>
      </c>
      <c r="D953" t="s">
        <v>19</v>
      </c>
      <c r="E953">
        <v>23.5</v>
      </c>
      <c r="F953">
        <v>81.62</v>
      </c>
      <c r="G953">
        <v>72.459999999999994</v>
      </c>
      <c r="H953">
        <f t="shared" si="140"/>
        <v>1.1264145735578253</v>
      </c>
      <c r="I953">
        <v>23</v>
      </c>
      <c r="J953">
        <v>63.54</v>
      </c>
      <c r="K953">
        <v>71.22</v>
      </c>
      <c r="L953" s="3">
        <f t="shared" si="141"/>
        <v>0</v>
      </c>
      <c r="M953" s="3">
        <f t="shared" si="142"/>
        <v>1</v>
      </c>
      <c r="N953" s="3">
        <f t="shared" si="143"/>
        <v>0</v>
      </c>
      <c r="Z953" s="9">
        <v>8</v>
      </c>
      <c r="AA953" t="s">
        <v>1363</v>
      </c>
      <c r="AB953" t="s">
        <v>1306</v>
      </c>
      <c r="AC953" t="s">
        <v>3</v>
      </c>
      <c r="AD953" t="s">
        <v>20</v>
      </c>
      <c r="AE953">
        <v>24</v>
      </c>
      <c r="AF953">
        <v>125.44</v>
      </c>
      <c r="AG953">
        <v>73.7</v>
      </c>
      <c r="AH953">
        <f t="shared" si="144"/>
        <v>1.702035278154681</v>
      </c>
      <c r="AI953">
        <v>16</v>
      </c>
      <c r="AJ953">
        <v>58.99</v>
      </c>
      <c r="AK953">
        <v>53.5</v>
      </c>
      <c r="AL953" s="3">
        <f t="shared" si="145"/>
        <v>1</v>
      </c>
      <c r="AM953" s="3">
        <f t="shared" si="146"/>
        <v>0</v>
      </c>
      <c r="AN953" s="3">
        <f t="shared" si="147"/>
        <v>0</v>
      </c>
    </row>
    <row r="954" spans="1:40" x14ac:dyDescent="0.35">
      <c r="A954" t="s">
        <v>1364</v>
      </c>
      <c r="B954" t="s">
        <v>1306</v>
      </c>
      <c r="C954" s="4" t="s">
        <v>3</v>
      </c>
      <c r="D954" s="4" t="s">
        <v>19</v>
      </c>
      <c r="E954" s="4">
        <v>15.5</v>
      </c>
      <c r="F954" s="4">
        <v>51</v>
      </c>
      <c r="G954" s="4">
        <v>52.21</v>
      </c>
      <c r="H954" s="4">
        <f t="shared" si="140"/>
        <v>0.97682436314882204</v>
      </c>
      <c r="I954" s="4">
        <v>15</v>
      </c>
      <c r="J954" s="4">
        <v>32.74</v>
      </c>
      <c r="K954" s="4">
        <v>50.91</v>
      </c>
      <c r="L954" s="4">
        <f t="shared" si="141"/>
        <v>0</v>
      </c>
      <c r="M954" s="4">
        <f t="shared" si="142"/>
        <v>0</v>
      </c>
      <c r="N954" s="4">
        <f t="shared" si="143"/>
        <v>1</v>
      </c>
      <c r="Z954" s="9">
        <v>8</v>
      </c>
      <c r="AA954" t="s">
        <v>1364</v>
      </c>
      <c r="AB954" t="s">
        <v>1306</v>
      </c>
      <c r="AC954" t="s">
        <v>3</v>
      </c>
      <c r="AD954" t="s">
        <v>20</v>
      </c>
      <c r="AE954">
        <v>24</v>
      </c>
      <c r="AF954">
        <v>96.37</v>
      </c>
      <c r="AG954">
        <v>73.7</v>
      </c>
      <c r="AH954">
        <f t="shared" si="144"/>
        <v>1.3075983717774762</v>
      </c>
      <c r="AI954">
        <v>23</v>
      </c>
      <c r="AJ954">
        <v>61.96</v>
      </c>
      <c r="AK954">
        <v>71.22</v>
      </c>
      <c r="AL954" s="3">
        <f t="shared" si="145"/>
        <v>0</v>
      </c>
      <c r="AM954" s="3">
        <f t="shared" si="146"/>
        <v>1</v>
      </c>
      <c r="AN954" s="3">
        <f t="shared" si="147"/>
        <v>0</v>
      </c>
    </row>
    <row r="955" spans="1:40" x14ac:dyDescent="0.35">
      <c r="A955" t="s">
        <v>1365</v>
      </c>
      <c r="B955" t="s">
        <v>1306</v>
      </c>
      <c r="C955" s="4" t="s">
        <v>3</v>
      </c>
      <c r="D955" s="4" t="s">
        <v>19</v>
      </c>
      <c r="E955" s="4">
        <v>16.5</v>
      </c>
      <c r="F955" s="4">
        <v>40.51</v>
      </c>
      <c r="G955" s="4">
        <v>54.79</v>
      </c>
      <c r="H955" s="4">
        <f t="shared" si="140"/>
        <v>0.73936849790107684</v>
      </c>
      <c r="I955" s="4">
        <v>16</v>
      </c>
      <c r="J955" s="4">
        <v>19.84</v>
      </c>
      <c r="K955" s="4">
        <v>53.5</v>
      </c>
      <c r="L955" s="4">
        <f t="shared" si="141"/>
        <v>0</v>
      </c>
      <c r="M955" s="4">
        <f t="shared" si="142"/>
        <v>0</v>
      </c>
      <c r="N955" s="4">
        <f t="shared" si="143"/>
        <v>1</v>
      </c>
      <c r="Z955" s="9">
        <v>8</v>
      </c>
      <c r="AA955" t="s">
        <v>1365</v>
      </c>
      <c r="AB955" t="s">
        <v>1306</v>
      </c>
      <c r="AC955" s="4" t="s">
        <v>3</v>
      </c>
      <c r="AD955" s="4" t="s">
        <v>20</v>
      </c>
      <c r="AE955" s="4">
        <v>16.5</v>
      </c>
      <c r="AF955" s="4">
        <v>44.22</v>
      </c>
      <c r="AG955" s="4">
        <v>54.79</v>
      </c>
      <c r="AH955" s="4">
        <f t="shared" si="144"/>
        <v>0.80708158423069898</v>
      </c>
      <c r="AI955" s="4">
        <v>16</v>
      </c>
      <c r="AJ955" s="4">
        <v>31.39</v>
      </c>
      <c r="AK955" s="4">
        <v>53.5</v>
      </c>
      <c r="AL955" s="4">
        <f t="shared" si="145"/>
        <v>0</v>
      </c>
      <c r="AM955" s="4">
        <f t="shared" si="146"/>
        <v>0</v>
      </c>
      <c r="AN955" s="4">
        <f t="shared" si="147"/>
        <v>1</v>
      </c>
    </row>
    <row r="956" spans="1:40" x14ac:dyDescent="0.35">
      <c r="A956" t="s">
        <v>1366</v>
      </c>
      <c r="B956" t="s">
        <v>1306</v>
      </c>
      <c r="C956" s="4" t="s">
        <v>3</v>
      </c>
      <c r="D956" s="4" t="s">
        <v>19</v>
      </c>
      <c r="E956" s="4">
        <v>25</v>
      </c>
      <c r="F956" s="4">
        <v>55.02</v>
      </c>
      <c r="G956" s="4">
        <v>76.17</v>
      </c>
      <c r="H956" s="4">
        <f t="shared" si="140"/>
        <v>0.72233162662465544</v>
      </c>
      <c r="I956" s="4">
        <v>24.5</v>
      </c>
      <c r="J956" s="4">
        <v>50.35</v>
      </c>
      <c r="K956" s="4">
        <v>74.930000000000007</v>
      </c>
      <c r="L956" s="4">
        <f t="shared" si="141"/>
        <v>0</v>
      </c>
      <c r="M956" s="4">
        <f t="shared" si="142"/>
        <v>0</v>
      </c>
      <c r="N956" s="4">
        <f t="shared" si="143"/>
        <v>1</v>
      </c>
      <c r="Z956" s="9">
        <v>8</v>
      </c>
      <c r="AA956" t="s">
        <v>1366</v>
      </c>
      <c r="AB956" t="s">
        <v>1306</v>
      </c>
      <c r="AC956" t="s">
        <v>3</v>
      </c>
      <c r="AD956" t="s">
        <v>20</v>
      </c>
      <c r="AE956">
        <v>24</v>
      </c>
      <c r="AF956">
        <v>163.12</v>
      </c>
      <c r="AG956">
        <v>73.7</v>
      </c>
      <c r="AH956">
        <f t="shared" si="144"/>
        <v>2.2132971506105834</v>
      </c>
      <c r="AI956">
        <v>16</v>
      </c>
      <c r="AJ956">
        <v>53.85</v>
      </c>
      <c r="AK956">
        <v>53.5</v>
      </c>
      <c r="AL956" s="3">
        <f t="shared" si="145"/>
        <v>1</v>
      </c>
      <c r="AM956" s="3">
        <f t="shared" si="146"/>
        <v>0</v>
      </c>
      <c r="AN956" s="3">
        <f t="shared" si="147"/>
        <v>0</v>
      </c>
    </row>
    <row r="957" spans="1:40" x14ac:dyDescent="0.35">
      <c r="A957" t="s">
        <v>1368</v>
      </c>
      <c r="B957" t="s">
        <v>1306</v>
      </c>
      <c r="C957" s="4" t="s">
        <v>3</v>
      </c>
      <c r="D957" s="4" t="s">
        <v>19</v>
      </c>
      <c r="E957" s="4">
        <v>29.5</v>
      </c>
      <c r="F957" s="4">
        <v>73.73</v>
      </c>
      <c r="G957" s="4">
        <v>87.18</v>
      </c>
      <c r="H957" s="4">
        <f t="shared" si="140"/>
        <v>0.84572149575590727</v>
      </c>
      <c r="I957" s="4">
        <v>29</v>
      </c>
      <c r="J957" s="4">
        <v>54.55</v>
      </c>
      <c r="K957" s="4">
        <v>85.96</v>
      </c>
      <c r="L957" s="4">
        <f t="shared" si="141"/>
        <v>0</v>
      </c>
      <c r="M957" s="4">
        <f t="shared" si="142"/>
        <v>0</v>
      </c>
      <c r="N957" s="4">
        <f t="shared" si="143"/>
        <v>1</v>
      </c>
      <c r="Z957" s="9">
        <v>8</v>
      </c>
      <c r="AA957" t="s">
        <v>1368</v>
      </c>
      <c r="AB957" t="s">
        <v>1306</v>
      </c>
      <c r="AC957" s="4" t="s">
        <v>3</v>
      </c>
      <c r="AD957" s="4" t="s">
        <v>20</v>
      </c>
      <c r="AE957" s="4">
        <v>21.5</v>
      </c>
      <c r="AF957" s="4">
        <v>49.69</v>
      </c>
      <c r="AG957" s="4">
        <v>67.47</v>
      </c>
      <c r="AH957" s="4">
        <f t="shared" si="144"/>
        <v>0.73647547057951679</v>
      </c>
      <c r="AI957" s="4">
        <v>21</v>
      </c>
      <c r="AJ957" s="4">
        <v>45.54</v>
      </c>
      <c r="AK957" s="4">
        <v>66.22</v>
      </c>
      <c r="AL957" s="4">
        <f t="shared" si="145"/>
        <v>0</v>
      </c>
      <c r="AM957" s="4">
        <f t="shared" si="146"/>
        <v>0</v>
      </c>
      <c r="AN957" s="4">
        <f t="shared" si="147"/>
        <v>1</v>
      </c>
    </row>
    <row r="958" spans="1:40" x14ac:dyDescent="0.35">
      <c r="A958" t="s">
        <v>858</v>
      </c>
      <c r="B958" t="s">
        <v>843</v>
      </c>
      <c r="C958" s="4" t="s">
        <v>3</v>
      </c>
      <c r="D958" s="4" t="s">
        <v>1</v>
      </c>
      <c r="E958" s="4">
        <v>25.5</v>
      </c>
      <c r="F958" s="4">
        <v>65.73</v>
      </c>
      <c r="G958" s="4">
        <v>77.400000000000006</v>
      </c>
      <c r="H958" s="4">
        <f t="shared" si="140"/>
        <v>0.84922480620155039</v>
      </c>
      <c r="I958" s="4">
        <v>25</v>
      </c>
      <c r="J958" s="4">
        <v>42.11</v>
      </c>
      <c r="K958" s="4">
        <v>76.17</v>
      </c>
      <c r="L958" s="4">
        <f t="shared" si="141"/>
        <v>0</v>
      </c>
      <c r="M958" s="4">
        <f t="shared" si="142"/>
        <v>0</v>
      </c>
      <c r="N958" s="4">
        <f t="shared" si="143"/>
        <v>1</v>
      </c>
      <c r="Z958" s="9">
        <v>9</v>
      </c>
      <c r="AA958" t="s">
        <v>858</v>
      </c>
      <c r="AB958" t="s">
        <v>843</v>
      </c>
      <c r="AC958" s="4" t="s">
        <v>3</v>
      </c>
      <c r="AD958" s="4" t="s">
        <v>2</v>
      </c>
      <c r="AE958" s="4">
        <v>24</v>
      </c>
      <c r="AF958" s="4">
        <v>73.13</v>
      </c>
      <c r="AG958" s="4">
        <v>73.7</v>
      </c>
      <c r="AH958" s="4">
        <f t="shared" si="144"/>
        <v>0.9922659430122116</v>
      </c>
      <c r="AI958" s="4">
        <v>23.5</v>
      </c>
      <c r="AJ958" s="4">
        <v>50.5</v>
      </c>
      <c r="AK958" s="4">
        <v>72.459999999999994</v>
      </c>
      <c r="AL958" s="4">
        <f t="shared" si="145"/>
        <v>0</v>
      </c>
      <c r="AM958" s="4">
        <f t="shared" si="146"/>
        <v>0</v>
      </c>
      <c r="AN958" s="4">
        <f t="shared" si="147"/>
        <v>1</v>
      </c>
    </row>
    <row r="959" spans="1:40" x14ac:dyDescent="0.35">
      <c r="A959" t="s">
        <v>859</v>
      </c>
      <c r="B959" t="s">
        <v>843</v>
      </c>
      <c r="C959" s="4" t="s">
        <v>3</v>
      </c>
      <c r="D959" s="4" t="s">
        <v>1</v>
      </c>
      <c r="E959" s="4">
        <v>17.5</v>
      </c>
      <c r="F959" s="4">
        <v>42.61</v>
      </c>
      <c r="G959" s="4">
        <v>57.36</v>
      </c>
      <c r="H959" s="4">
        <f t="shared" si="140"/>
        <v>0.74285216178521618</v>
      </c>
      <c r="I959" s="4">
        <v>17</v>
      </c>
      <c r="J959" s="4">
        <v>35.72</v>
      </c>
      <c r="K959" s="4">
        <v>56.08</v>
      </c>
      <c r="L959" s="4">
        <f t="shared" si="141"/>
        <v>0</v>
      </c>
      <c r="M959" s="4">
        <f t="shared" si="142"/>
        <v>0</v>
      </c>
      <c r="N959" s="4">
        <f t="shared" si="143"/>
        <v>1</v>
      </c>
      <c r="Z959" s="9">
        <v>9</v>
      </c>
      <c r="AA959" t="s">
        <v>859</v>
      </c>
      <c r="AB959" t="s">
        <v>843</v>
      </c>
      <c r="AC959" t="s">
        <v>3</v>
      </c>
      <c r="AD959" t="s">
        <v>2</v>
      </c>
      <c r="AE959">
        <v>24</v>
      </c>
      <c r="AF959">
        <v>83.93</v>
      </c>
      <c r="AG959">
        <v>73.7</v>
      </c>
      <c r="AH959">
        <f t="shared" si="144"/>
        <v>1.1388059701492539</v>
      </c>
      <c r="AI959">
        <v>23.5</v>
      </c>
      <c r="AJ959">
        <v>65.709999999999994</v>
      </c>
      <c r="AK959">
        <v>72.459999999999994</v>
      </c>
      <c r="AL959" s="3">
        <f t="shared" si="145"/>
        <v>0</v>
      </c>
      <c r="AM959" s="3">
        <f t="shared" si="146"/>
        <v>1</v>
      </c>
      <c r="AN959" s="3">
        <f t="shared" si="147"/>
        <v>0</v>
      </c>
    </row>
    <row r="960" spans="1:40" x14ac:dyDescent="0.35">
      <c r="A960" t="s">
        <v>860</v>
      </c>
      <c r="B960" t="s">
        <v>843</v>
      </c>
      <c r="C960" s="4" t="s">
        <v>3</v>
      </c>
      <c r="D960" s="4" t="s">
        <v>1</v>
      </c>
      <c r="E960" s="4">
        <v>28</v>
      </c>
      <c r="F960" s="4">
        <v>79.7</v>
      </c>
      <c r="G960" s="4">
        <v>83.53</v>
      </c>
      <c r="H960" s="4">
        <f t="shared" si="140"/>
        <v>0.95414821022387164</v>
      </c>
      <c r="I960" s="4">
        <v>27.5</v>
      </c>
      <c r="J960" s="4">
        <v>58.32</v>
      </c>
      <c r="K960" s="4">
        <v>82.3</v>
      </c>
      <c r="L960" s="4">
        <f t="shared" si="141"/>
        <v>0</v>
      </c>
      <c r="M960" s="4">
        <f t="shared" si="142"/>
        <v>0</v>
      </c>
      <c r="N960" s="4">
        <f t="shared" si="143"/>
        <v>1</v>
      </c>
      <c r="Z960" s="9">
        <v>9</v>
      </c>
      <c r="AA960" t="s">
        <v>860</v>
      </c>
      <c r="AB960" t="s">
        <v>843</v>
      </c>
      <c r="AC960" t="s">
        <v>3</v>
      </c>
      <c r="AD960" t="s">
        <v>2</v>
      </c>
      <c r="AE960">
        <v>24</v>
      </c>
      <c r="AF960">
        <v>87.34</v>
      </c>
      <c r="AG960">
        <v>73.7</v>
      </c>
      <c r="AH960">
        <f t="shared" si="144"/>
        <v>1.1850746268656716</v>
      </c>
      <c r="AI960">
        <v>23.5</v>
      </c>
      <c r="AJ960">
        <v>72.22</v>
      </c>
      <c r="AK960">
        <v>72.459999999999994</v>
      </c>
      <c r="AL960" s="3">
        <f t="shared" si="145"/>
        <v>0</v>
      </c>
      <c r="AM960" s="3">
        <f t="shared" si="146"/>
        <v>1</v>
      </c>
      <c r="AN960" s="3">
        <f t="shared" si="147"/>
        <v>0</v>
      </c>
    </row>
    <row r="961" spans="1:40" x14ac:dyDescent="0.35">
      <c r="A961" t="s">
        <v>861</v>
      </c>
      <c r="B961" t="s">
        <v>843</v>
      </c>
      <c r="C961" s="4" t="s">
        <v>3</v>
      </c>
      <c r="D961" s="4" t="s">
        <v>1</v>
      </c>
      <c r="E961" s="4">
        <v>30.5</v>
      </c>
      <c r="F961" s="4">
        <v>82.75</v>
      </c>
      <c r="G961" s="4">
        <v>89.6</v>
      </c>
      <c r="H961" s="4">
        <f t="shared" si="140"/>
        <v>0.92354910714285721</v>
      </c>
      <c r="I961" s="4">
        <v>30</v>
      </c>
      <c r="J961" s="4">
        <v>61.32</v>
      </c>
      <c r="K961" s="4">
        <v>88.39</v>
      </c>
      <c r="L961" s="4">
        <f t="shared" si="141"/>
        <v>0</v>
      </c>
      <c r="M961" s="4">
        <f t="shared" si="142"/>
        <v>0</v>
      </c>
      <c r="N961" s="4">
        <f t="shared" si="143"/>
        <v>1</v>
      </c>
      <c r="Z961" s="9">
        <v>9</v>
      </c>
      <c r="AA961" t="s">
        <v>861</v>
      </c>
      <c r="AB961" t="s">
        <v>843</v>
      </c>
      <c r="AC961" s="4" t="s">
        <v>3</v>
      </c>
      <c r="AD961" s="4" t="s">
        <v>2</v>
      </c>
      <c r="AE961" s="4">
        <v>24.5</v>
      </c>
      <c r="AF961" s="4">
        <v>73.34</v>
      </c>
      <c r="AG961" s="4">
        <v>74.930000000000007</v>
      </c>
      <c r="AH961" s="4">
        <f t="shared" si="144"/>
        <v>0.9787801948485253</v>
      </c>
      <c r="AI961" s="4">
        <v>24</v>
      </c>
      <c r="AJ961" s="4">
        <v>70.3</v>
      </c>
      <c r="AK961" s="4">
        <v>73.7</v>
      </c>
      <c r="AL961" s="4">
        <f t="shared" si="145"/>
        <v>0</v>
      </c>
      <c r="AM961" s="4">
        <f t="shared" si="146"/>
        <v>0</v>
      </c>
      <c r="AN961" s="4">
        <f t="shared" si="147"/>
        <v>1</v>
      </c>
    </row>
    <row r="962" spans="1:40" x14ac:dyDescent="0.35">
      <c r="A962" t="s">
        <v>862</v>
      </c>
      <c r="B962" t="s">
        <v>843</v>
      </c>
      <c r="C962" t="s">
        <v>3</v>
      </c>
      <c r="D962" t="s">
        <v>1</v>
      </c>
      <c r="E962">
        <v>22</v>
      </c>
      <c r="F962">
        <v>68.88</v>
      </c>
      <c r="G962">
        <v>68.72</v>
      </c>
      <c r="H962">
        <f t="shared" si="140"/>
        <v>1.0023282887077998</v>
      </c>
      <c r="I962">
        <v>21.5</v>
      </c>
      <c r="J962">
        <v>54.22</v>
      </c>
      <c r="K962">
        <v>67.47</v>
      </c>
      <c r="L962" s="3">
        <f t="shared" si="141"/>
        <v>0</v>
      </c>
      <c r="M962" s="3">
        <f t="shared" si="142"/>
        <v>1</v>
      </c>
      <c r="N962" s="3">
        <f t="shared" si="143"/>
        <v>0</v>
      </c>
      <c r="Z962" s="9">
        <v>9</v>
      </c>
      <c r="AA962" t="s">
        <v>862</v>
      </c>
      <c r="AB962" t="s">
        <v>843</v>
      </c>
      <c r="AC962" t="s">
        <v>3</v>
      </c>
      <c r="AD962" t="s">
        <v>2</v>
      </c>
      <c r="AE962">
        <v>24</v>
      </c>
      <c r="AF962">
        <v>168.99</v>
      </c>
      <c r="AG962">
        <v>73.7</v>
      </c>
      <c r="AH962">
        <f t="shared" si="144"/>
        <v>2.2929443690637723</v>
      </c>
      <c r="AI962">
        <v>22</v>
      </c>
      <c r="AJ962">
        <v>58.73</v>
      </c>
      <c r="AK962">
        <v>68.72</v>
      </c>
      <c r="AL962" s="3">
        <f t="shared" si="145"/>
        <v>1</v>
      </c>
      <c r="AM962" s="3">
        <f t="shared" si="146"/>
        <v>0</v>
      </c>
      <c r="AN962" s="3">
        <f t="shared" si="147"/>
        <v>0</v>
      </c>
    </row>
    <row r="963" spans="1:40" x14ac:dyDescent="0.35">
      <c r="A963" t="s">
        <v>863</v>
      </c>
      <c r="B963" t="s">
        <v>843</v>
      </c>
      <c r="C963" t="s">
        <v>3</v>
      </c>
      <c r="D963" t="s">
        <v>1</v>
      </c>
      <c r="E963">
        <v>23</v>
      </c>
      <c r="F963">
        <v>105.68</v>
      </c>
      <c r="G963">
        <v>71.22</v>
      </c>
      <c r="H963">
        <f t="shared" si="140"/>
        <v>1.4838528503229431</v>
      </c>
      <c r="I963">
        <v>22</v>
      </c>
      <c r="J963">
        <v>52.12</v>
      </c>
      <c r="K963">
        <v>68.72</v>
      </c>
      <c r="L963" s="3">
        <f t="shared" si="141"/>
        <v>0</v>
      </c>
      <c r="M963" s="3">
        <f t="shared" si="142"/>
        <v>1</v>
      </c>
      <c r="N963" s="3">
        <f t="shared" si="143"/>
        <v>0</v>
      </c>
      <c r="Z963" s="9">
        <v>9</v>
      </c>
      <c r="AA963" t="s">
        <v>863</v>
      </c>
      <c r="AB963" t="s">
        <v>843</v>
      </c>
      <c r="AC963" t="s">
        <v>3</v>
      </c>
      <c r="AD963" t="s">
        <v>2</v>
      </c>
      <c r="AE963">
        <v>24</v>
      </c>
      <c r="AF963">
        <v>141.88999999999999</v>
      </c>
      <c r="AG963">
        <v>73.7</v>
      </c>
      <c r="AH963">
        <f t="shared" si="144"/>
        <v>1.925237449118046</v>
      </c>
      <c r="AI963">
        <v>22</v>
      </c>
      <c r="AJ963">
        <v>68.13</v>
      </c>
      <c r="AK963">
        <v>68.72</v>
      </c>
      <c r="AL963" s="3">
        <f t="shared" si="145"/>
        <v>1</v>
      </c>
      <c r="AM963" s="3">
        <f t="shared" si="146"/>
        <v>0</v>
      </c>
      <c r="AN963" s="3">
        <f t="shared" si="147"/>
        <v>0</v>
      </c>
    </row>
    <row r="964" spans="1:40" x14ac:dyDescent="0.35">
      <c r="A964" t="s">
        <v>864</v>
      </c>
      <c r="B964" t="s">
        <v>843</v>
      </c>
      <c r="C964" s="4" t="s">
        <v>3</v>
      </c>
      <c r="D964" s="4" t="s">
        <v>1</v>
      </c>
      <c r="E964" s="4">
        <v>20</v>
      </c>
      <c r="F964" s="4">
        <v>56.53</v>
      </c>
      <c r="G964" s="4">
        <v>63.71</v>
      </c>
      <c r="H964" s="4">
        <f t="shared" si="140"/>
        <v>0.88730183644639771</v>
      </c>
      <c r="I964" s="4">
        <v>19.5</v>
      </c>
      <c r="J964" s="4">
        <v>28.31</v>
      </c>
      <c r="K964" s="4">
        <v>62.44</v>
      </c>
      <c r="L964" s="4">
        <f t="shared" si="141"/>
        <v>0</v>
      </c>
      <c r="M964" s="4">
        <f t="shared" si="142"/>
        <v>0</v>
      </c>
      <c r="N964" s="4">
        <f t="shared" si="143"/>
        <v>1</v>
      </c>
      <c r="Z964" s="9">
        <v>9</v>
      </c>
      <c r="AA964" t="s">
        <v>864</v>
      </c>
      <c r="AB964" t="s">
        <v>843</v>
      </c>
      <c r="AC964" t="s">
        <v>3</v>
      </c>
      <c r="AD964" t="s">
        <v>2</v>
      </c>
      <c r="AE964">
        <v>24</v>
      </c>
      <c r="AF964">
        <v>113.28</v>
      </c>
      <c r="AG964">
        <v>73.7</v>
      </c>
      <c r="AH964">
        <f t="shared" si="144"/>
        <v>1.5370420624151968</v>
      </c>
      <c r="AI964">
        <v>23</v>
      </c>
      <c r="AJ964">
        <v>67.56</v>
      </c>
      <c r="AK964">
        <v>71.22</v>
      </c>
      <c r="AL964" s="3">
        <f t="shared" si="145"/>
        <v>1</v>
      </c>
      <c r="AM964" s="3">
        <f t="shared" si="146"/>
        <v>0</v>
      </c>
      <c r="AN964" s="3">
        <f t="shared" si="147"/>
        <v>0</v>
      </c>
    </row>
    <row r="965" spans="1:40" x14ac:dyDescent="0.35">
      <c r="A965" t="s">
        <v>865</v>
      </c>
      <c r="B965" t="s">
        <v>843</v>
      </c>
      <c r="C965" t="s">
        <v>3</v>
      </c>
      <c r="D965" t="s">
        <v>1</v>
      </c>
      <c r="E965">
        <v>23.5</v>
      </c>
      <c r="F965">
        <v>79.02</v>
      </c>
      <c r="G965">
        <v>72.459999999999994</v>
      </c>
      <c r="H965">
        <f t="shared" si="140"/>
        <v>1.0905327077008005</v>
      </c>
      <c r="I965">
        <v>23</v>
      </c>
      <c r="J965">
        <v>66.42</v>
      </c>
      <c r="K965">
        <v>71.22</v>
      </c>
      <c r="L965" s="3">
        <f t="shared" si="141"/>
        <v>0</v>
      </c>
      <c r="M965" s="3">
        <f t="shared" si="142"/>
        <v>1</v>
      </c>
      <c r="N965" s="3">
        <f t="shared" si="143"/>
        <v>0</v>
      </c>
      <c r="Z965" s="9">
        <v>9</v>
      </c>
      <c r="AA965" t="s">
        <v>865</v>
      </c>
      <c r="AB965" t="s">
        <v>843</v>
      </c>
      <c r="AC965" t="s">
        <v>3</v>
      </c>
      <c r="AD965" t="s">
        <v>2</v>
      </c>
      <c r="AE965">
        <v>24</v>
      </c>
      <c r="AF965">
        <v>96.77</v>
      </c>
      <c r="AG965">
        <v>73.7</v>
      </c>
      <c r="AH965">
        <f t="shared" si="144"/>
        <v>1.3130257801899592</v>
      </c>
      <c r="AI965">
        <v>23.5</v>
      </c>
      <c r="AJ965">
        <v>69.77</v>
      </c>
      <c r="AK965">
        <v>72.459999999999994</v>
      </c>
      <c r="AL965" s="3">
        <f t="shared" si="145"/>
        <v>0</v>
      </c>
      <c r="AM965" s="3">
        <f t="shared" si="146"/>
        <v>1</v>
      </c>
      <c r="AN965" s="3">
        <f t="shared" si="147"/>
        <v>0</v>
      </c>
    </row>
    <row r="966" spans="1:40" x14ac:dyDescent="0.35">
      <c r="A966" t="s">
        <v>866</v>
      </c>
      <c r="B966" t="s">
        <v>843</v>
      </c>
      <c r="C966" s="4" t="s">
        <v>3</v>
      </c>
      <c r="D966" s="4" t="s">
        <v>1</v>
      </c>
      <c r="E966" s="4">
        <v>22</v>
      </c>
      <c r="F966" s="4">
        <v>59.46</v>
      </c>
      <c r="G966" s="4">
        <v>68.72</v>
      </c>
      <c r="H966" s="4">
        <f t="shared" si="140"/>
        <v>0.86525029103608853</v>
      </c>
      <c r="I966" s="4">
        <v>21.5</v>
      </c>
      <c r="J966" s="4">
        <v>49.43</v>
      </c>
      <c r="K966" s="4">
        <v>67.47</v>
      </c>
      <c r="L966" s="4">
        <f t="shared" si="141"/>
        <v>0</v>
      </c>
      <c r="M966" s="4">
        <f t="shared" si="142"/>
        <v>0</v>
      </c>
      <c r="N966" s="4">
        <f t="shared" si="143"/>
        <v>1</v>
      </c>
      <c r="Z966" s="9">
        <v>9</v>
      </c>
      <c r="AA966" t="s">
        <v>866</v>
      </c>
      <c r="AB966" t="s">
        <v>843</v>
      </c>
      <c r="AC966" t="s">
        <v>3</v>
      </c>
      <c r="AD966" t="s">
        <v>2</v>
      </c>
      <c r="AE966">
        <v>22.5</v>
      </c>
      <c r="AF966">
        <v>70.709999999999994</v>
      </c>
      <c r="AG966">
        <v>69.97</v>
      </c>
      <c r="AH966">
        <f t="shared" si="144"/>
        <v>1.0105759611261969</v>
      </c>
      <c r="AI966">
        <v>22</v>
      </c>
      <c r="AJ966">
        <v>49.46</v>
      </c>
      <c r="AK966">
        <v>68.72</v>
      </c>
      <c r="AL966" s="3">
        <f t="shared" si="145"/>
        <v>0</v>
      </c>
      <c r="AM966" s="3">
        <f t="shared" si="146"/>
        <v>1</v>
      </c>
      <c r="AN966" s="3">
        <f t="shared" si="147"/>
        <v>0</v>
      </c>
    </row>
    <row r="967" spans="1:40" x14ac:dyDescent="0.35">
      <c r="A967" t="s">
        <v>867</v>
      </c>
      <c r="B967" t="s">
        <v>843</v>
      </c>
      <c r="C967" t="s">
        <v>3</v>
      </c>
      <c r="D967" t="s">
        <v>1</v>
      </c>
      <c r="E967">
        <v>23</v>
      </c>
      <c r="F967">
        <v>84.2</v>
      </c>
      <c r="G967">
        <v>71.22</v>
      </c>
      <c r="H967">
        <f t="shared" si="140"/>
        <v>1.1822521763549565</v>
      </c>
      <c r="I967">
        <v>22</v>
      </c>
      <c r="J967">
        <v>56.39</v>
      </c>
      <c r="K967">
        <v>68.72</v>
      </c>
      <c r="L967" s="3">
        <f t="shared" si="141"/>
        <v>0</v>
      </c>
      <c r="M967" s="3">
        <f t="shared" si="142"/>
        <v>1</v>
      </c>
      <c r="N967" s="3">
        <f t="shared" si="143"/>
        <v>0</v>
      </c>
      <c r="Z967" s="9">
        <v>9</v>
      </c>
      <c r="AA967" t="s">
        <v>867</v>
      </c>
      <c r="AB967" t="s">
        <v>843</v>
      </c>
      <c r="AC967" t="s">
        <v>3</v>
      </c>
      <c r="AD967" t="s">
        <v>2</v>
      </c>
      <c r="AE967">
        <v>24</v>
      </c>
      <c r="AF967">
        <v>134.53</v>
      </c>
      <c r="AG967">
        <v>73.7</v>
      </c>
      <c r="AH967">
        <f t="shared" si="144"/>
        <v>1.8253731343283581</v>
      </c>
      <c r="AI967">
        <v>22.5</v>
      </c>
      <c r="AJ967">
        <v>60.9</v>
      </c>
      <c r="AK967">
        <v>69.97</v>
      </c>
      <c r="AL967" s="3">
        <f t="shared" si="145"/>
        <v>1</v>
      </c>
      <c r="AM967" s="3">
        <f t="shared" si="146"/>
        <v>0</v>
      </c>
      <c r="AN967" s="3">
        <f t="shared" si="147"/>
        <v>0</v>
      </c>
    </row>
    <row r="968" spans="1:40" x14ac:dyDescent="0.35">
      <c r="A968" t="s">
        <v>884</v>
      </c>
      <c r="B968" t="s">
        <v>843</v>
      </c>
      <c r="C968" s="4" t="s">
        <v>3</v>
      </c>
      <c r="D968" s="4" t="s">
        <v>4</v>
      </c>
      <c r="E968" s="4">
        <v>15</v>
      </c>
      <c r="F968" s="4">
        <v>44.36</v>
      </c>
      <c r="G968" s="4">
        <v>50.91</v>
      </c>
      <c r="H968" s="4">
        <f t="shared" si="140"/>
        <v>0.87134158318601462</v>
      </c>
      <c r="I968" s="4">
        <v>15</v>
      </c>
      <c r="J968" s="4">
        <v>44.36</v>
      </c>
      <c r="K968" s="4">
        <v>50.91</v>
      </c>
      <c r="L968" s="4">
        <f t="shared" si="141"/>
        <v>0</v>
      </c>
      <c r="M968" s="4">
        <f t="shared" si="142"/>
        <v>0</v>
      </c>
      <c r="N968" s="4">
        <f t="shared" si="143"/>
        <v>1</v>
      </c>
      <c r="Z968" s="9">
        <v>9</v>
      </c>
      <c r="AA968" t="s">
        <v>884</v>
      </c>
      <c r="AB968" t="s">
        <v>843</v>
      </c>
      <c r="AC968" s="4" t="s">
        <v>3</v>
      </c>
      <c r="AD968" s="4" t="s">
        <v>5</v>
      </c>
      <c r="AE968" s="4">
        <v>23</v>
      </c>
      <c r="AF968" s="4">
        <v>68.75</v>
      </c>
      <c r="AG968" s="4">
        <v>71.22</v>
      </c>
      <c r="AH968" s="4">
        <f t="shared" si="144"/>
        <v>0.96531873069362539</v>
      </c>
      <c r="AI968" s="4">
        <v>22.5</v>
      </c>
      <c r="AJ968" s="4">
        <v>57.9</v>
      </c>
      <c r="AK968" s="4">
        <v>69.97</v>
      </c>
      <c r="AL968" s="4">
        <f t="shared" si="145"/>
        <v>0</v>
      </c>
      <c r="AM968" s="4">
        <f t="shared" si="146"/>
        <v>0</v>
      </c>
      <c r="AN968" s="4">
        <f t="shared" si="147"/>
        <v>1</v>
      </c>
    </row>
    <row r="969" spans="1:40" x14ac:dyDescent="0.35">
      <c r="A969" t="s">
        <v>885</v>
      </c>
      <c r="B969" t="s">
        <v>843</v>
      </c>
      <c r="C969" s="4" t="s">
        <v>3</v>
      </c>
      <c r="D969" s="4" t="s">
        <v>4</v>
      </c>
      <c r="E969" s="4">
        <v>22</v>
      </c>
      <c r="F969" s="4">
        <v>56.42</v>
      </c>
      <c r="G969" s="4">
        <v>68.72</v>
      </c>
      <c r="H969" s="4">
        <f t="shared" si="140"/>
        <v>0.82101280558789291</v>
      </c>
      <c r="I969" s="4">
        <v>21.5</v>
      </c>
      <c r="J969" s="4">
        <v>41.29</v>
      </c>
      <c r="K969" s="4">
        <v>67.47</v>
      </c>
      <c r="L969" s="4">
        <f t="shared" si="141"/>
        <v>0</v>
      </c>
      <c r="M969" s="4">
        <f t="shared" si="142"/>
        <v>0</v>
      </c>
      <c r="N969" s="4">
        <f t="shared" si="143"/>
        <v>1</v>
      </c>
      <c r="Z969" s="9">
        <v>9</v>
      </c>
      <c r="AA969" t="s">
        <v>885</v>
      </c>
      <c r="AB969" t="s">
        <v>843</v>
      </c>
      <c r="AC969" s="4" t="s">
        <v>3</v>
      </c>
      <c r="AD969" s="4" t="s">
        <v>5</v>
      </c>
      <c r="AE969" s="4">
        <v>22.5</v>
      </c>
      <c r="AF969" s="4">
        <v>66.55</v>
      </c>
      <c r="AG969" s="4">
        <v>69.97</v>
      </c>
      <c r="AH969" s="4">
        <f t="shared" si="144"/>
        <v>0.9511219093897384</v>
      </c>
      <c r="AI969" s="4">
        <v>22</v>
      </c>
      <c r="AJ969" s="4">
        <v>36.49</v>
      </c>
      <c r="AK969" s="4">
        <v>68.72</v>
      </c>
      <c r="AL969" s="4">
        <f t="shared" si="145"/>
        <v>0</v>
      </c>
      <c r="AM969" s="4">
        <f t="shared" si="146"/>
        <v>0</v>
      </c>
      <c r="AN969" s="4">
        <f t="shared" si="147"/>
        <v>1</v>
      </c>
    </row>
    <row r="970" spans="1:40" x14ac:dyDescent="0.35">
      <c r="A970" t="s">
        <v>886</v>
      </c>
      <c r="B970" t="s">
        <v>843</v>
      </c>
      <c r="C970" t="s">
        <v>3</v>
      </c>
      <c r="D970" t="s">
        <v>4</v>
      </c>
      <c r="E970">
        <v>23.5</v>
      </c>
      <c r="F970">
        <v>76.72</v>
      </c>
      <c r="G970">
        <v>72.459999999999994</v>
      </c>
      <c r="H970">
        <f t="shared" si="140"/>
        <v>1.058791057134971</v>
      </c>
      <c r="I970">
        <v>23</v>
      </c>
      <c r="J970">
        <v>52.49</v>
      </c>
      <c r="K970">
        <v>71.22</v>
      </c>
      <c r="L970" s="3">
        <f t="shared" si="141"/>
        <v>0</v>
      </c>
      <c r="M970" s="3">
        <f t="shared" si="142"/>
        <v>1</v>
      </c>
      <c r="N970" s="3">
        <f t="shared" si="143"/>
        <v>0</v>
      </c>
      <c r="Z970" s="9">
        <v>9</v>
      </c>
      <c r="AA970" t="s">
        <v>886</v>
      </c>
      <c r="AB970" t="s">
        <v>843</v>
      </c>
      <c r="AC970" s="4" t="s">
        <v>3</v>
      </c>
      <c r="AD970" s="4" t="s">
        <v>5</v>
      </c>
      <c r="AE970" s="4">
        <v>17.5</v>
      </c>
      <c r="AF970" s="4">
        <v>42.89</v>
      </c>
      <c r="AG970" s="4">
        <v>57.36</v>
      </c>
      <c r="AH970" s="4">
        <f t="shared" si="144"/>
        <v>0.74773361227336121</v>
      </c>
      <c r="AI970" s="4">
        <v>17</v>
      </c>
      <c r="AJ970" s="4">
        <v>33.56</v>
      </c>
      <c r="AK970" s="4">
        <v>56.08</v>
      </c>
      <c r="AL970" s="4">
        <f t="shared" si="145"/>
        <v>0</v>
      </c>
      <c r="AM970" s="4">
        <f t="shared" si="146"/>
        <v>0</v>
      </c>
      <c r="AN970" s="4">
        <f t="shared" si="147"/>
        <v>1</v>
      </c>
    </row>
    <row r="971" spans="1:40" x14ac:dyDescent="0.35">
      <c r="A971" t="s">
        <v>887</v>
      </c>
      <c r="B971" t="s">
        <v>843</v>
      </c>
      <c r="C971" s="4" t="s">
        <v>3</v>
      </c>
      <c r="D971" s="4" t="s">
        <v>4</v>
      </c>
      <c r="E971" s="4">
        <v>18</v>
      </c>
      <c r="F971" s="4">
        <v>50.3</v>
      </c>
      <c r="G971" s="4">
        <v>58.64</v>
      </c>
      <c r="H971" s="4">
        <f t="shared" si="140"/>
        <v>0.8577762619372441</v>
      </c>
      <c r="I971" s="4">
        <v>17.5</v>
      </c>
      <c r="J971" s="4">
        <v>35.86</v>
      </c>
      <c r="K971" s="4">
        <v>57.36</v>
      </c>
      <c r="L971" s="4">
        <f t="shared" si="141"/>
        <v>0</v>
      </c>
      <c r="M971" s="4">
        <f t="shared" si="142"/>
        <v>0</v>
      </c>
      <c r="N971" s="4">
        <f t="shared" si="143"/>
        <v>1</v>
      </c>
      <c r="Z971" s="9">
        <v>9</v>
      </c>
      <c r="AA971" t="s">
        <v>887</v>
      </c>
      <c r="AB971" t="s">
        <v>843</v>
      </c>
      <c r="AC971" s="4" t="s">
        <v>3</v>
      </c>
      <c r="AD971" s="4" t="s">
        <v>5</v>
      </c>
      <c r="AE971" s="4">
        <v>23</v>
      </c>
      <c r="AF971" s="4">
        <v>66.510000000000005</v>
      </c>
      <c r="AG971" s="4">
        <v>71.22</v>
      </c>
      <c r="AH971" s="4">
        <f t="shared" si="144"/>
        <v>0.93386689132266221</v>
      </c>
      <c r="AI971" s="4">
        <v>22.5</v>
      </c>
      <c r="AJ971" s="4">
        <v>59.56</v>
      </c>
      <c r="AK971" s="4">
        <v>69.97</v>
      </c>
      <c r="AL971" s="4">
        <f t="shared" si="145"/>
        <v>0</v>
      </c>
      <c r="AM971" s="4">
        <f t="shared" si="146"/>
        <v>0</v>
      </c>
      <c r="AN971" s="4">
        <f t="shared" si="147"/>
        <v>1</v>
      </c>
    </row>
    <row r="972" spans="1:40" x14ac:dyDescent="0.35">
      <c r="A972" t="s">
        <v>888</v>
      </c>
      <c r="B972" t="s">
        <v>843</v>
      </c>
      <c r="C972" s="4" t="s">
        <v>3</v>
      </c>
      <c r="D972" s="4" t="s">
        <v>4</v>
      </c>
      <c r="E972" s="4">
        <v>23</v>
      </c>
      <c r="F972" s="4">
        <v>69.11</v>
      </c>
      <c r="G972" s="4">
        <v>71.22</v>
      </c>
      <c r="H972" s="4">
        <f t="shared" si="140"/>
        <v>0.9703734905925302</v>
      </c>
      <c r="I972" s="4">
        <v>22.5</v>
      </c>
      <c r="J972" s="4">
        <v>56.51</v>
      </c>
      <c r="K972" s="4">
        <v>69.97</v>
      </c>
      <c r="L972" s="4">
        <f t="shared" si="141"/>
        <v>0</v>
      </c>
      <c r="M972" s="4">
        <f t="shared" si="142"/>
        <v>0</v>
      </c>
      <c r="N972" s="4">
        <f t="shared" si="143"/>
        <v>1</v>
      </c>
      <c r="Z972" s="9">
        <v>9</v>
      </c>
      <c r="AA972" t="s">
        <v>888</v>
      </c>
      <c r="AB972" t="s">
        <v>843</v>
      </c>
      <c r="AC972" t="s">
        <v>3</v>
      </c>
      <c r="AD972" t="s">
        <v>5</v>
      </c>
      <c r="AE972">
        <v>24.5</v>
      </c>
      <c r="AF972">
        <v>81.16</v>
      </c>
      <c r="AG972">
        <v>74.930000000000007</v>
      </c>
      <c r="AH972">
        <f t="shared" si="144"/>
        <v>1.0831442679834511</v>
      </c>
      <c r="AI972">
        <v>24</v>
      </c>
      <c r="AJ972">
        <v>55.46</v>
      </c>
      <c r="AK972">
        <v>73.7</v>
      </c>
      <c r="AL972" s="3">
        <f t="shared" si="145"/>
        <v>0</v>
      </c>
      <c r="AM972" s="3">
        <f t="shared" si="146"/>
        <v>1</v>
      </c>
      <c r="AN972" s="3">
        <f t="shared" si="147"/>
        <v>0</v>
      </c>
    </row>
    <row r="973" spans="1:40" x14ac:dyDescent="0.35">
      <c r="A973" t="s">
        <v>889</v>
      </c>
      <c r="B973" t="s">
        <v>843</v>
      </c>
      <c r="C973" s="4" t="s">
        <v>3</v>
      </c>
      <c r="D973" s="4" t="s">
        <v>4</v>
      </c>
      <c r="E973" s="4">
        <v>25.5</v>
      </c>
      <c r="F973" s="4">
        <v>68.180000000000007</v>
      </c>
      <c r="G973" s="4">
        <v>77.400000000000006</v>
      </c>
      <c r="H973" s="4">
        <f t="shared" si="140"/>
        <v>0.88087855297157625</v>
      </c>
      <c r="I973" s="4">
        <v>25</v>
      </c>
      <c r="J973" s="4">
        <v>51.19</v>
      </c>
      <c r="K973" s="4">
        <v>76.17</v>
      </c>
      <c r="L973" s="4">
        <f t="shared" si="141"/>
        <v>0</v>
      </c>
      <c r="M973" s="4">
        <f t="shared" si="142"/>
        <v>0</v>
      </c>
      <c r="N973" s="4">
        <f t="shared" si="143"/>
        <v>1</v>
      </c>
      <c r="Z973" s="9">
        <v>9</v>
      </c>
      <c r="AA973" t="s">
        <v>889</v>
      </c>
      <c r="AB973" t="s">
        <v>843</v>
      </c>
      <c r="AC973" s="4" t="s">
        <v>3</v>
      </c>
      <c r="AD973" s="4" t="s">
        <v>5</v>
      </c>
      <c r="AE973" s="4">
        <v>19.5</v>
      </c>
      <c r="AF973" s="4">
        <v>52.68</v>
      </c>
      <c r="AG973" s="4">
        <v>62.44</v>
      </c>
      <c r="AH973" s="4">
        <f t="shared" si="144"/>
        <v>0.84368994234465089</v>
      </c>
      <c r="AI973" s="4">
        <v>19</v>
      </c>
      <c r="AJ973" s="4">
        <v>40.520000000000003</v>
      </c>
      <c r="AK973" s="4">
        <v>61.18</v>
      </c>
      <c r="AL973" s="4">
        <f t="shared" si="145"/>
        <v>0</v>
      </c>
      <c r="AM973" s="4">
        <f t="shared" si="146"/>
        <v>0</v>
      </c>
      <c r="AN973" s="4">
        <f t="shared" si="147"/>
        <v>1</v>
      </c>
    </row>
    <row r="974" spans="1:40" x14ac:dyDescent="0.35">
      <c r="A974" t="s">
        <v>890</v>
      </c>
      <c r="B974" t="s">
        <v>843</v>
      </c>
      <c r="C974" s="4" t="s">
        <v>3</v>
      </c>
      <c r="D974" s="4" t="s">
        <v>4</v>
      </c>
      <c r="E974" s="4">
        <v>15.5</v>
      </c>
      <c r="F974" s="4">
        <v>43.99</v>
      </c>
      <c r="G974" s="4">
        <v>52.21</v>
      </c>
      <c r="H974" s="4">
        <f t="shared" si="140"/>
        <v>0.84255889676307227</v>
      </c>
      <c r="I974" s="4">
        <v>15</v>
      </c>
      <c r="J974" s="4">
        <v>26.35</v>
      </c>
      <c r="K974" s="4">
        <v>50.91</v>
      </c>
      <c r="L974" s="4">
        <f t="shared" si="141"/>
        <v>0</v>
      </c>
      <c r="M974" s="4">
        <f t="shared" si="142"/>
        <v>0</v>
      </c>
      <c r="N974" s="4">
        <f t="shared" si="143"/>
        <v>1</v>
      </c>
      <c r="Z974" s="9">
        <v>9</v>
      </c>
      <c r="AA974" t="s">
        <v>890</v>
      </c>
      <c r="AB974" t="s">
        <v>843</v>
      </c>
      <c r="AC974" s="4" t="s">
        <v>3</v>
      </c>
      <c r="AD974" s="4" t="s">
        <v>5</v>
      </c>
      <c r="AE974" s="4">
        <v>22.5</v>
      </c>
      <c r="AF974" s="4">
        <v>60.65</v>
      </c>
      <c r="AG974" s="4">
        <v>69.97</v>
      </c>
      <c r="AH974" s="4">
        <f t="shared" si="144"/>
        <v>0.86680005716735742</v>
      </c>
      <c r="AI974" s="4">
        <v>22</v>
      </c>
      <c r="AJ974" s="4">
        <v>36.04</v>
      </c>
      <c r="AK974" s="4">
        <v>68.72</v>
      </c>
      <c r="AL974" s="4">
        <f t="shared" si="145"/>
        <v>0</v>
      </c>
      <c r="AM974" s="4">
        <f t="shared" si="146"/>
        <v>0</v>
      </c>
      <c r="AN974" s="4">
        <f t="shared" si="147"/>
        <v>1</v>
      </c>
    </row>
    <row r="975" spans="1:40" x14ac:dyDescent="0.35">
      <c r="A975" t="s">
        <v>891</v>
      </c>
      <c r="B975" t="s">
        <v>843</v>
      </c>
      <c r="C975" s="4" t="s">
        <v>3</v>
      </c>
      <c r="D975" s="4" t="s">
        <v>4</v>
      </c>
      <c r="E975" s="4">
        <v>25.5</v>
      </c>
      <c r="F975" s="4">
        <v>76.38</v>
      </c>
      <c r="G975" s="4">
        <v>77.400000000000006</v>
      </c>
      <c r="H975" s="4">
        <f t="shared" si="140"/>
        <v>0.9868217054263565</v>
      </c>
      <c r="I975" s="4">
        <v>25</v>
      </c>
      <c r="J975" s="4">
        <v>53.46</v>
      </c>
      <c r="K975" s="4">
        <v>76.17</v>
      </c>
      <c r="L975" s="4">
        <f t="shared" si="141"/>
        <v>0</v>
      </c>
      <c r="M975" s="4">
        <f t="shared" si="142"/>
        <v>0</v>
      </c>
      <c r="N975" s="4">
        <f t="shared" si="143"/>
        <v>1</v>
      </c>
      <c r="Z975" s="9">
        <v>9</v>
      </c>
      <c r="AA975" t="s">
        <v>891</v>
      </c>
      <c r="AB975" t="s">
        <v>843</v>
      </c>
      <c r="AC975" s="4" t="s">
        <v>3</v>
      </c>
      <c r="AD975" s="4" t="s">
        <v>5</v>
      </c>
      <c r="AE975" s="4">
        <v>22.5</v>
      </c>
      <c r="AF975" s="4">
        <v>69.41</v>
      </c>
      <c r="AG975" s="4">
        <v>69.97</v>
      </c>
      <c r="AH975" s="4">
        <f t="shared" si="144"/>
        <v>0.99199656995855368</v>
      </c>
      <c r="AI975" s="4">
        <v>22</v>
      </c>
      <c r="AJ975" s="4">
        <v>64.209999999999994</v>
      </c>
      <c r="AK975" s="4">
        <v>68.72</v>
      </c>
      <c r="AL975" s="4">
        <f t="shared" si="145"/>
        <v>0</v>
      </c>
      <c r="AM975" s="4">
        <f t="shared" si="146"/>
        <v>0</v>
      </c>
      <c r="AN975" s="4">
        <f t="shared" si="147"/>
        <v>1</v>
      </c>
    </row>
    <row r="976" spans="1:40" x14ac:dyDescent="0.35">
      <c r="A976" t="s">
        <v>892</v>
      </c>
      <c r="B976" t="s">
        <v>843</v>
      </c>
      <c r="C976" t="s">
        <v>3</v>
      </c>
      <c r="D976" t="s">
        <v>4</v>
      </c>
      <c r="E976">
        <v>30.5</v>
      </c>
      <c r="F976">
        <v>99.57</v>
      </c>
      <c r="G976">
        <v>89.6</v>
      </c>
      <c r="H976">
        <f t="shared" si="140"/>
        <v>1.1112723214285714</v>
      </c>
      <c r="I976">
        <v>30</v>
      </c>
      <c r="J976">
        <v>59.24</v>
      </c>
      <c r="K976">
        <v>88.39</v>
      </c>
      <c r="L976" s="3">
        <f t="shared" si="141"/>
        <v>0</v>
      </c>
      <c r="M976" s="3">
        <f t="shared" si="142"/>
        <v>1</v>
      </c>
      <c r="N976" s="3">
        <f t="shared" si="143"/>
        <v>0</v>
      </c>
      <c r="Z976" s="9">
        <v>9</v>
      </c>
      <c r="AA976" t="s">
        <v>892</v>
      </c>
      <c r="AB976" t="s">
        <v>843</v>
      </c>
      <c r="AC976" s="4" t="s">
        <v>3</v>
      </c>
      <c r="AD976" s="4" t="s">
        <v>5</v>
      </c>
      <c r="AE976" s="4">
        <v>17</v>
      </c>
      <c r="AF976" s="4">
        <v>45.39</v>
      </c>
      <c r="AG976" s="4">
        <v>56.08</v>
      </c>
      <c r="AH976" s="4">
        <f t="shared" si="144"/>
        <v>0.80937945791726107</v>
      </c>
      <c r="AI976" s="4">
        <v>16.5</v>
      </c>
      <c r="AJ976" s="4">
        <v>26.22</v>
      </c>
      <c r="AK976" s="4">
        <v>54.79</v>
      </c>
      <c r="AL976" s="4">
        <f t="shared" si="145"/>
        <v>0</v>
      </c>
      <c r="AM976" s="4">
        <f t="shared" si="146"/>
        <v>0</v>
      </c>
      <c r="AN976" s="4">
        <f t="shared" si="147"/>
        <v>1</v>
      </c>
    </row>
    <row r="977" spans="1:40" x14ac:dyDescent="0.35">
      <c r="A977" t="s">
        <v>893</v>
      </c>
      <c r="B977" t="s">
        <v>843</v>
      </c>
      <c r="C977" s="4" t="s">
        <v>3</v>
      </c>
      <c r="D977" s="4" t="s">
        <v>4</v>
      </c>
      <c r="E977" s="4">
        <v>30</v>
      </c>
      <c r="F977" s="4">
        <v>80.81</v>
      </c>
      <c r="G977" s="4">
        <v>88.39</v>
      </c>
      <c r="H977" s="4">
        <f t="shared" si="140"/>
        <v>0.9142436927254215</v>
      </c>
      <c r="I977" s="4">
        <v>29.5</v>
      </c>
      <c r="J977" s="4">
        <v>52.19</v>
      </c>
      <c r="K977" s="4">
        <v>87.18</v>
      </c>
      <c r="L977" s="4">
        <f t="shared" si="141"/>
        <v>0</v>
      </c>
      <c r="M977" s="4">
        <f t="shared" si="142"/>
        <v>0</v>
      </c>
      <c r="N977" s="4">
        <f t="shared" si="143"/>
        <v>1</v>
      </c>
      <c r="Z977" s="9">
        <v>9</v>
      </c>
      <c r="AA977" t="s">
        <v>893</v>
      </c>
      <c r="AB977" t="s">
        <v>843</v>
      </c>
      <c r="AC977" s="4" t="s">
        <v>3</v>
      </c>
      <c r="AD977" s="4" t="s">
        <v>5</v>
      </c>
      <c r="AE977" s="4">
        <v>33.5</v>
      </c>
      <c r="AF977" s="4">
        <v>86.79</v>
      </c>
      <c r="AG977" s="4">
        <v>96.84</v>
      </c>
      <c r="AH977" s="4">
        <f t="shared" si="144"/>
        <v>0.89622057001239164</v>
      </c>
      <c r="AI977" s="4">
        <v>33</v>
      </c>
      <c r="AJ977" s="4">
        <v>59.79</v>
      </c>
      <c r="AK977" s="4">
        <v>95.64</v>
      </c>
      <c r="AL977" s="4">
        <f t="shared" si="145"/>
        <v>0</v>
      </c>
      <c r="AM977" s="4">
        <f t="shared" si="146"/>
        <v>0</v>
      </c>
      <c r="AN977" s="4">
        <f t="shared" si="147"/>
        <v>1</v>
      </c>
    </row>
    <row r="978" spans="1:40" x14ac:dyDescent="0.35">
      <c r="A978" t="s">
        <v>894</v>
      </c>
      <c r="B978" t="s">
        <v>843</v>
      </c>
      <c r="C978" t="s">
        <v>3</v>
      </c>
      <c r="D978" t="s">
        <v>4</v>
      </c>
      <c r="E978">
        <v>23.5</v>
      </c>
      <c r="F978">
        <v>112.39</v>
      </c>
      <c r="G978">
        <v>72.459999999999994</v>
      </c>
      <c r="H978">
        <f t="shared" si="140"/>
        <v>1.5510626552580735</v>
      </c>
      <c r="I978">
        <v>22</v>
      </c>
      <c r="J978">
        <v>66.94</v>
      </c>
      <c r="K978">
        <v>68.72</v>
      </c>
      <c r="L978" s="3">
        <f t="shared" si="141"/>
        <v>1</v>
      </c>
      <c r="M978" s="3">
        <f t="shared" si="142"/>
        <v>0</v>
      </c>
      <c r="N978" s="3">
        <f t="shared" si="143"/>
        <v>0</v>
      </c>
      <c r="Z978" s="9">
        <v>9</v>
      </c>
      <c r="AA978" t="s">
        <v>894</v>
      </c>
      <c r="AB978" t="s">
        <v>843</v>
      </c>
      <c r="AC978" s="4" t="s">
        <v>3</v>
      </c>
      <c r="AD978" s="4" t="s">
        <v>5</v>
      </c>
      <c r="AE978" s="4">
        <v>15.5</v>
      </c>
      <c r="AF978" s="4">
        <v>44.13</v>
      </c>
      <c r="AG978" s="4">
        <v>52.21</v>
      </c>
      <c r="AH978" s="4">
        <f t="shared" si="144"/>
        <v>0.84524037540701014</v>
      </c>
      <c r="AI978" s="4">
        <v>15</v>
      </c>
      <c r="AJ978" s="4">
        <v>20.16</v>
      </c>
      <c r="AK978" s="4">
        <v>50.91</v>
      </c>
      <c r="AL978" s="4">
        <f t="shared" si="145"/>
        <v>0</v>
      </c>
      <c r="AM978" s="4">
        <f t="shared" si="146"/>
        <v>0</v>
      </c>
      <c r="AN978" s="4">
        <f t="shared" si="147"/>
        <v>1</v>
      </c>
    </row>
    <row r="979" spans="1:40" x14ac:dyDescent="0.35">
      <c r="A979" t="s">
        <v>895</v>
      </c>
      <c r="B979" t="s">
        <v>843</v>
      </c>
      <c r="C979" s="4" t="s">
        <v>3</v>
      </c>
      <c r="D979" s="4" t="s">
        <v>4</v>
      </c>
      <c r="E979" s="4">
        <v>24</v>
      </c>
      <c r="F979" s="4">
        <v>59.83</v>
      </c>
      <c r="G979" s="4">
        <v>73.7</v>
      </c>
      <c r="H979" s="4">
        <f t="shared" si="140"/>
        <v>0.81180461329715059</v>
      </c>
      <c r="I979" s="4">
        <v>23.5</v>
      </c>
      <c r="J979" s="4">
        <v>47.1</v>
      </c>
      <c r="K979" s="4">
        <v>72.459999999999994</v>
      </c>
      <c r="L979" s="4">
        <f t="shared" si="141"/>
        <v>0</v>
      </c>
      <c r="M979" s="4">
        <f t="shared" si="142"/>
        <v>0</v>
      </c>
      <c r="N979" s="4">
        <f t="shared" si="143"/>
        <v>1</v>
      </c>
      <c r="Z979" s="9">
        <v>9</v>
      </c>
      <c r="AA979" t="s">
        <v>895</v>
      </c>
      <c r="AB979" t="s">
        <v>843</v>
      </c>
      <c r="AC979" s="4" t="s">
        <v>3</v>
      </c>
      <c r="AD979" s="4" t="s">
        <v>5</v>
      </c>
      <c r="AE979" s="4">
        <v>27.5</v>
      </c>
      <c r="AF979" s="4">
        <v>79.760000000000005</v>
      </c>
      <c r="AG979" s="4">
        <v>82.3</v>
      </c>
      <c r="AH979" s="4">
        <f t="shared" si="144"/>
        <v>0.96913730255164043</v>
      </c>
      <c r="AI979" s="4">
        <v>27</v>
      </c>
      <c r="AJ979" s="4">
        <v>33.880000000000003</v>
      </c>
      <c r="AK979" s="4">
        <v>81.08</v>
      </c>
      <c r="AL979" s="4">
        <f t="shared" si="145"/>
        <v>0</v>
      </c>
      <c r="AM979" s="4">
        <f t="shared" si="146"/>
        <v>0</v>
      </c>
      <c r="AN979" s="4">
        <f t="shared" si="147"/>
        <v>1</v>
      </c>
    </row>
    <row r="980" spans="1:40" x14ac:dyDescent="0.35">
      <c r="A980" t="s">
        <v>911</v>
      </c>
      <c r="B980" t="s">
        <v>897</v>
      </c>
      <c r="C980" t="s">
        <v>3</v>
      </c>
      <c r="D980" t="s">
        <v>1</v>
      </c>
      <c r="E980">
        <v>23.5</v>
      </c>
      <c r="F980">
        <v>78.42</v>
      </c>
      <c r="G980">
        <v>72.459999999999994</v>
      </c>
      <c r="H980">
        <f t="shared" ref="H980:H1006" si="148">F980/G980</f>
        <v>1.0822522771184102</v>
      </c>
      <c r="I980">
        <v>23</v>
      </c>
      <c r="J980">
        <v>55.83</v>
      </c>
      <c r="K980">
        <v>71.22</v>
      </c>
      <c r="L980" s="3">
        <f t="shared" ref="L980:L1006" si="149">IF(H980&gt;1.5,1,0)</f>
        <v>0</v>
      </c>
      <c r="M980" s="3">
        <f t="shared" ref="M980:M1006" si="150">IF((AND(H980&gt;1,H980&lt;1.5)),1,0)</f>
        <v>1</v>
      </c>
      <c r="N980" s="3">
        <f t="shared" ref="N980:N1006" si="151">IF(H980&lt;1,1,0)</f>
        <v>0</v>
      </c>
      <c r="Z980" s="9">
        <v>10</v>
      </c>
      <c r="AA980" t="s">
        <v>911</v>
      </c>
      <c r="AB980" t="s">
        <v>897</v>
      </c>
      <c r="AC980" t="s">
        <v>3</v>
      </c>
      <c r="AD980" t="s">
        <v>2</v>
      </c>
      <c r="AE980">
        <v>24</v>
      </c>
      <c r="AF980">
        <v>86.64</v>
      </c>
      <c r="AG980">
        <v>73.7</v>
      </c>
      <c r="AH980">
        <f t="shared" ref="AH980:AH1006" si="152">AF980/AG980</f>
        <v>1.1755766621438264</v>
      </c>
      <c r="AI980">
        <v>23.5</v>
      </c>
      <c r="AJ980">
        <v>53.78</v>
      </c>
      <c r="AK980">
        <v>72.459999999999994</v>
      </c>
      <c r="AL980" s="3">
        <f t="shared" ref="AL980:AL1006" si="153">IF(AH980&gt;1.5,1,0)</f>
        <v>0</v>
      </c>
      <c r="AM980" s="3">
        <f t="shared" ref="AM980:AM1006" si="154">IF((AND(AH980&gt;1,AH980&lt;1.5)),1,0)</f>
        <v>1</v>
      </c>
      <c r="AN980" s="3">
        <f t="shared" ref="AN980:AN1006" si="155">IF(AH980&lt;1,1,0)</f>
        <v>0</v>
      </c>
    </row>
    <row r="981" spans="1:40" x14ac:dyDescent="0.35">
      <c r="A981" t="s">
        <v>912</v>
      </c>
      <c r="B981" t="s">
        <v>897</v>
      </c>
      <c r="C981" s="4" t="s">
        <v>3</v>
      </c>
      <c r="D981" s="4" t="s">
        <v>1</v>
      </c>
      <c r="E981" s="4">
        <v>17.5</v>
      </c>
      <c r="F981" s="4">
        <v>51.44</v>
      </c>
      <c r="G981" s="4">
        <v>57.36</v>
      </c>
      <c r="H981" s="4">
        <f t="shared" si="148"/>
        <v>0.89679218967921892</v>
      </c>
      <c r="I981" s="4">
        <v>17</v>
      </c>
      <c r="J981" s="4">
        <v>41.59</v>
      </c>
      <c r="K981" s="4">
        <v>56.08</v>
      </c>
      <c r="L981" s="4">
        <f t="shared" si="149"/>
        <v>0</v>
      </c>
      <c r="M981" s="4">
        <f t="shared" si="150"/>
        <v>0</v>
      </c>
      <c r="N981" s="4">
        <f t="shared" si="151"/>
        <v>1</v>
      </c>
      <c r="Z981" s="9">
        <v>10</v>
      </c>
      <c r="AA981" t="s">
        <v>912</v>
      </c>
      <c r="AB981" t="s">
        <v>897</v>
      </c>
      <c r="AC981" t="s">
        <v>3</v>
      </c>
      <c r="AD981" t="s">
        <v>2</v>
      </c>
      <c r="AE981">
        <v>24</v>
      </c>
      <c r="AF981">
        <v>100.24</v>
      </c>
      <c r="AG981">
        <v>73.7</v>
      </c>
      <c r="AH981">
        <f t="shared" si="152"/>
        <v>1.3601085481682496</v>
      </c>
      <c r="AI981">
        <v>23.5</v>
      </c>
      <c r="AJ981">
        <v>50.56</v>
      </c>
      <c r="AK981">
        <v>72.459999999999994</v>
      </c>
      <c r="AL981" s="3">
        <f t="shared" si="153"/>
        <v>0</v>
      </c>
      <c r="AM981" s="3">
        <f t="shared" si="154"/>
        <v>1</v>
      </c>
      <c r="AN981" s="3">
        <f t="shared" si="155"/>
        <v>0</v>
      </c>
    </row>
    <row r="982" spans="1:40" x14ac:dyDescent="0.35">
      <c r="A982" t="s">
        <v>913</v>
      </c>
      <c r="B982" t="s">
        <v>897</v>
      </c>
      <c r="C982" s="4" t="s">
        <v>3</v>
      </c>
      <c r="D982" s="4" t="s">
        <v>1</v>
      </c>
      <c r="E982" s="4">
        <v>23</v>
      </c>
      <c r="F982" s="4">
        <v>68.92</v>
      </c>
      <c r="G982" s="4">
        <v>71.22</v>
      </c>
      <c r="H982" s="4">
        <f t="shared" si="148"/>
        <v>0.96770570064588601</v>
      </c>
      <c r="I982" s="4">
        <v>22.5</v>
      </c>
      <c r="J982" s="4">
        <v>61.47</v>
      </c>
      <c r="K982" s="4">
        <v>69.97</v>
      </c>
      <c r="L982" s="4">
        <f t="shared" si="149"/>
        <v>0</v>
      </c>
      <c r="M982" s="4">
        <f t="shared" si="150"/>
        <v>0</v>
      </c>
      <c r="N982" s="4">
        <f t="shared" si="151"/>
        <v>1</v>
      </c>
      <c r="Z982" s="9">
        <v>10</v>
      </c>
      <c r="AA982" t="s">
        <v>913</v>
      </c>
      <c r="AB982" t="s">
        <v>897</v>
      </c>
      <c r="AC982" t="s">
        <v>3</v>
      </c>
      <c r="AD982" t="s">
        <v>2</v>
      </c>
      <c r="AE982">
        <v>24.5</v>
      </c>
      <c r="AF982">
        <v>104.37</v>
      </c>
      <c r="AG982">
        <v>74.930000000000007</v>
      </c>
      <c r="AH982">
        <f t="shared" si="152"/>
        <v>1.3929000400373681</v>
      </c>
      <c r="AI982">
        <v>23.5</v>
      </c>
      <c r="AJ982">
        <v>63.98</v>
      </c>
      <c r="AK982">
        <v>72.459999999999994</v>
      </c>
      <c r="AL982" s="3">
        <f t="shared" si="153"/>
        <v>0</v>
      </c>
      <c r="AM982" s="3">
        <f t="shared" si="154"/>
        <v>1</v>
      </c>
      <c r="AN982" s="3">
        <f t="shared" si="155"/>
        <v>0</v>
      </c>
    </row>
    <row r="983" spans="1:40" x14ac:dyDescent="0.35">
      <c r="A983" t="s">
        <v>914</v>
      </c>
      <c r="B983" t="s">
        <v>897</v>
      </c>
      <c r="C983" s="4" t="s">
        <v>3</v>
      </c>
      <c r="D983" s="4" t="s">
        <v>1</v>
      </c>
      <c r="E983" s="4">
        <v>18.5</v>
      </c>
      <c r="F983" s="4">
        <v>47.6</v>
      </c>
      <c r="G983" s="4">
        <v>59.91</v>
      </c>
      <c r="H983" s="4">
        <f t="shared" si="148"/>
        <v>0.79452512101485573</v>
      </c>
      <c r="I983" s="4">
        <v>18</v>
      </c>
      <c r="J983" s="4">
        <v>34.75</v>
      </c>
      <c r="K983" s="4">
        <v>58.64</v>
      </c>
      <c r="L983" s="4">
        <f t="shared" si="149"/>
        <v>0</v>
      </c>
      <c r="M983" s="4">
        <f t="shared" si="150"/>
        <v>0</v>
      </c>
      <c r="N983" s="4">
        <f t="shared" si="151"/>
        <v>1</v>
      </c>
      <c r="Z983" s="9">
        <v>10</v>
      </c>
      <c r="AA983" t="s">
        <v>914</v>
      </c>
      <c r="AB983" t="s">
        <v>897</v>
      </c>
      <c r="AC983" t="s">
        <v>3</v>
      </c>
      <c r="AD983" t="s">
        <v>2</v>
      </c>
      <c r="AE983">
        <v>24</v>
      </c>
      <c r="AF983">
        <v>82.38</v>
      </c>
      <c r="AG983">
        <v>73.7</v>
      </c>
      <c r="AH983">
        <f t="shared" si="152"/>
        <v>1.1177747625508818</v>
      </c>
      <c r="AI983">
        <v>23.5</v>
      </c>
      <c r="AJ983">
        <v>67.709999999999994</v>
      </c>
      <c r="AK983">
        <v>72.459999999999994</v>
      </c>
      <c r="AL983" s="3">
        <f t="shared" si="153"/>
        <v>0</v>
      </c>
      <c r="AM983" s="3">
        <f t="shared" si="154"/>
        <v>1</v>
      </c>
      <c r="AN983" s="3">
        <f t="shared" si="155"/>
        <v>0</v>
      </c>
    </row>
    <row r="984" spans="1:40" x14ac:dyDescent="0.35">
      <c r="A984" t="s">
        <v>915</v>
      </c>
      <c r="B984" t="s">
        <v>897</v>
      </c>
      <c r="C984" t="s">
        <v>3</v>
      </c>
      <c r="D984" t="s">
        <v>1</v>
      </c>
      <c r="E984">
        <v>23.5</v>
      </c>
      <c r="F984">
        <v>124.42</v>
      </c>
      <c r="G984">
        <v>72.459999999999994</v>
      </c>
      <c r="H984">
        <f t="shared" si="148"/>
        <v>1.7170852884349987</v>
      </c>
      <c r="I984">
        <v>21.5</v>
      </c>
      <c r="J984">
        <v>54.48</v>
      </c>
      <c r="K984">
        <v>67.47</v>
      </c>
      <c r="L984" s="3">
        <f t="shared" si="149"/>
        <v>1</v>
      </c>
      <c r="M984" s="3">
        <f t="shared" si="150"/>
        <v>0</v>
      </c>
      <c r="N984" s="3">
        <f t="shared" si="151"/>
        <v>0</v>
      </c>
      <c r="Z984" s="9">
        <v>10</v>
      </c>
      <c r="AA984" t="s">
        <v>915</v>
      </c>
      <c r="AB984" t="s">
        <v>897</v>
      </c>
      <c r="AC984" t="s">
        <v>3</v>
      </c>
      <c r="AD984" t="s">
        <v>2</v>
      </c>
      <c r="AE984">
        <v>24</v>
      </c>
      <c r="AF984">
        <v>80.680000000000007</v>
      </c>
      <c r="AG984">
        <v>73.7</v>
      </c>
      <c r="AH984">
        <f t="shared" si="152"/>
        <v>1.0947082767978291</v>
      </c>
      <c r="AI984">
        <v>22.5</v>
      </c>
      <c r="AJ984">
        <v>44.8</v>
      </c>
      <c r="AK984">
        <v>69.97</v>
      </c>
      <c r="AL984" s="3">
        <f t="shared" si="153"/>
        <v>0</v>
      </c>
      <c r="AM984" s="3">
        <f t="shared" si="154"/>
        <v>1</v>
      </c>
      <c r="AN984" s="3">
        <f t="shared" si="155"/>
        <v>0</v>
      </c>
    </row>
    <row r="985" spans="1:40" x14ac:dyDescent="0.35">
      <c r="A985" t="s">
        <v>916</v>
      </c>
      <c r="B985" t="s">
        <v>897</v>
      </c>
      <c r="C985" t="s">
        <v>3</v>
      </c>
      <c r="D985" t="s">
        <v>1</v>
      </c>
      <c r="E985">
        <v>23.5</v>
      </c>
      <c r="F985">
        <v>80.349999999999994</v>
      </c>
      <c r="G985">
        <v>72.459999999999994</v>
      </c>
      <c r="H985">
        <f t="shared" si="148"/>
        <v>1.1088876621584323</v>
      </c>
      <c r="I985">
        <v>23</v>
      </c>
      <c r="J985">
        <v>62.78</v>
      </c>
      <c r="K985">
        <v>71.22</v>
      </c>
      <c r="L985" s="3">
        <f t="shared" si="149"/>
        <v>0</v>
      </c>
      <c r="M985" s="3">
        <f t="shared" si="150"/>
        <v>1</v>
      </c>
      <c r="N985" s="3">
        <f t="shared" si="151"/>
        <v>0</v>
      </c>
      <c r="Z985" s="9">
        <v>10</v>
      </c>
      <c r="AA985" t="s">
        <v>916</v>
      </c>
      <c r="AB985" t="s">
        <v>897</v>
      </c>
      <c r="AC985" t="s">
        <v>3</v>
      </c>
      <c r="AD985" t="s">
        <v>2</v>
      </c>
      <c r="AE985">
        <v>24</v>
      </c>
      <c r="AF985">
        <v>112.93</v>
      </c>
      <c r="AG985">
        <v>73.7</v>
      </c>
      <c r="AH985">
        <f t="shared" si="152"/>
        <v>1.5322930800542742</v>
      </c>
      <c r="AI985">
        <v>16</v>
      </c>
      <c r="AJ985">
        <v>68.13</v>
      </c>
      <c r="AK985">
        <v>53.5</v>
      </c>
      <c r="AL985" s="3">
        <f t="shared" si="153"/>
        <v>1</v>
      </c>
      <c r="AM985" s="3">
        <f t="shared" si="154"/>
        <v>0</v>
      </c>
      <c r="AN985" s="3">
        <f t="shared" si="155"/>
        <v>0</v>
      </c>
    </row>
    <row r="986" spans="1:40" x14ac:dyDescent="0.35">
      <c r="A986" t="s">
        <v>917</v>
      </c>
      <c r="B986" t="s">
        <v>897</v>
      </c>
      <c r="C986" t="s">
        <v>3</v>
      </c>
      <c r="D986" t="s">
        <v>1</v>
      </c>
      <c r="E986">
        <v>24</v>
      </c>
      <c r="F986">
        <v>99.23</v>
      </c>
      <c r="G986">
        <v>73.7</v>
      </c>
      <c r="H986">
        <f t="shared" si="148"/>
        <v>1.34640434192673</v>
      </c>
      <c r="I986">
        <v>22.5</v>
      </c>
      <c r="J986">
        <v>40.19</v>
      </c>
      <c r="K986">
        <v>69.97</v>
      </c>
      <c r="L986" s="3">
        <f t="shared" si="149"/>
        <v>0</v>
      </c>
      <c r="M986" s="3">
        <f t="shared" si="150"/>
        <v>1</v>
      </c>
      <c r="N986" s="3">
        <f t="shared" si="151"/>
        <v>0</v>
      </c>
      <c r="Z986" s="9">
        <v>10</v>
      </c>
      <c r="AA986" t="s">
        <v>917</v>
      </c>
      <c r="AB986" t="s">
        <v>897</v>
      </c>
      <c r="AC986" t="s">
        <v>3</v>
      </c>
      <c r="AD986" t="s">
        <v>2</v>
      </c>
      <c r="AE986">
        <v>24</v>
      </c>
      <c r="AF986">
        <v>121.78</v>
      </c>
      <c r="AG986">
        <v>73.7</v>
      </c>
      <c r="AH986">
        <f t="shared" si="152"/>
        <v>1.6523744911804612</v>
      </c>
      <c r="AI986">
        <v>23</v>
      </c>
      <c r="AJ986">
        <v>67.47</v>
      </c>
      <c r="AK986">
        <v>71.22</v>
      </c>
      <c r="AL986" s="3">
        <f t="shared" si="153"/>
        <v>1</v>
      </c>
      <c r="AM986" s="3">
        <f t="shared" si="154"/>
        <v>0</v>
      </c>
      <c r="AN986" s="3">
        <f t="shared" si="155"/>
        <v>0</v>
      </c>
    </row>
    <row r="987" spans="1:40" x14ac:dyDescent="0.35">
      <c r="A987" t="s">
        <v>918</v>
      </c>
      <c r="B987" t="s">
        <v>897</v>
      </c>
      <c r="C987" s="4" t="s">
        <v>3</v>
      </c>
      <c r="D987" s="4" t="s">
        <v>1</v>
      </c>
      <c r="E987" s="4">
        <v>25</v>
      </c>
      <c r="F987" s="4">
        <v>71.37</v>
      </c>
      <c r="G987" s="4">
        <v>76.17</v>
      </c>
      <c r="H987" s="4">
        <f t="shared" si="148"/>
        <v>0.93698306419850341</v>
      </c>
      <c r="I987" s="4">
        <v>24.5</v>
      </c>
      <c r="J987" s="4">
        <v>62.25</v>
      </c>
      <c r="K987" s="4">
        <v>74.930000000000007</v>
      </c>
      <c r="L987" s="4">
        <f t="shared" si="149"/>
        <v>0</v>
      </c>
      <c r="M987" s="4">
        <f t="shared" si="150"/>
        <v>0</v>
      </c>
      <c r="N987" s="4">
        <f t="shared" si="151"/>
        <v>1</v>
      </c>
      <c r="Z987" s="9">
        <v>10</v>
      </c>
      <c r="AA987" t="s">
        <v>918</v>
      </c>
      <c r="AB987" t="s">
        <v>897</v>
      </c>
      <c r="AC987" t="s">
        <v>3</v>
      </c>
      <c r="AD987" t="s">
        <v>2</v>
      </c>
      <c r="AE987">
        <v>24</v>
      </c>
      <c r="AF987">
        <v>86.18</v>
      </c>
      <c r="AG987">
        <v>73.7</v>
      </c>
      <c r="AH987">
        <f t="shared" si="152"/>
        <v>1.1693351424694709</v>
      </c>
      <c r="AI987">
        <v>18</v>
      </c>
      <c r="AJ987">
        <v>62.56</v>
      </c>
      <c r="AK987">
        <v>58.64</v>
      </c>
      <c r="AL987" s="3">
        <f t="shared" si="153"/>
        <v>0</v>
      </c>
      <c r="AM987" s="3">
        <f t="shared" si="154"/>
        <v>1</v>
      </c>
      <c r="AN987" s="3">
        <f t="shared" si="155"/>
        <v>0</v>
      </c>
    </row>
    <row r="988" spans="1:40" x14ac:dyDescent="0.35">
      <c r="A988" t="s">
        <v>919</v>
      </c>
      <c r="B988" t="s">
        <v>897</v>
      </c>
      <c r="C988" t="s">
        <v>3</v>
      </c>
      <c r="D988" t="s">
        <v>1</v>
      </c>
      <c r="E988">
        <v>24</v>
      </c>
      <c r="F988">
        <v>103.06</v>
      </c>
      <c r="G988">
        <v>73.7</v>
      </c>
      <c r="H988">
        <f t="shared" si="148"/>
        <v>1.398371777476255</v>
      </c>
      <c r="I988">
        <v>22</v>
      </c>
      <c r="J988">
        <v>50.49</v>
      </c>
      <c r="K988">
        <v>68.72</v>
      </c>
      <c r="L988" s="3">
        <f t="shared" si="149"/>
        <v>0</v>
      </c>
      <c r="M988" s="3">
        <f t="shared" si="150"/>
        <v>1</v>
      </c>
      <c r="N988" s="3">
        <f t="shared" si="151"/>
        <v>0</v>
      </c>
      <c r="Z988" s="9">
        <v>10</v>
      </c>
      <c r="AA988" t="s">
        <v>919</v>
      </c>
      <c r="AB988" t="s">
        <v>897</v>
      </c>
      <c r="AC988" t="s">
        <v>3</v>
      </c>
      <c r="AD988" t="s">
        <v>2</v>
      </c>
      <c r="AE988">
        <v>24</v>
      </c>
      <c r="AF988">
        <v>73.739999999999995</v>
      </c>
      <c r="AG988">
        <v>73.7</v>
      </c>
      <c r="AH988">
        <f t="shared" si="152"/>
        <v>1.0005427408412482</v>
      </c>
      <c r="AI988">
        <v>23.5</v>
      </c>
      <c r="AJ988">
        <v>57.03</v>
      </c>
      <c r="AK988">
        <v>72.459999999999994</v>
      </c>
      <c r="AL988" s="3">
        <f t="shared" si="153"/>
        <v>0</v>
      </c>
      <c r="AM988" s="3">
        <f t="shared" si="154"/>
        <v>1</v>
      </c>
      <c r="AN988" s="3">
        <f t="shared" si="155"/>
        <v>0</v>
      </c>
    </row>
    <row r="989" spans="1:40" x14ac:dyDescent="0.35">
      <c r="A989" t="s">
        <v>920</v>
      </c>
      <c r="B989" t="s">
        <v>897</v>
      </c>
      <c r="C989" s="4" t="s">
        <v>3</v>
      </c>
      <c r="D989" s="4" t="s">
        <v>1</v>
      </c>
      <c r="E989" s="4">
        <v>19</v>
      </c>
      <c r="F989" s="4">
        <v>58.44</v>
      </c>
      <c r="G989" s="4">
        <v>61.18</v>
      </c>
      <c r="H989" s="4">
        <f t="shared" si="148"/>
        <v>0.95521412226217717</v>
      </c>
      <c r="I989" s="4">
        <v>18.5</v>
      </c>
      <c r="J989" s="4">
        <v>48.18</v>
      </c>
      <c r="K989" s="4">
        <v>59.91</v>
      </c>
      <c r="L989" s="4">
        <f t="shared" si="149"/>
        <v>0</v>
      </c>
      <c r="M989" s="4">
        <f t="shared" si="150"/>
        <v>0</v>
      </c>
      <c r="N989" s="4">
        <f t="shared" si="151"/>
        <v>1</v>
      </c>
      <c r="Z989" s="9">
        <v>10</v>
      </c>
      <c r="AA989" t="s">
        <v>920</v>
      </c>
      <c r="AB989" t="s">
        <v>897</v>
      </c>
      <c r="AC989" t="s">
        <v>3</v>
      </c>
      <c r="AD989" t="s">
        <v>2</v>
      </c>
      <c r="AE989">
        <v>24</v>
      </c>
      <c r="AF989">
        <v>110.21</v>
      </c>
      <c r="AG989">
        <v>73.7</v>
      </c>
      <c r="AH989">
        <f t="shared" si="152"/>
        <v>1.4953867028493892</v>
      </c>
      <c r="AI989">
        <v>23.5</v>
      </c>
      <c r="AJ989">
        <v>55.72</v>
      </c>
      <c r="AK989">
        <v>72.459999999999994</v>
      </c>
      <c r="AL989" s="3">
        <f t="shared" si="153"/>
        <v>0</v>
      </c>
      <c r="AM989" s="3">
        <f t="shared" si="154"/>
        <v>1</v>
      </c>
      <c r="AN989" s="3">
        <f t="shared" si="155"/>
        <v>0</v>
      </c>
    </row>
    <row r="990" spans="1:40" x14ac:dyDescent="0.35">
      <c r="A990" t="s">
        <v>921</v>
      </c>
      <c r="B990" t="s">
        <v>897</v>
      </c>
      <c r="C990" t="s">
        <v>3</v>
      </c>
      <c r="D990" t="s">
        <v>1</v>
      </c>
      <c r="E990">
        <v>24</v>
      </c>
      <c r="F990">
        <v>99.2</v>
      </c>
      <c r="G990">
        <v>73.7</v>
      </c>
      <c r="H990">
        <f t="shared" si="148"/>
        <v>1.3459972862957938</v>
      </c>
      <c r="I990">
        <v>22.5</v>
      </c>
      <c r="J990">
        <v>48.04</v>
      </c>
      <c r="K990">
        <v>69.97</v>
      </c>
      <c r="L990" s="3">
        <f t="shared" si="149"/>
        <v>0</v>
      </c>
      <c r="M990" s="3">
        <f t="shared" si="150"/>
        <v>1</v>
      </c>
      <c r="N990" s="3">
        <f t="shared" si="151"/>
        <v>0</v>
      </c>
      <c r="Z990" s="9">
        <v>10</v>
      </c>
      <c r="AA990" t="s">
        <v>921</v>
      </c>
      <c r="AB990" t="s">
        <v>897</v>
      </c>
      <c r="AC990" t="s">
        <v>3</v>
      </c>
      <c r="AD990" t="s">
        <v>2</v>
      </c>
      <c r="AE990">
        <v>24</v>
      </c>
      <c r="AF990">
        <v>165.22</v>
      </c>
      <c r="AG990">
        <v>73.7</v>
      </c>
      <c r="AH990">
        <f t="shared" si="152"/>
        <v>2.2417910447761193</v>
      </c>
      <c r="AI990">
        <v>16</v>
      </c>
      <c r="AJ990">
        <v>64.540000000000006</v>
      </c>
      <c r="AK990">
        <v>53.5</v>
      </c>
      <c r="AL990" s="3">
        <f t="shared" si="153"/>
        <v>1</v>
      </c>
      <c r="AM990" s="3">
        <f t="shared" si="154"/>
        <v>0</v>
      </c>
      <c r="AN990" s="3">
        <f t="shared" si="155"/>
        <v>0</v>
      </c>
    </row>
    <row r="991" spans="1:40" x14ac:dyDescent="0.35">
      <c r="A991" t="s">
        <v>922</v>
      </c>
      <c r="B991" t="s">
        <v>897</v>
      </c>
      <c r="C991" s="4" t="s">
        <v>3</v>
      </c>
      <c r="D991" s="4" t="s">
        <v>1</v>
      </c>
      <c r="E991" s="4">
        <v>20</v>
      </c>
      <c r="F991" s="4">
        <v>62.36</v>
      </c>
      <c r="G991" s="4">
        <v>63.71</v>
      </c>
      <c r="H991" s="4">
        <f t="shared" si="148"/>
        <v>0.97881023387223354</v>
      </c>
      <c r="I991" s="4">
        <v>19.5</v>
      </c>
      <c r="J991" s="4">
        <v>57.63</v>
      </c>
      <c r="K991" s="4">
        <v>62.44</v>
      </c>
      <c r="L991" s="4">
        <f t="shared" si="149"/>
        <v>0</v>
      </c>
      <c r="M991" s="4">
        <f t="shared" si="150"/>
        <v>0</v>
      </c>
      <c r="N991" s="4">
        <f t="shared" si="151"/>
        <v>1</v>
      </c>
      <c r="Z991" s="9">
        <v>10</v>
      </c>
      <c r="AA991" t="s">
        <v>922</v>
      </c>
      <c r="AB991" t="s">
        <v>897</v>
      </c>
      <c r="AC991" t="s">
        <v>3</v>
      </c>
      <c r="AD991" t="s">
        <v>2</v>
      </c>
      <c r="AE991">
        <v>24</v>
      </c>
      <c r="AF991">
        <v>108.2</v>
      </c>
      <c r="AG991">
        <v>73.7</v>
      </c>
      <c r="AH991">
        <f t="shared" si="152"/>
        <v>1.4681139755766621</v>
      </c>
      <c r="AI991">
        <v>15.5</v>
      </c>
      <c r="AJ991">
        <v>61.25</v>
      </c>
      <c r="AK991">
        <v>52.21</v>
      </c>
      <c r="AL991" s="3">
        <f t="shared" si="153"/>
        <v>0</v>
      </c>
      <c r="AM991" s="3">
        <f t="shared" si="154"/>
        <v>1</v>
      </c>
      <c r="AN991" s="3">
        <f t="shared" si="155"/>
        <v>0</v>
      </c>
    </row>
    <row r="992" spans="1:40" x14ac:dyDescent="0.35">
      <c r="A992" t="s">
        <v>923</v>
      </c>
      <c r="B992" t="s">
        <v>897</v>
      </c>
      <c r="C992" t="s">
        <v>3</v>
      </c>
      <c r="D992" t="s">
        <v>1</v>
      </c>
      <c r="E992">
        <v>24</v>
      </c>
      <c r="F992">
        <v>110.34</v>
      </c>
      <c r="G992">
        <v>73.7</v>
      </c>
      <c r="H992">
        <f t="shared" si="148"/>
        <v>1.4971506105834465</v>
      </c>
      <c r="I992">
        <v>23</v>
      </c>
      <c r="J992">
        <v>67.63</v>
      </c>
      <c r="K992">
        <v>71.22</v>
      </c>
      <c r="L992" s="3">
        <f t="shared" si="149"/>
        <v>0</v>
      </c>
      <c r="M992" s="3">
        <f t="shared" si="150"/>
        <v>1</v>
      </c>
      <c r="N992" s="3">
        <f t="shared" si="151"/>
        <v>0</v>
      </c>
      <c r="Z992" s="9">
        <v>10</v>
      </c>
      <c r="AA992" t="s">
        <v>923</v>
      </c>
      <c r="AB992" t="s">
        <v>897</v>
      </c>
      <c r="AC992" s="4" t="s">
        <v>3</v>
      </c>
      <c r="AD992" s="4" t="s">
        <v>2</v>
      </c>
      <c r="AE992" s="4">
        <v>18.5</v>
      </c>
      <c r="AF992" s="4">
        <v>53.29</v>
      </c>
      <c r="AG992" s="4">
        <v>59.91</v>
      </c>
      <c r="AH992" s="4">
        <f t="shared" si="152"/>
        <v>0.88950091804373232</v>
      </c>
      <c r="AI992" s="4">
        <v>18</v>
      </c>
      <c r="AJ992" s="4">
        <v>41.48</v>
      </c>
      <c r="AK992" s="4">
        <v>58.64</v>
      </c>
      <c r="AL992" s="4">
        <f t="shared" si="153"/>
        <v>0</v>
      </c>
      <c r="AM992" s="4">
        <f t="shared" si="154"/>
        <v>0</v>
      </c>
      <c r="AN992" s="4">
        <f t="shared" si="155"/>
        <v>1</v>
      </c>
    </row>
    <row r="993" spans="1:40" x14ac:dyDescent="0.35">
      <c r="A993" t="s">
        <v>937</v>
      </c>
      <c r="B993" t="s">
        <v>897</v>
      </c>
      <c r="C993" s="4" t="s">
        <v>3</v>
      </c>
      <c r="D993" s="4" t="s">
        <v>4</v>
      </c>
      <c r="E993" s="4">
        <v>22.5</v>
      </c>
      <c r="F993" s="4">
        <v>61.71</v>
      </c>
      <c r="G993" s="4">
        <v>69.97</v>
      </c>
      <c r="H993" s="4">
        <f t="shared" si="148"/>
        <v>0.88194940688866663</v>
      </c>
      <c r="I993" s="4">
        <v>22</v>
      </c>
      <c r="J993" s="4">
        <v>42.74</v>
      </c>
      <c r="K993" s="4">
        <v>68.72</v>
      </c>
      <c r="L993" s="4">
        <f t="shared" si="149"/>
        <v>0</v>
      </c>
      <c r="M993" s="4">
        <f t="shared" si="150"/>
        <v>0</v>
      </c>
      <c r="N993" s="4">
        <f t="shared" si="151"/>
        <v>1</v>
      </c>
      <c r="Z993" s="9">
        <v>10</v>
      </c>
      <c r="AA993" t="s">
        <v>937</v>
      </c>
      <c r="AB993" t="s">
        <v>897</v>
      </c>
      <c r="AC993" s="4" t="s">
        <v>3</v>
      </c>
      <c r="AD993" s="4" t="s">
        <v>5</v>
      </c>
      <c r="AE993" s="4">
        <v>21.5</v>
      </c>
      <c r="AF993" s="4">
        <v>62.91</v>
      </c>
      <c r="AG993" s="4">
        <v>67.47</v>
      </c>
      <c r="AH993" s="4">
        <f t="shared" si="152"/>
        <v>0.93241440640284567</v>
      </c>
      <c r="AI993" s="4">
        <v>21</v>
      </c>
      <c r="AJ993" s="4">
        <v>28.67</v>
      </c>
      <c r="AK993" s="4">
        <v>66.22</v>
      </c>
      <c r="AL993" s="4">
        <f t="shared" si="153"/>
        <v>0</v>
      </c>
      <c r="AM993" s="4">
        <f t="shared" si="154"/>
        <v>0</v>
      </c>
      <c r="AN993" s="4">
        <f t="shared" si="155"/>
        <v>1</v>
      </c>
    </row>
    <row r="994" spans="1:40" x14ac:dyDescent="0.35">
      <c r="A994" t="s">
        <v>938</v>
      </c>
      <c r="B994" t="s">
        <v>897</v>
      </c>
      <c r="C994" t="s">
        <v>3</v>
      </c>
      <c r="D994" t="s">
        <v>4</v>
      </c>
      <c r="E994">
        <v>23.5</v>
      </c>
      <c r="F994">
        <v>102.22</v>
      </c>
      <c r="G994">
        <v>72.459999999999994</v>
      </c>
      <c r="H994">
        <f t="shared" si="148"/>
        <v>1.4107093568865583</v>
      </c>
      <c r="I994">
        <v>21.5</v>
      </c>
      <c r="J994">
        <v>52.28</v>
      </c>
      <c r="K994">
        <v>67.47</v>
      </c>
      <c r="L994" s="3">
        <f t="shared" si="149"/>
        <v>0</v>
      </c>
      <c r="M994" s="3">
        <f t="shared" si="150"/>
        <v>1</v>
      </c>
      <c r="N994" s="3">
        <f t="shared" si="151"/>
        <v>0</v>
      </c>
      <c r="Z994" s="9">
        <v>10</v>
      </c>
      <c r="AA994" t="s">
        <v>938</v>
      </c>
      <c r="AB994" t="s">
        <v>897</v>
      </c>
      <c r="AC994" t="s">
        <v>3</v>
      </c>
      <c r="AD994" t="s">
        <v>5</v>
      </c>
      <c r="AE994">
        <v>22</v>
      </c>
      <c r="AF994">
        <v>73.92</v>
      </c>
      <c r="AG994">
        <v>68.72</v>
      </c>
      <c r="AH994">
        <f t="shared" si="152"/>
        <v>1.0756693830034925</v>
      </c>
      <c r="AI994">
        <v>21.5</v>
      </c>
      <c r="AJ994">
        <v>50.87</v>
      </c>
      <c r="AK994">
        <v>67.47</v>
      </c>
      <c r="AL994" s="3">
        <f t="shared" si="153"/>
        <v>0</v>
      </c>
      <c r="AM994" s="3">
        <f t="shared" si="154"/>
        <v>1</v>
      </c>
      <c r="AN994" s="3">
        <f t="shared" si="155"/>
        <v>0</v>
      </c>
    </row>
    <row r="995" spans="1:40" x14ac:dyDescent="0.35">
      <c r="A995" t="s">
        <v>939</v>
      </c>
      <c r="B995" t="s">
        <v>897</v>
      </c>
      <c r="C995" t="s">
        <v>3</v>
      </c>
      <c r="D995" t="s">
        <v>4</v>
      </c>
      <c r="E995">
        <v>23.5</v>
      </c>
      <c r="F995">
        <v>155.25</v>
      </c>
      <c r="G995">
        <v>72.459999999999994</v>
      </c>
      <c r="H995">
        <f t="shared" si="148"/>
        <v>2.1425614131934863</v>
      </c>
      <c r="I995">
        <v>21</v>
      </c>
      <c r="J995">
        <v>36.450000000000003</v>
      </c>
      <c r="K995">
        <v>66.22</v>
      </c>
      <c r="L995" s="3">
        <f t="shared" si="149"/>
        <v>1</v>
      </c>
      <c r="M995" s="3">
        <f t="shared" si="150"/>
        <v>0</v>
      </c>
      <c r="N995" s="3">
        <f t="shared" si="151"/>
        <v>0</v>
      </c>
      <c r="Z995" s="9">
        <v>10</v>
      </c>
      <c r="AA995" t="s">
        <v>939</v>
      </c>
      <c r="AB995" t="s">
        <v>897</v>
      </c>
      <c r="AC995" s="4" t="s">
        <v>3</v>
      </c>
      <c r="AD995" s="4" t="s">
        <v>5</v>
      </c>
      <c r="AE995" s="4">
        <v>25.5</v>
      </c>
      <c r="AF995" s="4">
        <v>71.53</v>
      </c>
      <c r="AG995" s="4">
        <v>77.400000000000006</v>
      </c>
      <c r="AH995" s="4">
        <f t="shared" si="152"/>
        <v>0.9241602067183462</v>
      </c>
      <c r="AI995" s="4">
        <v>25</v>
      </c>
      <c r="AJ995" s="4">
        <v>55.67</v>
      </c>
      <c r="AK995" s="4">
        <v>76.17</v>
      </c>
      <c r="AL995" s="4">
        <f t="shared" si="153"/>
        <v>0</v>
      </c>
      <c r="AM995" s="4">
        <f t="shared" si="154"/>
        <v>0</v>
      </c>
      <c r="AN995" s="4">
        <f t="shared" si="155"/>
        <v>1</v>
      </c>
    </row>
    <row r="996" spans="1:40" x14ac:dyDescent="0.35">
      <c r="A996" t="s">
        <v>940</v>
      </c>
      <c r="B996" t="s">
        <v>897</v>
      </c>
      <c r="C996" s="4" t="s">
        <v>3</v>
      </c>
      <c r="D996" s="4" t="s">
        <v>4</v>
      </c>
      <c r="E996" s="4">
        <v>23.5</v>
      </c>
      <c r="F996" s="4">
        <v>64.86</v>
      </c>
      <c r="G996" s="4">
        <v>72.459999999999994</v>
      </c>
      <c r="H996" s="4">
        <f t="shared" si="148"/>
        <v>0.89511454595638984</v>
      </c>
      <c r="I996" s="4">
        <v>23</v>
      </c>
      <c r="J996" s="4">
        <v>62.93</v>
      </c>
      <c r="K996" s="4">
        <v>71.22</v>
      </c>
      <c r="L996" s="4">
        <f t="shared" si="149"/>
        <v>0</v>
      </c>
      <c r="M996" s="4">
        <f t="shared" si="150"/>
        <v>0</v>
      </c>
      <c r="N996" s="4">
        <f t="shared" si="151"/>
        <v>1</v>
      </c>
      <c r="Z996" s="9">
        <v>10</v>
      </c>
      <c r="AA996" t="s">
        <v>940</v>
      </c>
      <c r="AB996" t="s">
        <v>897</v>
      </c>
      <c r="AC996" s="4" t="s">
        <v>3</v>
      </c>
      <c r="AD996" s="4" t="s">
        <v>5</v>
      </c>
      <c r="AE996" s="4">
        <v>22.5</v>
      </c>
      <c r="AF996" s="4">
        <v>55.47</v>
      </c>
      <c r="AG996" s="4">
        <v>69.97</v>
      </c>
      <c r="AH996" s="4">
        <f t="shared" si="152"/>
        <v>0.79276832928397889</v>
      </c>
      <c r="AI996" s="4">
        <v>22</v>
      </c>
      <c r="AJ996" s="4">
        <v>50.93</v>
      </c>
      <c r="AK996" s="4">
        <v>68.72</v>
      </c>
      <c r="AL996" s="4">
        <f t="shared" si="153"/>
        <v>0</v>
      </c>
      <c r="AM996" s="4">
        <f t="shared" si="154"/>
        <v>0</v>
      </c>
      <c r="AN996" s="4">
        <f t="shared" si="155"/>
        <v>1</v>
      </c>
    </row>
    <row r="997" spans="1:40" x14ac:dyDescent="0.35">
      <c r="A997" t="s">
        <v>941</v>
      </c>
      <c r="B997" t="s">
        <v>897</v>
      </c>
      <c r="C997" s="4" t="s">
        <v>3</v>
      </c>
      <c r="D997" s="4" t="s">
        <v>4</v>
      </c>
      <c r="E997" s="4">
        <v>33.5</v>
      </c>
      <c r="F997" s="4">
        <v>88.45</v>
      </c>
      <c r="G997" s="4">
        <v>96.84</v>
      </c>
      <c r="H997" s="4">
        <f t="shared" si="148"/>
        <v>0.91336224700536972</v>
      </c>
      <c r="I997" s="4">
        <v>33</v>
      </c>
      <c r="J997" s="4">
        <v>61.94</v>
      </c>
      <c r="K997" s="4">
        <v>95.64</v>
      </c>
      <c r="L997" s="4">
        <f t="shared" si="149"/>
        <v>0</v>
      </c>
      <c r="M997" s="4">
        <f t="shared" si="150"/>
        <v>0</v>
      </c>
      <c r="N997" s="4">
        <f t="shared" si="151"/>
        <v>1</v>
      </c>
      <c r="Z997" s="9">
        <v>10</v>
      </c>
      <c r="AA997" t="s">
        <v>941</v>
      </c>
      <c r="AB997" t="s">
        <v>897</v>
      </c>
      <c r="AC997" s="4" t="s">
        <v>3</v>
      </c>
      <c r="AD997" s="4" t="s">
        <v>5</v>
      </c>
      <c r="AE997" s="4">
        <v>21.5</v>
      </c>
      <c r="AF997" s="4">
        <v>50.49</v>
      </c>
      <c r="AG997" s="4">
        <v>67.47</v>
      </c>
      <c r="AH997" s="4">
        <f t="shared" si="152"/>
        <v>0.74833259226322812</v>
      </c>
      <c r="AI997" s="4">
        <v>21</v>
      </c>
      <c r="AJ997" s="4">
        <v>45</v>
      </c>
      <c r="AK997" s="4">
        <v>66.22</v>
      </c>
      <c r="AL997" s="4">
        <f t="shared" si="153"/>
        <v>0</v>
      </c>
      <c r="AM997" s="4">
        <f t="shared" si="154"/>
        <v>0</v>
      </c>
      <c r="AN997" s="4">
        <f t="shared" si="155"/>
        <v>1</v>
      </c>
    </row>
    <row r="998" spans="1:40" x14ac:dyDescent="0.35">
      <c r="A998" t="s">
        <v>942</v>
      </c>
      <c r="B998" t="s">
        <v>897</v>
      </c>
      <c r="C998" s="4" t="s">
        <v>3</v>
      </c>
      <c r="D998" s="4" t="s">
        <v>4</v>
      </c>
      <c r="E998" s="4">
        <v>23.5</v>
      </c>
      <c r="F998" s="4">
        <v>72.27</v>
      </c>
      <c r="G998" s="4">
        <v>72.459999999999994</v>
      </c>
      <c r="H998" s="4">
        <f t="shared" si="148"/>
        <v>0.99737786364890979</v>
      </c>
      <c r="I998" s="4">
        <v>23</v>
      </c>
      <c r="J998" s="4">
        <v>44.27</v>
      </c>
      <c r="K998" s="4">
        <v>71.22</v>
      </c>
      <c r="L998" s="4">
        <f t="shared" si="149"/>
        <v>0</v>
      </c>
      <c r="M998" s="4">
        <f t="shared" si="150"/>
        <v>0</v>
      </c>
      <c r="N998" s="4">
        <f t="shared" si="151"/>
        <v>1</v>
      </c>
      <c r="Z998" s="9">
        <v>10</v>
      </c>
      <c r="AA998" t="s">
        <v>942</v>
      </c>
      <c r="AB998" t="s">
        <v>897</v>
      </c>
      <c r="AC998" s="4" t="s">
        <v>3</v>
      </c>
      <c r="AD998" s="4" t="s">
        <v>5</v>
      </c>
      <c r="AE998" s="4">
        <v>24</v>
      </c>
      <c r="AF998" s="4">
        <v>61.62</v>
      </c>
      <c r="AG998" s="4">
        <v>73.7</v>
      </c>
      <c r="AH998" s="4">
        <f t="shared" si="152"/>
        <v>0.83609226594301211</v>
      </c>
      <c r="AI998" s="4">
        <v>23.5</v>
      </c>
      <c r="AJ998" s="4">
        <v>41.63</v>
      </c>
      <c r="AK998" s="4">
        <v>72.459999999999994</v>
      </c>
      <c r="AL998" s="4">
        <f t="shared" si="153"/>
        <v>0</v>
      </c>
      <c r="AM998" s="4">
        <f t="shared" si="154"/>
        <v>0</v>
      </c>
      <c r="AN998" s="4">
        <f t="shared" si="155"/>
        <v>1</v>
      </c>
    </row>
    <row r="999" spans="1:40" x14ac:dyDescent="0.35">
      <c r="A999" t="s">
        <v>943</v>
      </c>
      <c r="B999" t="s">
        <v>897</v>
      </c>
      <c r="C999" t="s">
        <v>3</v>
      </c>
      <c r="D999" t="s">
        <v>4</v>
      </c>
      <c r="E999">
        <v>23.5</v>
      </c>
      <c r="F999">
        <v>115.78</v>
      </c>
      <c r="G999">
        <v>72.459999999999994</v>
      </c>
      <c r="H999">
        <f t="shared" si="148"/>
        <v>1.5978470880485787</v>
      </c>
      <c r="I999">
        <v>22</v>
      </c>
      <c r="J999">
        <v>53.06</v>
      </c>
      <c r="K999">
        <v>68.72</v>
      </c>
      <c r="L999" s="3">
        <f t="shared" si="149"/>
        <v>1</v>
      </c>
      <c r="M999" s="3">
        <f t="shared" si="150"/>
        <v>0</v>
      </c>
      <c r="N999" s="3">
        <f t="shared" si="151"/>
        <v>0</v>
      </c>
      <c r="Z999" s="9">
        <v>10</v>
      </c>
      <c r="AA999" t="s">
        <v>943</v>
      </c>
      <c r="AB999" t="s">
        <v>897</v>
      </c>
      <c r="AC999" s="4" t="s">
        <v>3</v>
      </c>
      <c r="AD999" s="4" t="s">
        <v>5</v>
      </c>
      <c r="AE999" s="4">
        <v>22</v>
      </c>
      <c r="AF999" s="4">
        <v>66.930000000000007</v>
      </c>
      <c r="AG999" s="4">
        <v>68.72</v>
      </c>
      <c r="AH999" s="4">
        <f t="shared" si="152"/>
        <v>0.97395227008149021</v>
      </c>
      <c r="AI999" s="4">
        <v>21.5</v>
      </c>
      <c r="AJ999" s="4">
        <v>35.47</v>
      </c>
      <c r="AK999" s="4">
        <v>67.47</v>
      </c>
      <c r="AL999" s="4">
        <f t="shared" si="153"/>
        <v>0</v>
      </c>
      <c r="AM999" s="4">
        <f t="shared" si="154"/>
        <v>0</v>
      </c>
      <c r="AN999" s="4">
        <f t="shared" si="155"/>
        <v>1</v>
      </c>
    </row>
    <row r="1000" spans="1:40" x14ac:dyDescent="0.35">
      <c r="A1000" t="s">
        <v>944</v>
      </c>
      <c r="B1000" t="s">
        <v>897</v>
      </c>
      <c r="C1000" s="4" t="s">
        <v>3</v>
      </c>
      <c r="D1000" s="4" t="s">
        <v>4</v>
      </c>
      <c r="E1000" s="4">
        <v>23</v>
      </c>
      <c r="F1000" s="4">
        <v>69.989999999999995</v>
      </c>
      <c r="G1000" s="4">
        <v>71.22</v>
      </c>
      <c r="H1000" s="4">
        <f t="shared" si="148"/>
        <v>0.98272957034540853</v>
      </c>
      <c r="I1000" s="4">
        <v>22.5</v>
      </c>
      <c r="J1000" s="4">
        <v>65.010000000000005</v>
      </c>
      <c r="K1000" s="4">
        <v>69.97</v>
      </c>
      <c r="L1000" s="4">
        <f t="shared" si="149"/>
        <v>0</v>
      </c>
      <c r="M1000" s="4">
        <f t="shared" si="150"/>
        <v>0</v>
      </c>
      <c r="N1000" s="4">
        <f t="shared" si="151"/>
        <v>1</v>
      </c>
      <c r="Z1000" s="9">
        <v>10</v>
      </c>
      <c r="AA1000" t="s">
        <v>944</v>
      </c>
      <c r="AB1000" t="s">
        <v>897</v>
      </c>
      <c r="AC1000" s="4" t="s">
        <v>3</v>
      </c>
      <c r="AD1000" s="4" t="s">
        <v>5</v>
      </c>
      <c r="AE1000" s="4">
        <v>23</v>
      </c>
      <c r="AF1000" s="4">
        <v>70.14</v>
      </c>
      <c r="AG1000" s="4">
        <v>71.22</v>
      </c>
      <c r="AH1000" s="4">
        <f t="shared" si="152"/>
        <v>0.98483572030328559</v>
      </c>
      <c r="AI1000" s="4">
        <v>22.5</v>
      </c>
      <c r="AJ1000" s="4">
        <v>52.34</v>
      </c>
      <c r="AK1000" s="4">
        <v>69.97</v>
      </c>
      <c r="AL1000" s="4">
        <f t="shared" si="153"/>
        <v>0</v>
      </c>
      <c r="AM1000" s="4">
        <f t="shared" si="154"/>
        <v>0</v>
      </c>
      <c r="AN1000" s="4">
        <f t="shared" si="155"/>
        <v>1</v>
      </c>
    </row>
    <row r="1001" spans="1:40" x14ac:dyDescent="0.35">
      <c r="A1001" t="s">
        <v>945</v>
      </c>
      <c r="B1001" t="s">
        <v>897</v>
      </c>
      <c r="C1001" s="4" t="s">
        <v>3</v>
      </c>
      <c r="D1001" s="4" t="s">
        <v>4</v>
      </c>
      <c r="E1001" s="4">
        <v>23</v>
      </c>
      <c r="F1001" s="4">
        <v>66.22</v>
      </c>
      <c r="G1001" s="4">
        <v>71.22</v>
      </c>
      <c r="H1001" s="4">
        <f t="shared" si="148"/>
        <v>0.92979500140409999</v>
      </c>
      <c r="I1001" s="4">
        <v>22.5</v>
      </c>
      <c r="J1001" s="4">
        <v>46.75</v>
      </c>
      <c r="K1001" s="4">
        <v>69.97</v>
      </c>
      <c r="L1001" s="4">
        <f t="shared" si="149"/>
        <v>0</v>
      </c>
      <c r="M1001" s="4">
        <f t="shared" si="150"/>
        <v>0</v>
      </c>
      <c r="N1001" s="4">
        <f t="shared" si="151"/>
        <v>1</v>
      </c>
      <c r="Z1001" s="9">
        <v>10</v>
      </c>
      <c r="AA1001" t="s">
        <v>945</v>
      </c>
      <c r="AB1001" t="s">
        <v>897</v>
      </c>
      <c r="AC1001" s="4" t="s">
        <v>3</v>
      </c>
      <c r="AD1001" s="4" t="s">
        <v>5</v>
      </c>
      <c r="AE1001" s="4">
        <v>15.5</v>
      </c>
      <c r="AF1001" s="4">
        <v>41.13</v>
      </c>
      <c r="AG1001" s="4">
        <v>52.21</v>
      </c>
      <c r="AH1001" s="4">
        <f t="shared" si="152"/>
        <v>0.78778011875119713</v>
      </c>
      <c r="AI1001" s="4">
        <v>15</v>
      </c>
      <c r="AJ1001" s="4">
        <v>20.48</v>
      </c>
      <c r="AK1001" s="4">
        <v>50.91</v>
      </c>
      <c r="AL1001" s="4">
        <f t="shared" si="153"/>
        <v>0</v>
      </c>
      <c r="AM1001" s="4">
        <f t="shared" si="154"/>
        <v>0</v>
      </c>
      <c r="AN1001" s="4">
        <f t="shared" si="155"/>
        <v>1</v>
      </c>
    </row>
    <row r="1002" spans="1:40" x14ac:dyDescent="0.35">
      <c r="A1002" t="s">
        <v>946</v>
      </c>
      <c r="B1002" t="s">
        <v>897</v>
      </c>
      <c r="C1002" s="4" t="s">
        <v>3</v>
      </c>
      <c r="D1002" s="4" t="s">
        <v>4</v>
      </c>
      <c r="E1002" s="4">
        <v>22.5</v>
      </c>
      <c r="F1002" s="4">
        <v>50.41</v>
      </c>
      <c r="G1002" s="4">
        <v>69.97</v>
      </c>
      <c r="H1002" s="4">
        <f t="shared" si="148"/>
        <v>0.72045162212376734</v>
      </c>
      <c r="I1002" s="4">
        <v>22</v>
      </c>
      <c r="J1002" s="4">
        <v>46.75</v>
      </c>
      <c r="K1002" s="4">
        <v>68.72</v>
      </c>
      <c r="L1002" s="4">
        <f t="shared" si="149"/>
        <v>0</v>
      </c>
      <c r="M1002" s="4">
        <f t="shared" si="150"/>
        <v>0</v>
      </c>
      <c r="N1002" s="4">
        <f t="shared" si="151"/>
        <v>1</v>
      </c>
      <c r="Z1002" s="9">
        <v>10</v>
      </c>
      <c r="AA1002" t="s">
        <v>946</v>
      </c>
      <c r="AB1002" t="s">
        <v>897</v>
      </c>
      <c r="AC1002" s="4" t="s">
        <v>3</v>
      </c>
      <c r="AD1002" s="4" t="s">
        <v>5</v>
      </c>
      <c r="AE1002" s="4">
        <v>22</v>
      </c>
      <c r="AF1002" s="4">
        <v>57.11</v>
      </c>
      <c r="AG1002" s="4">
        <v>68.72</v>
      </c>
      <c r="AH1002" s="4">
        <f t="shared" si="152"/>
        <v>0.83105355064027941</v>
      </c>
      <c r="AI1002" s="4">
        <v>21.5</v>
      </c>
      <c r="AJ1002" s="4">
        <v>39</v>
      </c>
      <c r="AK1002" s="4">
        <v>67.47</v>
      </c>
      <c r="AL1002" s="4">
        <f t="shared" si="153"/>
        <v>0</v>
      </c>
      <c r="AM1002" s="4">
        <f t="shared" si="154"/>
        <v>0</v>
      </c>
      <c r="AN1002" s="4">
        <f t="shared" si="155"/>
        <v>1</v>
      </c>
    </row>
    <row r="1003" spans="1:40" x14ac:dyDescent="0.35">
      <c r="A1003" t="s">
        <v>947</v>
      </c>
      <c r="B1003" t="s">
        <v>897</v>
      </c>
      <c r="C1003" s="4" t="s">
        <v>3</v>
      </c>
      <c r="D1003" s="4" t="s">
        <v>4</v>
      </c>
      <c r="E1003" s="4">
        <v>25</v>
      </c>
      <c r="F1003" s="4">
        <v>57.25</v>
      </c>
      <c r="G1003" s="4">
        <v>76.17</v>
      </c>
      <c r="H1003" s="4">
        <f t="shared" si="148"/>
        <v>0.75160824471576737</v>
      </c>
      <c r="I1003" s="4">
        <v>24.5</v>
      </c>
      <c r="J1003" s="4">
        <v>35</v>
      </c>
      <c r="K1003" s="4">
        <v>74.930000000000007</v>
      </c>
      <c r="L1003" s="4">
        <f t="shared" si="149"/>
        <v>0</v>
      </c>
      <c r="M1003" s="4">
        <f t="shared" si="150"/>
        <v>0</v>
      </c>
      <c r="N1003" s="4">
        <f t="shared" si="151"/>
        <v>1</v>
      </c>
      <c r="Z1003" s="9">
        <v>10</v>
      </c>
      <c r="AA1003" t="s">
        <v>947</v>
      </c>
      <c r="AB1003" t="s">
        <v>897</v>
      </c>
      <c r="AC1003" s="4" t="s">
        <v>3</v>
      </c>
      <c r="AD1003" s="4" t="s">
        <v>5</v>
      </c>
      <c r="AE1003" s="4">
        <v>17.5</v>
      </c>
      <c r="AF1003" s="4">
        <v>41.33</v>
      </c>
      <c r="AG1003" s="4">
        <v>57.36</v>
      </c>
      <c r="AH1003" s="4">
        <f t="shared" si="152"/>
        <v>0.7205369595536959</v>
      </c>
      <c r="AI1003" s="4">
        <v>17</v>
      </c>
      <c r="AJ1003" s="4">
        <v>28.06</v>
      </c>
      <c r="AK1003" s="4">
        <v>56.08</v>
      </c>
      <c r="AL1003" s="4">
        <f t="shared" si="153"/>
        <v>0</v>
      </c>
      <c r="AM1003" s="4">
        <f t="shared" si="154"/>
        <v>0</v>
      </c>
      <c r="AN1003" s="4">
        <f t="shared" si="155"/>
        <v>1</v>
      </c>
    </row>
    <row r="1004" spans="1:40" x14ac:dyDescent="0.35">
      <c r="A1004" t="s">
        <v>948</v>
      </c>
      <c r="B1004" t="s">
        <v>897</v>
      </c>
      <c r="C1004" s="4" t="s">
        <v>3</v>
      </c>
      <c r="D1004" s="4" t="s">
        <v>4</v>
      </c>
      <c r="E1004" s="4">
        <v>24.5</v>
      </c>
      <c r="F1004" s="4">
        <v>67.7</v>
      </c>
      <c r="G1004" s="4">
        <v>74.930000000000007</v>
      </c>
      <c r="H1004" s="4">
        <f t="shared" si="148"/>
        <v>0.90350994261310547</v>
      </c>
      <c r="I1004" s="4">
        <v>24</v>
      </c>
      <c r="J1004" s="4">
        <v>49.38</v>
      </c>
      <c r="K1004" s="4">
        <v>73.7</v>
      </c>
      <c r="L1004" s="4">
        <f t="shared" si="149"/>
        <v>0</v>
      </c>
      <c r="M1004" s="4">
        <f t="shared" si="150"/>
        <v>0</v>
      </c>
      <c r="N1004" s="4">
        <f t="shared" si="151"/>
        <v>1</v>
      </c>
      <c r="Z1004" s="9">
        <v>10</v>
      </c>
      <c r="AA1004" t="s">
        <v>948</v>
      </c>
      <c r="AB1004" t="s">
        <v>897</v>
      </c>
      <c r="AC1004" s="4" t="s">
        <v>3</v>
      </c>
      <c r="AD1004" s="4" t="s">
        <v>5</v>
      </c>
      <c r="AE1004" s="4">
        <v>21.5</v>
      </c>
      <c r="AF1004" s="4">
        <v>60.99</v>
      </c>
      <c r="AG1004" s="4">
        <v>67.47</v>
      </c>
      <c r="AH1004" s="4">
        <f t="shared" si="152"/>
        <v>0.90395731436193871</v>
      </c>
      <c r="AI1004" s="4">
        <v>21</v>
      </c>
      <c r="AJ1004" s="4">
        <v>54.56</v>
      </c>
      <c r="AK1004" s="4">
        <v>66.22</v>
      </c>
      <c r="AL1004" s="4">
        <f t="shared" si="153"/>
        <v>0</v>
      </c>
      <c r="AM1004" s="4">
        <f t="shared" si="154"/>
        <v>0</v>
      </c>
      <c r="AN1004" s="4">
        <f t="shared" si="155"/>
        <v>1</v>
      </c>
    </row>
    <row r="1005" spans="1:40" x14ac:dyDescent="0.35">
      <c r="A1005" t="s">
        <v>949</v>
      </c>
      <c r="B1005" t="s">
        <v>897</v>
      </c>
      <c r="C1005" s="4" t="s">
        <v>3</v>
      </c>
      <c r="D1005" s="4" t="s">
        <v>4</v>
      </c>
      <c r="E1005" s="4">
        <v>23</v>
      </c>
      <c r="F1005" s="4">
        <v>60.61</v>
      </c>
      <c r="G1005" s="4">
        <v>71.22</v>
      </c>
      <c r="H1005" s="4">
        <f t="shared" si="148"/>
        <v>0.85102499297950018</v>
      </c>
      <c r="I1005" s="4">
        <v>22.5</v>
      </c>
      <c r="J1005" s="4">
        <v>52.93</v>
      </c>
      <c r="K1005" s="4">
        <v>69.97</v>
      </c>
      <c r="L1005" s="4">
        <f t="shared" si="149"/>
        <v>0</v>
      </c>
      <c r="M1005" s="4">
        <f t="shared" si="150"/>
        <v>0</v>
      </c>
      <c r="N1005" s="4">
        <f t="shared" si="151"/>
        <v>1</v>
      </c>
      <c r="Z1005" s="9">
        <v>10</v>
      </c>
      <c r="AA1005" t="s">
        <v>949</v>
      </c>
      <c r="AB1005" t="s">
        <v>897</v>
      </c>
      <c r="AC1005" s="4" t="s">
        <v>3</v>
      </c>
      <c r="AD1005" s="4" t="s">
        <v>5</v>
      </c>
      <c r="AE1005" s="4">
        <v>22</v>
      </c>
      <c r="AF1005" s="4">
        <v>55.33</v>
      </c>
      <c r="AG1005" s="4">
        <v>68.72</v>
      </c>
      <c r="AH1005" s="4">
        <f t="shared" si="152"/>
        <v>0.80515133876600697</v>
      </c>
      <c r="AI1005" s="4">
        <v>21.5</v>
      </c>
      <c r="AJ1005" s="4">
        <v>46.85</v>
      </c>
      <c r="AK1005" s="4">
        <v>67.47</v>
      </c>
      <c r="AL1005" s="4">
        <f t="shared" si="153"/>
        <v>0</v>
      </c>
      <c r="AM1005" s="4">
        <f t="shared" si="154"/>
        <v>0</v>
      </c>
      <c r="AN1005" s="4">
        <f t="shared" si="155"/>
        <v>1</v>
      </c>
    </row>
    <row r="1006" spans="1:40" x14ac:dyDescent="0.35">
      <c r="A1006" t="s">
        <v>950</v>
      </c>
      <c r="B1006" t="s">
        <v>897</v>
      </c>
      <c r="C1006" s="4" t="s">
        <v>3</v>
      </c>
      <c r="D1006" s="4" t="s">
        <v>4</v>
      </c>
      <c r="E1006" s="4">
        <v>24</v>
      </c>
      <c r="F1006" s="4">
        <v>62.27</v>
      </c>
      <c r="G1006" s="4">
        <v>73.7</v>
      </c>
      <c r="H1006" s="4">
        <f t="shared" si="148"/>
        <v>0.84491180461329718</v>
      </c>
      <c r="I1006" s="4">
        <v>23.5</v>
      </c>
      <c r="J1006" s="4">
        <v>55.05</v>
      </c>
      <c r="K1006" s="4">
        <v>72.459999999999994</v>
      </c>
      <c r="L1006" s="4">
        <f t="shared" si="149"/>
        <v>0</v>
      </c>
      <c r="M1006" s="4">
        <f t="shared" si="150"/>
        <v>0</v>
      </c>
      <c r="N1006" s="4">
        <f t="shared" si="151"/>
        <v>1</v>
      </c>
      <c r="Z1006" s="9">
        <v>10</v>
      </c>
      <c r="AA1006" t="s">
        <v>950</v>
      </c>
      <c r="AB1006" t="s">
        <v>897</v>
      </c>
      <c r="AC1006" s="4" t="s">
        <v>3</v>
      </c>
      <c r="AD1006" s="4" t="s">
        <v>5</v>
      </c>
      <c r="AE1006" s="4">
        <v>31</v>
      </c>
      <c r="AF1006" s="4">
        <v>82.1</v>
      </c>
      <c r="AG1006" s="4">
        <v>90.81</v>
      </c>
      <c r="AH1006" s="4">
        <f t="shared" si="152"/>
        <v>0.90408545314392674</v>
      </c>
      <c r="AI1006" s="4">
        <v>30.5</v>
      </c>
      <c r="AJ1006" s="4">
        <v>54.66</v>
      </c>
      <c r="AK1006" s="4">
        <v>89.6</v>
      </c>
      <c r="AL1006" s="4">
        <f t="shared" si="153"/>
        <v>0</v>
      </c>
      <c r="AM1006" s="4">
        <f t="shared" si="154"/>
        <v>0</v>
      </c>
      <c r="AN1006" s="4">
        <f t="shared" si="155"/>
        <v>1</v>
      </c>
    </row>
  </sheetData>
  <sortState xmlns:xlrd2="http://schemas.microsoft.com/office/spreadsheetml/2017/richdata2" ref="A557:AN1031">
    <sortCondition descending="1" ref="C557:C1031"/>
    <sortCondition ref="B557:B1031"/>
    <sortCondition ref="D557:D1031"/>
    <sortCondition ref="A557:A103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P125"/>
  <sheetViews>
    <sheetView zoomScale="85" zoomScaleNormal="85" workbookViewId="0">
      <selection activeCell="A122" sqref="A122:F125"/>
    </sheetView>
  </sheetViews>
  <sheetFormatPr defaultRowHeight="14.5" x14ac:dyDescent="0.35"/>
  <cols>
    <col min="3" max="3" width="21.7265625" bestFit="1" customWidth="1"/>
  </cols>
  <sheetData>
    <row r="2" spans="1:11" x14ac:dyDescent="0.35">
      <c r="C2" t="s">
        <v>166</v>
      </c>
      <c r="D2" t="s">
        <v>163</v>
      </c>
      <c r="E2" t="s">
        <v>164</v>
      </c>
      <c r="F2" t="s">
        <v>165</v>
      </c>
      <c r="G2" t="s">
        <v>167</v>
      </c>
      <c r="H2" t="s">
        <v>168</v>
      </c>
      <c r="J2" t="s">
        <v>126</v>
      </c>
      <c r="K2" t="s">
        <v>169</v>
      </c>
    </row>
    <row r="3" spans="1:11" x14ac:dyDescent="0.35">
      <c r="A3" t="s">
        <v>166</v>
      </c>
      <c r="B3" t="s">
        <v>0</v>
      </c>
      <c r="C3" t="s">
        <v>1438</v>
      </c>
      <c r="D3">
        <v>9</v>
      </c>
      <c r="E3">
        <v>7</v>
      </c>
      <c r="F3">
        <v>1</v>
      </c>
      <c r="G3">
        <v>25.03125</v>
      </c>
      <c r="H3">
        <v>0.72277237242699721</v>
      </c>
      <c r="J3">
        <v>1.6628789291926438</v>
      </c>
      <c r="K3">
        <v>0.1284559601023986</v>
      </c>
    </row>
    <row r="4" spans="1:11" x14ac:dyDescent="0.35">
      <c r="A4" t="s">
        <v>166</v>
      </c>
      <c r="B4" t="s">
        <v>0</v>
      </c>
      <c r="C4" t="s">
        <v>1439</v>
      </c>
      <c r="D4">
        <v>2</v>
      </c>
      <c r="E4">
        <v>17</v>
      </c>
      <c r="F4">
        <v>9</v>
      </c>
      <c r="G4">
        <v>23.526315789473685</v>
      </c>
      <c r="H4">
        <v>0.12044288200725577</v>
      </c>
      <c r="J4">
        <v>1.1351997238096139</v>
      </c>
      <c r="K4">
        <v>3.9270880381366634E-2</v>
      </c>
    </row>
    <row r="5" spans="1:11" x14ac:dyDescent="0.35">
      <c r="A5" t="s">
        <v>166</v>
      </c>
      <c r="B5" t="s">
        <v>0</v>
      </c>
      <c r="C5" t="s">
        <v>1440</v>
      </c>
      <c r="D5">
        <v>10</v>
      </c>
      <c r="E5">
        <v>1</v>
      </c>
      <c r="F5">
        <v>1</v>
      </c>
      <c r="G5">
        <v>24.136363636363637</v>
      </c>
      <c r="H5">
        <v>6.7140813261454213E-2</v>
      </c>
      <c r="J5">
        <v>1.9259776714699435</v>
      </c>
      <c r="K5">
        <v>0.14224739404364664</v>
      </c>
    </row>
    <row r="6" spans="1:11" x14ac:dyDescent="0.35">
      <c r="A6" t="s">
        <v>166</v>
      </c>
      <c r="B6" t="s">
        <v>0</v>
      </c>
      <c r="C6" t="s">
        <v>1441</v>
      </c>
      <c r="D6">
        <v>17</v>
      </c>
      <c r="E6">
        <v>3</v>
      </c>
      <c r="F6">
        <v>0</v>
      </c>
      <c r="G6">
        <v>23.925000000000001</v>
      </c>
      <c r="H6">
        <v>7.3100957586067217E-2</v>
      </c>
      <c r="J6">
        <v>2.0369987477201517</v>
      </c>
      <c r="K6">
        <v>0.10570298238095988</v>
      </c>
    </row>
    <row r="7" spans="1:11" x14ac:dyDescent="0.35">
      <c r="A7" t="s">
        <v>166</v>
      </c>
      <c r="B7" t="s">
        <v>0</v>
      </c>
      <c r="C7" t="s">
        <v>1442</v>
      </c>
      <c r="D7">
        <v>0</v>
      </c>
      <c r="E7">
        <v>2</v>
      </c>
      <c r="F7">
        <v>6</v>
      </c>
      <c r="G7">
        <v>24.25</v>
      </c>
      <c r="H7">
        <v>0.5303300858899106</v>
      </c>
      <c r="J7">
        <v>0.95585463791881775</v>
      </c>
      <c r="K7">
        <v>4.4505925021187047E-2</v>
      </c>
    </row>
    <row r="8" spans="1:11" x14ac:dyDescent="0.35">
      <c r="A8" t="s">
        <v>166</v>
      </c>
      <c r="B8" t="s">
        <v>0</v>
      </c>
      <c r="C8" t="s">
        <v>841</v>
      </c>
      <c r="D8">
        <v>1</v>
      </c>
      <c r="E8">
        <v>7</v>
      </c>
      <c r="F8">
        <v>14</v>
      </c>
      <c r="G8">
        <v>22.1875</v>
      </c>
      <c r="H8">
        <v>0.59907154727127532</v>
      </c>
      <c r="J8">
        <v>1.022500564627322</v>
      </c>
      <c r="K8">
        <v>4.6729997243468095E-2</v>
      </c>
    </row>
    <row r="9" spans="1:11" x14ac:dyDescent="0.35">
      <c r="A9" t="s">
        <v>166</v>
      </c>
      <c r="B9" t="s">
        <v>0</v>
      </c>
      <c r="C9" t="s">
        <v>840</v>
      </c>
      <c r="D9">
        <v>2</v>
      </c>
      <c r="E9">
        <v>8</v>
      </c>
      <c r="F9">
        <v>4</v>
      </c>
      <c r="G9">
        <v>24.8</v>
      </c>
      <c r="H9">
        <v>0.89218832092781852</v>
      </c>
      <c r="J9">
        <v>1.1746924826013976</v>
      </c>
      <c r="K9">
        <v>0.10025891446991832</v>
      </c>
    </row>
    <row r="10" spans="1:11" x14ac:dyDescent="0.35">
      <c r="A10" t="s">
        <v>166</v>
      </c>
      <c r="B10" t="s">
        <v>0</v>
      </c>
      <c r="C10" t="s">
        <v>839</v>
      </c>
      <c r="D10">
        <v>1</v>
      </c>
      <c r="E10">
        <v>9</v>
      </c>
      <c r="F10">
        <v>5</v>
      </c>
      <c r="G10">
        <v>23.75</v>
      </c>
      <c r="H10">
        <v>1.039831717154271</v>
      </c>
      <c r="J10">
        <v>1.0956072220787536</v>
      </c>
      <c r="K10">
        <v>4.554291190724212E-2</v>
      </c>
    </row>
    <row r="11" spans="1:11" x14ac:dyDescent="0.35">
      <c r="A11" t="s">
        <v>166</v>
      </c>
      <c r="B11" t="s">
        <v>0</v>
      </c>
      <c r="C11" t="s">
        <v>1428</v>
      </c>
      <c r="D11">
        <v>3</v>
      </c>
      <c r="E11">
        <v>11</v>
      </c>
      <c r="F11">
        <v>4</v>
      </c>
      <c r="G11">
        <v>22.785714285714285</v>
      </c>
      <c r="H11">
        <v>0.12073632210407378</v>
      </c>
      <c r="J11">
        <v>1.2775422695963305</v>
      </c>
      <c r="K11">
        <v>6.5219984656615063E-2</v>
      </c>
    </row>
    <row r="12" spans="1:11" x14ac:dyDescent="0.35">
      <c r="A12" t="s">
        <v>166</v>
      </c>
      <c r="B12" t="s">
        <v>0</v>
      </c>
      <c r="C12" t="s">
        <v>1429</v>
      </c>
      <c r="D12">
        <v>6</v>
      </c>
      <c r="E12">
        <v>6</v>
      </c>
      <c r="F12">
        <v>1</v>
      </c>
      <c r="G12">
        <v>23.708333333333332</v>
      </c>
      <c r="H12">
        <v>0.19056142686128116</v>
      </c>
      <c r="J12">
        <v>1.5666547711294083</v>
      </c>
      <c r="K12">
        <v>0.12968089900046906</v>
      </c>
    </row>
    <row r="13" spans="1:11" x14ac:dyDescent="0.35">
      <c r="A13" t="s">
        <v>166</v>
      </c>
      <c r="B13" t="s">
        <v>0</v>
      </c>
      <c r="C13" t="s">
        <v>1430</v>
      </c>
      <c r="D13">
        <v>1</v>
      </c>
      <c r="E13">
        <v>9</v>
      </c>
      <c r="F13">
        <v>4</v>
      </c>
      <c r="G13">
        <v>24</v>
      </c>
      <c r="H13">
        <v>1.2429802894656052</v>
      </c>
      <c r="J13">
        <v>1.1775564554862359</v>
      </c>
      <c r="K13">
        <v>5.1968244569066901E-2</v>
      </c>
    </row>
    <row r="14" spans="1:11" x14ac:dyDescent="0.35">
      <c r="A14" t="s">
        <v>166</v>
      </c>
      <c r="B14" t="s">
        <v>0</v>
      </c>
      <c r="C14" t="s">
        <v>1432</v>
      </c>
      <c r="D14">
        <v>1</v>
      </c>
      <c r="E14">
        <v>8</v>
      </c>
      <c r="F14">
        <v>5</v>
      </c>
      <c r="G14">
        <v>23.666666666666668</v>
      </c>
      <c r="H14">
        <v>0.15713484026367722</v>
      </c>
      <c r="J14">
        <v>1.1288259956180748</v>
      </c>
      <c r="K14">
        <v>5.4741792567421697E-2</v>
      </c>
    </row>
    <row r="15" spans="1:11" x14ac:dyDescent="0.35">
      <c r="A15" t="s">
        <v>166</v>
      </c>
      <c r="B15" t="s">
        <v>0</v>
      </c>
      <c r="C15" t="s">
        <v>1433</v>
      </c>
      <c r="D15">
        <v>5</v>
      </c>
      <c r="E15">
        <v>3</v>
      </c>
      <c r="F15">
        <v>1</v>
      </c>
      <c r="G15">
        <v>24.125</v>
      </c>
      <c r="H15">
        <v>7.6546554461974309E-2</v>
      </c>
      <c r="J15">
        <v>1.6297708172896455</v>
      </c>
      <c r="K15">
        <v>0.11955980694649931</v>
      </c>
    </row>
    <row r="16" spans="1:11" x14ac:dyDescent="0.35">
      <c r="A16" t="s">
        <v>166</v>
      </c>
      <c r="B16" t="s">
        <v>0</v>
      </c>
      <c r="C16" t="s">
        <v>1434</v>
      </c>
      <c r="D16">
        <v>3</v>
      </c>
      <c r="E16">
        <v>0</v>
      </c>
      <c r="F16">
        <v>0</v>
      </c>
      <c r="G16">
        <v>24.666666666666668</v>
      </c>
      <c r="H16">
        <v>0.27216552697590868</v>
      </c>
      <c r="J16">
        <v>1.8913447668504599</v>
      </c>
      <c r="K16">
        <v>0.21402098209380163</v>
      </c>
    </row>
    <row r="17" spans="1:11" x14ac:dyDescent="0.35">
      <c r="A17" t="s">
        <v>166</v>
      </c>
      <c r="B17" t="s">
        <v>0</v>
      </c>
      <c r="C17" t="s">
        <v>1435</v>
      </c>
      <c r="D17">
        <v>15</v>
      </c>
      <c r="E17">
        <v>0</v>
      </c>
      <c r="F17">
        <v>0</v>
      </c>
      <c r="G17">
        <v>24.166666666666668</v>
      </c>
      <c r="H17">
        <v>7.6980035891950085E-2</v>
      </c>
      <c r="J17">
        <v>2.0307102159933064</v>
      </c>
      <c r="K17">
        <v>8.6181916625550484E-2</v>
      </c>
    </row>
    <row r="18" spans="1:11" x14ac:dyDescent="0.35">
      <c r="A18" t="s">
        <v>166</v>
      </c>
      <c r="B18" t="s">
        <v>0</v>
      </c>
      <c r="C18" t="s">
        <v>1436</v>
      </c>
      <c r="D18">
        <v>0</v>
      </c>
      <c r="E18">
        <v>4</v>
      </c>
      <c r="F18">
        <v>11</v>
      </c>
      <c r="G18">
        <v>23</v>
      </c>
      <c r="H18">
        <v>0.39528470752104744</v>
      </c>
      <c r="J18">
        <v>0.95444808466812747</v>
      </c>
      <c r="K18">
        <v>3.0595171847667378E-2</v>
      </c>
    </row>
    <row r="19" spans="1:11" x14ac:dyDescent="0.35">
      <c r="A19" t="s">
        <v>166</v>
      </c>
      <c r="B19" t="s">
        <v>0</v>
      </c>
      <c r="C19" t="s">
        <v>1437</v>
      </c>
      <c r="D19">
        <v>1</v>
      </c>
      <c r="E19">
        <v>5</v>
      </c>
      <c r="F19">
        <v>8</v>
      </c>
      <c r="G19">
        <v>23.583333333333332</v>
      </c>
      <c r="H19">
        <v>0.21783871029664062</v>
      </c>
      <c r="J19">
        <v>1.0381456992748099</v>
      </c>
      <c r="K19">
        <v>6.7362253437393368E-2</v>
      </c>
    </row>
    <row r="21" spans="1:11" x14ac:dyDescent="0.35">
      <c r="C21" t="s">
        <v>170</v>
      </c>
      <c r="D21" t="s">
        <v>163</v>
      </c>
      <c r="E21" t="s">
        <v>164</v>
      </c>
      <c r="F21" t="s">
        <v>165</v>
      </c>
      <c r="G21" t="s">
        <v>167</v>
      </c>
      <c r="H21" t="s">
        <v>168</v>
      </c>
      <c r="J21" t="s">
        <v>126</v>
      </c>
      <c r="K21" t="s">
        <v>169</v>
      </c>
    </row>
    <row r="22" spans="1:11" x14ac:dyDescent="0.35">
      <c r="A22" t="s">
        <v>170</v>
      </c>
      <c r="B22" t="s">
        <v>0</v>
      </c>
      <c r="C22" t="s">
        <v>437</v>
      </c>
      <c r="D22">
        <v>4</v>
      </c>
      <c r="E22">
        <v>10</v>
      </c>
      <c r="F22">
        <v>0</v>
      </c>
      <c r="G22">
        <v>22.428571428571427</v>
      </c>
      <c r="H22">
        <v>0.18801556910906414</v>
      </c>
      <c r="J22">
        <v>1.4624936445237808</v>
      </c>
      <c r="K22">
        <v>8.5258906071548221E-2</v>
      </c>
    </row>
    <row r="23" spans="1:11" x14ac:dyDescent="0.35">
      <c r="A23" t="s">
        <v>170</v>
      </c>
      <c r="B23" t="s">
        <v>0</v>
      </c>
      <c r="C23" t="s">
        <v>436</v>
      </c>
      <c r="D23">
        <v>21</v>
      </c>
      <c r="E23">
        <v>10</v>
      </c>
      <c r="F23">
        <v>1</v>
      </c>
      <c r="G23">
        <v>24.79032258064516</v>
      </c>
      <c r="H23">
        <v>0.2124802660217944</v>
      </c>
      <c r="J23">
        <v>1.781502530540203</v>
      </c>
      <c r="K23">
        <v>8.6270564189885296E-2</v>
      </c>
    </row>
    <row r="24" spans="1:11" x14ac:dyDescent="0.35">
      <c r="A24" t="s">
        <v>170</v>
      </c>
      <c r="B24" t="s">
        <v>0</v>
      </c>
      <c r="C24" t="s">
        <v>438</v>
      </c>
      <c r="D24">
        <v>10</v>
      </c>
      <c r="E24">
        <v>1</v>
      </c>
      <c r="F24">
        <v>1</v>
      </c>
      <c r="G24">
        <v>24.181818181818183</v>
      </c>
      <c r="H24">
        <v>9.6909416525277459E-2</v>
      </c>
      <c r="J24">
        <v>2.3225933556853344</v>
      </c>
      <c r="K24">
        <v>0.2348790534901978</v>
      </c>
    </row>
    <row r="25" spans="1:11" x14ac:dyDescent="0.35">
      <c r="A25" t="s">
        <v>170</v>
      </c>
      <c r="B25" t="s">
        <v>0</v>
      </c>
      <c r="C25" t="s">
        <v>439</v>
      </c>
      <c r="D25">
        <v>28</v>
      </c>
      <c r="E25">
        <v>1</v>
      </c>
      <c r="F25">
        <v>0</v>
      </c>
      <c r="G25">
        <v>24.189655172413794</v>
      </c>
      <c r="H25">
        <v>5.6733272000403311E-2</v>
      </c>
      <c r="J25">
        <v>2.5959158540898146</v>
      </c>
      <c r="K25">
        <v>9.3936018843460201E-2</v>
      </c>
    </row>
    <row r="26" spans="1:11" x14ac:dyDescent="0.35">
      <c r="A26" t="s">
        <v>170</v>
      </c>
      <c r="B26" t="s">
        <v>0</v>
      </c>
      <c r="C26" t="s">
        <v>773</v>
      </c>
      <c r="D26">
        <v>13</v>
      </c>
      <c r="E26">
        <v>4</v>
      </c>
      <c r="F26">
        <v>3</v>
      </c>
      <c r="G26">
        <v>24.411764705882351</v>
      </c>
      <c r="H26">
        <v>0.20049805682793265</v>
      </c>
      <c r="J26">
        <v>1.594897543921052</v>
      </c>
      <c r="K26">
        <v>9.2612931398934561E-2</v>
      </c>
    </row>
    <row r="27" spans="1:11" x14ac:dyDescent="0.35">
      <c r="A27" t="s">
        <v>170</v>
      </c>
      <c r="B27" t="s">
        <v>0</v>
      </c>
      <c r="C27" t="s">
        <v>841</v>
      </c>
      <c r="D27">
        <v>0</v>
      </c>
      <c r="E27">
        <v>2</v>
      </c>
      <c r="F27">
        <v>24</v>
      </c>
      <c r="G27">
        <v>23</v>
      </c>
      <c r="H27">
        <v>3.5355339059327373</v>
      </c>
      <c r="J27">
        <v>0.89327708780207427</v>
      </c>
      <c r="K27">
        <v>1.587394708969447E-2</v>
      </c>
    </row>
    <row r="28" spans="1:11" x14ac:dyDescent="0.35">
      <c r="A28" t="s">
        <v>170</v>
      </c>
      <c r="B28" t="s">
        <v>0</v>
      </c>
      <c r="C28" t="s">
        <v>840</v>
      </c>
      <c r="D28">
        <v>2</v>
      </c>
      <c r="E28">
        <v>7</v>
      </c>
      <c r="F28">
        <v>2</v>
      </c>
      <c r="G28">
        <v>23.5</v>
      </c>
      <c r="H28">
        <v>0.66202084932294369</v>
      </c>
      <c r="J28">
        <v>1.2769290960244541</v>
      </c>
      <c r="K28">
        <v>6.1644672449826902E-2</v>
      </c>
    </row>
    <row r="29" spans="1:11" x14ac:dyDescent="0.35">
      <c r="A29" t="s">
        <v>170</v>
      </c>
      <c r="B29" t="s">
        <v>0</v>
      </c>
      <c r="C29" t="s">
        <v>839</v>
      </c>
      <c r="D29">
        <v>3</v>
      </c>
      <c r="E29">
        <v>8</v>
      </c>
      <c r="F29">
        <v>3</v>
      </c>
      <c r="G29">
        <v>21.636363636363637</v>
      </c>
      <c r="H29">
        <v>0.11301482918328382</v>
      </c>
      <c r="J29">
        <v>1.2893777409664928</v>
      </c>
      <c r="K29">
        <v>7.2247147923505464E-2</v>
      </c>
    </row>
    <row r="30" spans="1:11" x14ac:dyDescent="0.35">
      <c r="A30" t="s">
        <v>170</v>
      </c>
      <c r="B30" t="s">
        <v>0</v>
      </c>
      <c r="C30" t="s">
        <v>1428</v>
      </c>
      <c r="D30">
        <v>1</v>
      </c>
      <c r="E30">
        <v>6</v>
      </c>
      <c r="F30">
        <v>8</v>
      </c>
      <c r="G30">
        <v>22.785714285714285</v>
      </c>
      <c r="H30">
        <v>0.24447241940226402</v>
      </c>
      <c r="J30">
        <v>1.0375125237154565</v>
      </c>
      <c r="K30">
        <v>4.9589970494562041E-2</v>
      </c>
    </row>
    <row r="31" spans="1:11" x14ac:dyDescent="0.35">
      <c r="A31" t="s">
        <v>170</v>
      </c>
      <c r="B31" t="s">
        <v>0</v>
      </c>
      <c r="C31" t="s">
        <v>1429</v>
      </c>
      <c r="D31">
        <v>5</v>
      </c>
      <c r="E31">
        <v>8</v>
      </c>
      <c r="F31">
        <v>2</v>
      </c>
      <c r="G31">
        <v>22.73076923076923</v>
      </c>
      <c r="H31">
        <v>0.13990047831404603</v>
      </c>
      <c r="J31">
        <v>1.3521140618261194</v>
      </c>
      <c r="K31">
        <v>7.3193146485243915E-2</v>
      </c>
    </row>
    <row r="32" spans="1:11" x14ac:dyDescent="0.35">
      <c r="A32" t="s">
        <v>170</v>
      </c>
      <c r="B32" t="s">
        <v>0</v>
      </c>
      <c r="C32" t="s">
        <v>1430</v>
      </c>
      <c r="D32">
        <v>2</v>
      </c>
      <c r="E32">
        <v>6</v>
      </c>
      <c r="F32">
        <v>8</v>
      </c>
      <c r="G32">
        <v>22.8125</v>
      </c>
      <c r="H32">
        <v>0.57917978102658241</v>
      </c>
      <c r="J32">
        <v>1.0677364766643227</v>
      </c>
      <c r="K32">
        <v>7.3615613881108891E-2</v>
      </c>
    </row>
    <row r="33" spans="1:16" x14ac:dyDescent="0.35">
      <c r="A33" t="s">
        <v>170</v>
      </c>
      <c r="B33" t="s">
        <v>0</v>
      </c>
      <c r="C33" t="s">
        <v>1432</v>
      </c>
      <c r="D33">
        <v>1</v>
      </c>
      <c r="E33">
        <v>4</v>
      </c>
      <c r="F33">
        <v>8</v>
      </c>
      <c r="G33">
        <v>23.1</v>
      </c>
      <c r="H33">
        <v>0.16733200530681508</v>
      </c>
      <c r="J33">
        <v>1.1024518718746064</v>
      </c>
      <c r="K33">
        <v>0.14407338939209435</v>
      </c>
    </row>
    <row r="34" spans="1:16" x14ac:dyDescent="0.35">
      <c r="A34" t="s">
        <v>170</v>
      </c>
      <c r="B34" t="s">
        <v>0</v>
      </c>
      <c r="C34" t="s">
        <v>1433</v>
      </c>
      <c r="D34">
        <v>5</v>
      </c>
      <c r="E34">
        <v>0</v>
      </c>
      <c r="F34">
        <v>2</v>
      </c>
      <c r="G34">
        <v>24.3</v>
      </c>
      <c r="H34">
        <v>0.10954451150103321</v>
      </c>
      <c r="J34">
        <v>1.8374370501826773</v>
      </c>
      <c r="K34">
        <v>0.2470950196889018</v>
      </c>
    </row>
    <row r="35" spans="1:16" x14ac:dyDescent="0.35">
      <c r="A35" t="s">
        <v>170</v>
      </c>
      <c r="B35" t="s">
        <v>0</v>
      </c>
      <c r="C35" t="s">
        <v>1434</v>
      </c>
      <c r="D35">
        <v>3</v>
      </c>
      <c r="E35">
        <v>3</v>
      </c>
      <c r="F35">
        <v>0</v>
      </c>
      <c r="G35">
        <v>25.083333333333332</v>
      </c>
      <c r="H35">
        <v>0.51930330821777559</v>
      </c>
      <c r="J35">
        <v>1.7225104099897586</v>
      </c>
      <c r="K35">
        <v>0.23430650499657046</v>
      </c>
    </row>
    <row r="36" spans="1:16" x14ac:dyDescent="0.35">
      <c r="A36" t="s">
        <v>170</v>
      </c>
      <c r="B36" t="s">
        <v>0</v>
      </c>
      <c r="C36" t="s">
        <v>1435</v>
      </c>
      <c r="D36">
        <v>15</v>
      </c>
      <c r="E36">
        <v>0</v>
      </c>
      <c r="F36">
        <v>0</v>
      </c>
      <c r="G36">
        <v>23.933333333333334</v>
      </c>
      <c r="H36">
        <v>7.9814599982524326E-2</v>
      </c>
      <c r="J36">
        <v>2.3906894009106212</v>
      </c>
      <c r="K36">
        <v>0.14680605435376454</v>
      </c>
    </row>
    <row r="37" spans="1:16" x14ac:dyDescent="0.35">
      <c r="A37" t="s">
        <v>170</v>
      </c>
      <c r="B37" t="s">
        <v>0</v>
      </c>
      <c r="C37" t="s">
        <v>1436</v>
      </c>
      <c r="D37">
        <v>0</v>
      </c>
      <c r="E37">
        <v>4</v>
      </c>
      <c r="F37">
        <v>12</v>
      </c>
      <c r="G37">
        <v>25.25</v>
      </c>
      <c r="H37">
        <v>1.4630874888399532</v>
      </c>
      <c r="J37">
        <v>0.9401264261559461</v>
      </c>
      <c r="K37">
        <v>2.5590886499597929E-2</v>
      </c>
    </row>
    <row r="38" spans="1:16" x14ac:dyDescent="0.35">
      <c r="A38" t="s">
        <v>170</v>
      </c>
      <c r="B38" t="s">
        <v>0</v>
      </c>
      <c r="C38" t="s">
        <v>1437</v>
      </c>
      <c r="D38">
        <v>1</v>
      </c>
      <c r="E38">
        <v>6</v>
      </c>
      <c r="F38">
        <v>6</v>
      </c>
      <c r="G38">
        <v>22.928571428571427</v>
      </c>
      <c r="H38">
        <v>0.21257823118366995</v>
      </c>
      <c r="J38">
        <v>1.0265331759623888</v>
      </c>
      <c r="K38">
        <v>5.2769762780597987E-2</v>
      </c>
    </row>
    <row r="44" spans="1:16" x14ac:dyDescent="0.35">
      <c r="C44" s="5" t="s">
        <v>166</v>
      </c>
      <c r="D44" s="5" t="s">
        <v>163</v>
      </c>
      <c r="E44" s="5" t="s">
        <v>164</v>
      </c>
      <c r="F44" s="5" t="s">
        <v>165</v>
      </c>
      <c r="G44" s="5" t="s">
        <v>167</v>
      </c>
      <c r="H44" s="5" t="s">
        <v>168</v>
      </c>
      <c r="I44" s="5"/>
      <c r="J44" s="5" t="s">
        <v>126</v>
      </c>
      <c r="K44" s="5" t="s">
        <v>169</v>
      </c>
      <c r="M44" s="5" t="s">
        <v>1514</v>
      </c>
      <c r="N44" s="5" t="s">
        <v>1448</v>
      </c>
      <c r="O44" s="5" t="s">
        <v>1449</v>
      </c>
      <c r="P44" s="5" t="s">
        <v>1446</v>
      </c>
    </row>
    <row r="45" spans="1:16" x14ac:dyDescent="0.35">
      <c r="A45" t="s">
        <v>166</v>
      </c>
      <c r="B45" t="s">
        <v>0</v>
      </c>
      <c r="C45" t="s">
        <v>841</v>
      </c>
      <c r="D45">
        <v>1</v>
      </c>
      <c r="E45">
        <v>7</v>
      </c>
      <c r="F45">
        <v>14</v>
      </c>
      <c r="G45" s="21">
        <v>22.1875</v>
      </c>
      <c r="H45" s="21">
        <v>0.59907154727127532</v>
      </c>
      <c r="I45" s="21"/>
      <c r="J45" s="21">
        <v>1.022500564627322</v>
      </c>
      <c r="K45" s="21">
        <v>4.6729997243468095E-2</v>
      </c>
      <c r="M45" s="23">
        <f>D45/(SUM(D45:F45))*100</f>
        <v>4.5454545454545459</v>
      </c>
      <c r="N45" s="23">
        <f>E45/(SUM(D45:F45))*100</f>
        <v>31.818181818181817</v>
      </c>
      <c r="O45" s="23">
        <f>F45/(SUM(D45:F45))*100</f>
        <v>63.636363636363633</v>
      </c>
      <c r="P45">
        <f>SUM(D45:F45)</f>
        <v>22</v>
      </c>
    </row>
    <row r="46" spans="1:16" x14ac:dyDescent="0.35">
      <c r="A46" t="s">
        <v>166</v>
      </c>
      <c r="B46" t="s">
        <v>0</v>
      </c>
      <c r="C46" t="s">
        <v>840</v>
      </c>
      <c r="D46">
        <v>2</v>
      </c>
      <c r="E46">
        <v>8</v>
      </c>
      <c r="F46">
        <v>4</v>
      </c>
      <c r="G46" s="21">
        <v>24.8</v>
      </c>
      <c r="H46" s="21">
        <v>0.89218832092781852</v>
      </c>
      <c r="I46" s="21"/>
      <c r="J46" s="21">
        <v>1.1746924826013976</v>
      </c>
      <c r="K46" s="21">
        <v>0.10025891446991832</v>
      </c>
      <c r="M46" s="23">
        <f t="shared" ref="M46:M64" si="0">D46/(SUM(D46:F46))*100</f>
        <v>14.285714285714285</v>
      </c>
      <c r="N46" s="23">
        <f t="shared" ref="N46:N64" si="1">E46/(SUM(D46:F46))*100</f>
        <v>57.142857142857139</v>
      </c>
      <c r="O46" s="23">
        <f t="shared" ref="O46:O64" si="2">F46/(SUM(D46:F46))*100</f>
        <v>28.571428571428569</v>
      </c>
      <c r="P46">
        <f t="shared" ref="P46:P64" si="3">SUM(D46:F46)</f>
        <v>14</v>
      </c>
    </row>
    <row r="47" spans="1:16" x14ac:dyDescent="0.35">
      <c r="A47" t="s">
        <v>166</v>
      </c>
      <c r="B47" t="s">
        <v>0</v>
      </c>
      <c r="C47" t="s">
        <v>1513</v>
      </c>
      <c r="D47">
        <v>0</v>
      </c>
      <c r="E47">
        <v>11</v>
      </c>
      <c r="F47">
        <v>15</v>
      </c>
      <c r="G47" s="21">
        <v>22.045454545454547</v>
      </c>
      <c r="H47" s="21">
        <v>0.62804479973432492</v>
      </c>
      <c r="I47" s="21"/>
      <c r="J47" s="21">
        <v>0.99594523979505289</v>
      </c>
      <c r="K47" s="21">
        <v>2.9911928579819343E-2</v>
      </c>
      <c r="M47" s="23">
        <f t="shared" si="0"/>
        <v>0</v>
      </c>
      <c r="N47" s="23">
        <f t="shared" si="1"/>
        <v>42.307692307692307</v>
      </c>
      <c r="O47" s="23">
        <f t="shared" si="2"/>
        <v>57.692307692307686</v>
      </c>
      <c r="P47">
        <f t="shared" si="3"/>
        <v>26</v>
      </c>
    </row>
    <row r="48" spans="1:16" x14ac:dyDescent="0.35">
      <c r="A48" t="s">
        <v>166</v>
      </c>
      <c r="B48" t="s">
        <v>0</v>
      </c>
      <c r="C48" t="s">
        <v>1430</v>
      </c>
      <c r="D48">
        <v>1</v>
      </c>
      <c r="E48">
        <v>9</v>
      </c>
      <c r="F48">
        <v>4</v>
      </c>
      <c r="G48" s="21">
        <v>24</v>
      </c>
      <c r="H48" s="21">
        <v>1.2429802894656052</v>
      </c>
      <c r="I48" s="21"/>
      <c r="J48" s="21">
        <v>1.1775564554862359</v>
      </c>
      <c r="K48" s="21">
        <v>5.1968244569066901E-2</v>
      </c>
      <c r="M48" s="23">
        <f t="shared" si="0"/>
        <v>7.1428571428571423</v>
      </c>
      <c r="N48" s="23">
        <f t="shared" si="1"/>
        <v>64.285714285714292</v>
      </c>
      <c r="O48" s="23">
        <f t="shared" si="2"/>
        <v>28.571428571428569</v>
      </c>
      <c r="P48">
        <f t="shared" si="3"/>
        <v>14</v>
      </c>
    </row>
    <row r="49" spans="1:16" x14ac:dyDescent="0.35">
      <c r="A49" t="s">
        <v>166</v>
      </c>
      <c r="B49" t="s">
        <v>0</v>
      </c>
      <c r="C49" t="s">
        <v>1432</v>
      </c>
      <c r="D49">
        <v>1</v>
      </c>
      <c r="E49">
        <v>8</v>
      </c>
      <c r="F49">
        <v>5</v>
      </c>
      <c r="G49" s="21">
        <v>23.666666666666668</v>
      </c>
      <c r="H49" s="21">
        <v>0.15713484026367722</v>
      </c>
      <c r="I49" s="21"/>
      <c r="J49" s="21">
        <v>1.1288259956180748</v>
      </c>
      <c r="K49" s="21">
        <v>5.4741792567421697E-2</v>
      </c>
      <c r="M49" s="23">
        <f t="shared" si="0"/>
        <v>7.1428571428571423</v>
      </c>
      <c r="N49" s="23">
        <f t="shared" si="1"/>
        <v>57.142857142857139</v>
      </c>
      <c r="O49" s="23">
        <f t="shared" si="2"/>
        <v>35.714285714285715</v>
      </c>
      <c r="P49">
        <f t="shared" si="3"/>
        <v>14</v>
      </c>
    </row>
    <row r="50" spans="1:16" x14ac:dyDescent="0.35">
      <c r="A50" t="s">
        <v>166</v>
      </c>
      <c r="B50" t="s">
        <v>0</v>
      </c>
      <c r="C50" t="s">
        <v>1436</v>
      </c>
      <c r="D50">
        <v>0</v>
      </c>
      <c r="E50">
        <v>4</v>
      </c>
      <c r="F50">
        <v>11</v>
      </c>
      <c r="G50" s="21">
        <v>23</v>
      </c>
      <c r="H50" s="21">
        <v>0.39528470752104744</v>
      </c>
      <c r="I50" s="21"/>
      <c r="J50" s="21">
        <v>0.95444808466812747</v>
      </c>
      <c r="K50" s="21">
        <v>3.0595171847667378E-2</v>
      </c>
      <c r="M50" s="23">
        <f t="shared" si="0"/>
        <v>0</v>
      </c>
      <c r="N50" s="23">
        <f t="shared" si="1"/>
        <v>26.666666666666668</v>
      </c>
      <c r="O50" s="23">
        <f t="shared" si="2"/>
        <v>73.333333333333329</v>
      </c>
      <c r="P50">
        <f t="shared" si="3"/>
        <v>15</v>
      </c>
    </row>
    <row r="51" spans="1:16" x14ac:dyDescent="0.35">
      <c r="A51" t="s">
        <v>166</v>
      </c>
      <c r="B51" t="s">
        <v>0</v>
      </c>
      <c r="C51" t="s">
        <v>1437</v>
      </c>
      <c r="D51">
        <v>1</v>
      </c>
      <c r="E51">
        <v>5</v>
      </c>
      <c r="F51">
        <v>8</v>
      </c>
      <c r="G51" s="21">
        <v>23.583333333333332</v>
      </c>
      <c r="H51" s="21">
        <v>0.21783871029664062</v>
      </c>
      <c r="I51" s="21"/>
      <c r="J51" s="21">
        <v>1.0381456992748099</v>
      </c>
      <c r="K51" s="21">
        <v>6.7362253437393368E-2</v>
      </c>
      <c r="M51" s="23">
        <f t="shared" si="0"/>
        <v>7.1428571428571423</v>
      </c>
      <c r="N51" s="23">
        <f t="shared" si="1"/>
        <v>35.714285714285715</v>
      </c>
      <c r="O51" s="23">
        <f t="shared" si="2"/>
        <v>57.142857142857139</v>
      </c>
      <c r="P51">
        <f t="shared" si="3"/>
        <v>14</v>
      </c>
    </row>
    <row r="52" spans="1:16" x14ac:dyDescent="0.35">
      <c r="A52" t="s">
        <v>166</v>
      </c>
      <c r="B52" t="s">
        <v>0</v>
      </c>
      <c r="C52" t="s">
        <v>1428</v>
      </c>
      <c r="D52">
        <v>3</v>
      </c>
      <c r="E52">
        <v>11</v>
      </c>
      <c r="F52">
        <v>4</v>
      </c>
      <c r="G52" s="21">
        <v>22.785714285714285</v>
      </c>
      <c r="H52" s="21">
        <v>0.12073632210407378</v>
      </c>
      <c r="I52" s="21"/>
      <c r="J52" s="21">
        <v>1.2775422695963305</v>
      </c>
      <c r="K52" s="21">
        <v>6.5219984656615063E-2</v>
      </c>
      <c r="M52" s="23">
        <f t="shared" si="0"/>
        <v>16.666666666666664</v>
      </c>
      <c r="N52" s="23">
        <f t="shared" si="1"/>
        <v>61.111111111111114</v>
      </c>
      <c r="O52" s="23">
        <f t="shared" si="2"/>
        <v>22.222222222222221</v>
      </c>
      <c r="P52">
        <f t="shared" si="3"/>
        <v>18</v>
      </c>
    </row>
    <row r="53" spans="1:16" x14ac:dyDescent="0.35">
      <c r="A53" t="s">
        <v>166</v>
      </c>
      <c r="B53" t="s">
        <v>0</v>
      </c>
      <c r="C53" t="s">
        <v>1429</v>
      </c>
      <c r="D53">
        <v>6</v>
      </c>
      <c r="E53">
        <v>6</v>
      </c>
      <c r="F53">
        <v>1</v>
      </c>
      <c r="G53" s="21">
        <v>23.708333333333332</v>
      </c>
      <c r="H53" s="21">
        <v>0.19056142686128116</v>
      </c>
      <c r="I53" s="21"/>
      <c r="J53" s="21">
        <v>1.5666547711294083</v>
      </c>
      <c r="K53" s="21">
        <v>0.12968089900046906</v>
      </c>
      <c r="M53" s="23">
        <f t="shared" si="0"/>
        <v>46.153846153846153</v>
      </c>
      <c r="N53" s="23">
        <f t="shared" si="1"/>
        <v>46.153846153846153</v>
      </c>
      <c r="O53" s="23">
        <f t="shared" si="2"/>
        <v>7.6923076923076925</v>
      </c>
      <c r="P53">
        <f t="shared" si="3"/>
        <v>13</v>
      </c>
    </row>
    <row r="54" spans="1:16" x14ac:dyDescent="0.35">
      <c r="G54" s="21"/>
      <c r="H54" s="21"/>
      <c r="I54" s="21"/>
      <c r="J54" s="21"/>
      <c r="K54" s="21"/>
      <c r="M54" s="23"/>
      <c r="N54" s="23"/>
      <c r="O54" s="23"/>
    </row>
    <row r="55" spans="1:16" x14ac:dyDescent="0.35">
      <c r="C55" s="5" t="s">
        <v>170</v>
      </c>
      <c r="D55" s="5" t="s">
        <v>163</v>
      </c>
      <c r="E55" s="5" t="s">
        <v>164</v>
      </c>
      <c r="F55" s="5" t="s">
        <v>165</v>
      </c>
      <c r="G55" s="22" t="s">
        <v>167</v>
      </c>
      <c r="H55" s="22" t="s">
        <v>168</v>
      </c>
      <c r="I55" s="22"/>
      <c r="J55" s="22" t="s">
        <v>126</v>
      </c>
      <c r="K55" s="22" t="s">
        <v>169</v>
      </c>
      <c r="L55" s="5"/>
      <c r="M55" s="23"/>
      <c r="N55" s="23"/>
      <c r="O55" s="23"/>
    </row>
    <row r="56" spans="1:16" x14ac:dyDescent="0.35">
      <c r="A56" t="s">
        <v>170</v>
      </c>
      <c r="B56" t="s">
        <v>0</v>
      </c>
      <c r="C56" t="s">
        <v>841</v>
      </c>
      <c r="D56">
        <v>0</v>
      </c>
      <c r="E56">
        <v>2</v>
      </c>
      <c r="F56">
        <v>24</v>
      </c>
      <c r="G56" s="21">
        <v>23</v>
      </c>
      <c r="H56" s="21">
        <v>3.5355339059327373</v>
      </c>
      <c r="I56" s="21"/>
      <c r="J56" s="21">
        <v>0.89327708780207427</v>
      </c>
      <c r="K56" s="21">
        <v>1.587394708969447E-2</v>
      </c>
      <c r="M56" s="23">
        <f t="shared" si="0"/>
        <v>0</v>
      </c>
      <c r="N56" s="23">
        <f t="shared" si="1"/>
        <v>7.6923076923076925</v>
      </c>
      <c r="O56" s="23">
        <f t="shared" si="2"/>
        <v>92.307692307692307</v>
      </c>
      <c r="P56">
        <f t="shared" si="3"/>
        <v>26</v>
      </c>
    </row>
    <row r="57" spans="1:16" x14ac:dyDescent="0.35">
      <c r="A57" t="s">
        <v>170</v>
      </c>
      <c r="B57" t="s">
        <v>0</v>
      </c>
      <c r="C57" t="s">
        <v>840</v>
      </c>
      <c r="D57">
        <v>2</v>
      </c>
      <c r="E57">
        <v>7</v>
      </c>
      <c r="F57">
        <v>2</v>
      </c>
      <c r="G57" s="21">
        <v>23.5</v>
      </c>
      <c r="H57" s="21">
        <v>0.66202084932294369</v>
      </c>
      <c r="I57" s="21"/>
      <c r="J57" s="21">
        <v>1.2769290960244541</v>
      </c>
      <c r="K57" s="21">
        <v>6.1644672449826902E-2</v>
      </c>
      <c r="M57" s="23">
        <f t="shared" si="0"/>
        <v>18.181818181818183</v>
      </c>
      <c r="N57" s="23">
        <f t="shared" si="1"/>
        <v>63.636363636363633</v>
      </c>
      <c r="O57" s="23">
        <f t="shared" si="2"/>
        <v>18.181818181818183</v>
      </c>
      <c r="P57">
        <f t="shared" si="3"/>
        <v>11</v>
      </c>
    </row>
    <row r="58" spans="1:16" x14ac:dyDescent="0.35">
      <c r="A58" t="s">
        <v>170</v>
      </c>
      <c r="B58" t="s">
        <v>0</v>
      </c>
      <c r="C58" t="s">
        <v>1513</v>
      </c>
      <c r="D58">
        <v>1</v>
      </c>
      <c r="E58">
        <v>6</v>
      </c>
      <c r="F58">
        <v>15</v>
      </c>
      <c r="G58" s="21">
        <v>23.357142857142858</v>
      </c>
      <c r="H58" s="21">
        <v>1.2277168361383699</v>
      </c>
      <c r="I58" s="21"/>
      <c r="J58" s="21">
        <v>0.95426616084551408</v>
      </c>
      <c r="K58" s="21">
        <v>4.9275579208898454E-2</v>
      </c>
      <c r="M58" s="23">
        <f t="shared" si="0"/>
        <v>4.5454545454545459</v>
      </c>
      <c r="N58" s="23">
        <f t="shared" si="1"/>
        <v>27.27272727272727</v>
      </c>
      <c r="O58" s="23">
        <f t="shared" si="2"/>
        <v>68.181818181818173</v>
      </c>
      <c r="P58">
        <f t="shared" si="3"/>
        <v>22</v>
      </c>
    </row>
    <row r="59" spans="1:16" x14ac:dyDescent="0.35">
      <c r="A59" t="s">
        <v>170</v>
      </c>
      <c r="B59" t="s">
        <v>0</v>
      </c>
      <c r="C59" t="s">
        <v>1430</v>
      </c>
      <c r="D59">
        <v>2</v>
      </c>
      <c r="E59">
        <v>6</v>
      </c>
      <c r="F59">
        <v>8</v>
      </c>
      <c r="G59" s="21">
        <v>22.8125</v>
      </c>
      <c r="H59" s="21">
        <v>0.57917978102658241</v>
      </c>
      <c r="I59" s="21"/>
      <c r="J59" s="21">
        <v>1.0677364766643227</v>
      </c>
      <c r="K59" s="21">
        <v>7.3615613881108891E-2</v>
      </c>
      <c r="M59" s="23">
        <f t="shared" si="0"/>
        <v>12.5</v>
      </c>
      <c r="N59" s="23">
        <f t="shared" si="1"/>
        <v>37.5</v>
      </c>
      <c r="O59" s="23">
        <f t="shared" si="2"/>
        <v>50</v>
      </c>
      <c r="P59">
        <f t="shared" si="3"/>
        <v>16</v>
      </c>
    </row>
    <row r="60" spans="1:16" x14ac:dyDescent="0.35">
      <c r="A60" t="s">
        <v>170</v>
      </c>
      <c r="B60" t="s">
        <v>0</v>
      </c>
      <c r="C60" t="s">
        <v>1432</v>
      </c>
      <c r="D60">
        <v>1</v>
      </c>
      <c r="E60">
        <v>4</v>
      </c>
      <c r="F60">
        <v>8</v>
      </c>
      <c r="G60" s="21">
        <v>23.1</v>
      </c>
      <c r="H60" s="21">
        <v>0.16733200530681508</v>
      </c>
      <c r="I60" s="21"/>
      <c r="J60" s="21">
        <v>1.1024518718746064</v>
      </c>
      <c r="K60" s="21">
        <v>0.14407338939209435</v>
      </c>
      <c r="M60" s="23">
        <f t="shared" si="0"/>
        <v>7.6923076923076925</v>
      </c>
      <c r="N60" s="23">
        <f t="shared" si="1"/>
        <v>30.76923076923077</v>
      </c>
      <c r="O60" s="23">
        <f t="shared" si="2"/>
        <v>61.53846153846154</v>
      </c>
      <c r="P60">
        <f t="shared" si="3"/>
        <v>13</v>
      </c>
    </row>
    <row r="61" spans="1:16" x14ac:dyDescent="0.35">
      <c r="A61" t="s">
        <v>170</v>
      </c>
      <c r="B61" t="s">
        <v>0</v>
      </c>
      <c r="C61" t="s">
        <v>1436</v>
      </c>
      <c r="D61">
        <v>0</v>
      </c>
      <c r="E61">
        <v>4</v>
      </c>
      <c r="F61">
        <v>12</v>
      </c>
      <c r="G61" s="21">
        <v>25.25</v>
      </c>
      <c r="H61" s="21">
        <v>1.4630874888399532</v>
      </c>
      <c r="I61" s="21"/>
      <c r="J61" s="21">
        <v>0.9401264261559461</v>
      </c>
      <c r="K61" s="21">
        <v>2.5590886499597929E-2</v>
      </c>
      <c r="M61" s="23">
        <f t="shared" si="0"/>
        <v>0</v>
      </c>
      <c r="N61" s="23">
        <f t="shared" si="1"/>
        <v>25</v>
      </c>
      <c r="O61" s="23">
        <f t="shared" si="2"/>
        <v>75</v>
      </c>
      <c r="P61">
        <f t="shared" si="3"/>
        <v>16</v>
      </c>
    </row>
    <row r="62" spans="1:16" x14ac:dyDescent="0.35">
      <c r="A62" t="s">
        <v>170</v>
      </c>
      <c r="B62" t="s">
        <v>0</v>
      </c>
      <c r="C62" t="s">
        <v>1437</v>
      </c>
      <c r="D62">
        <v>1</v>
      </c>
      <c r="E62">
        <v>6</v>
      </c>
      <c r="F62">
        <v>6</v>
      </c>
      <c r="G62" s="21">
        <v>22.928571428571427</v>
      </c>
      <c r="H62" s="21">
        <v>0.21257823118366995</v>
      </c>
      <c r="I62" s="21"/>
      <c r="J62" s="21">
        <v>1.0265331759623888</v>
      </c>
      <c r="K62" s="21">
        <v>5.2769762780597987E-2</v>
      </c>
      <c r="M62" s="23">
        <f t="shared" si="0"/>
        <v>7.6923076923076925</v>
      </c>
      <c r="N62" s="23">
        <f t="shared" si="1"/>
        <v>46.153846153846153</v>
      </c>
      <c r="O62" s="23">
        <f t="shared" si="2"/>
        <v>46.153846153846153</v>
      </c>
      <c r="P62">
        <f t="shared" si="3"/>
        <v>13</v>
      </c>
    </row>
    <row r="63" spans="1:16" x14ac:dyDescent="0.35">
      <c r="A63" t="s">
        <v>170</v>
      </c>
      <c r="B63" t="s">
        <v>0</v>
      </c>
      <c r="C63" t="s">
        <v>1428</v>
      </c>
      <c r="D63">
        <v>1</v>
      </c>
      <c r="E63">
        <v>6</v>
      </c>
      <c r="F63">
        <v>8</v>
      </c>
      <c r="G63" s="21">
        <v>22.785714285714285</v>
      </c>
      <c r="H63" s="21">
        <v>0.24447241940226402</v>
      </c>
      <c r="I63" s="21"/>
      <c r="J63" s="21">
        <v>1.0375125237154565</v>
      </c>
      <c r="K63" s="21">
        <v>4.9589970494562041E-2</v>
      </c>
      <c r="M63" s="23">
        <f t="shared" si="0"/>
        <v>6.666666666666667</v>
      </c>
      <c r="N63" s="23">
        <f t="shared" si="1"/>
        <v>40</v>
      </c>
      <c r="O63" s="23">
        <f t="shared" si="2"/>
        <v>53.333333333333336</v>
      </c>
      <c r="P63">
        <f t="shared" si="3"/>
        <v>15</v>
      </c>
    </row>
    <row r="64" spans="1:16" x14ac:dyDescent="0.35">
      <c r="A64" t="s">
        <v>170</v>
      </c>
      <c r="B64" t="s">
        <v>0</v>
      </c>
      <c r="C64" t="s">
        <v>1429</v>
      </c>
      <c r="D64">
        <v>5</v>
      </c>
      <c r="E64">
        <v>8</v>
      </c>
      <c r="F64">
        <v>2</v>
      </c>
      <c r="G64" s="21">
        <v>22.73076923076923</v>
      </c>
      <c r="H64" s="21">
        <v>0.13990047831404603</v>
      </c>
      <c r="I64" s="21"/>
      <c r="J64" s="21">
        <v>1.3521140618261194</v>
      </c>
      <c r="K64" s="21">
        <v>7.3193146485243915E-2</v>
      </c>
      <c r="M64" s="23">
        <f t="shared" si="0"/>
        <v>33.333333333333329</v>
      </c>
      <c r="N64" s="23">
        <f t="shared" si="1"/>
        <v>53.333333333333336</v>
      </c>
      <c r="O64" s="23">
        <f t="shared" si="2"/>
        <v>13.333333333333334</v>
      </c>
      <c r="P64">
        <f t="shared" si="3"/>
        <v>15</v>
      </c>
    </row>
    <row r="74" spans="1:7" x14ac:dyDescent="0.35">
      <c r="A74" t="s">
        <v>166</v>
      </c>
      <c r="B74" t="s">
        <v>0</v>
      </c>
      <c r="C74" t="s">
        <v>1429</v>
      </c>
      <c r="D74">
        <v>6</v>
      </c>
      <c r="E74">
        <v>6</v>
      </c>
      <c r="F74">
        <v>1</v>
      </c>
      <c r="G74" t="s">
        <v>445</v>
      </c>
    </row>
    <row r="75" spans="1:7" x14ac:dyDescent="0.35">
      <c r="A75" t="s">
        <v>166</v>
      </c>
      <c r="B75" t="s">
        <v>0</v>
      </c>
      <c r="C75" t="s">
        <v>1428</v>
      </c>
      <c r="D75">
        <v>3</v>
      </c>
      <c r="E75">
        <v>11</v>
      </c>
      <c r="F75">
        <v>4</v>
      </c>
      <c r="G75" t="s">
        <v>446</v>
      </c>
    </row>
    <row r="76" spans="1:7" x14ac:dyDescent="0.35">
      <c r="A76" t="s">
        <v>166</v>
      </c>
      <c r="B76" t="s">
        <v>0</v>
      </c>
      <c r="C76" t="s">
        <v>1430</v>
      </c>
      <c r="D76">
        <v>1</v>
      </c>
      <c r="E76">
        <v>9</v>
      </c>
      <c r="F76">
        <v>4</v>
      </c>
      <c r="G76" t="s">
        <v>447</v>
      </c>
    </row>
    <row r="77" spans="1:7" x14ac:dyDescent="0.35">
      <c r="A77" t="s">
        <v>166</v>
      </c>
      <c r="B77" t="s">
        <v>0</v>
      </c>
      <c r="C77" t="s">
        <v>840</v>
      </c>
      <c r="D77">
        <v>2</v>
      </c>
      <c r="E77">
        <v>8</v>
      </c>
      <c r="F77">
        <v>4</v>
      </c>
      <c r="G77" t="s">
        <v>447</v>
      </c>
    </row>
    <row r="78" spans="1:7" x14ac:dyDescent="0.35">
      <c r="A78" t="s">
        <v>166</v>
      </c>
      <c r="B78" t="s">
        <v>0</v>
      </c>
      <c r="C78" t="s">
        <v>1432</v>
      </c>
      <c r="D78">
        <v>1</v>
      </c>
      <c r="E78">
        <v>8</v>
      </c>
      <c r="F78">
        <v>5</v>
      </c>
      <c r="G78" t="s">
        <v>449</v>
      </c>
    </row>
    <row r="79" spans="1:7" x14ac:dyDescent="0.35">
      <c r="A79" t="s">
        <v>166</v>
      </c>
      <c r="B79" t="s">
        <v>0</v>
      </c>
      <c r="C79" t="s">
        <v>1437</v>
      </c>
      <c r="D79">
        <v>1</v>
      </c>
      <c r="E79">
        <v>5</v>
      </c>
      <c r="F79">
        <v>8</v>
      </c>
      <c r="G79" t="s">
        <v>449</v>
      </c>
    </row>
    <row r="80" spans="1:7" x14ac:dyDescent="0.35">
      <c r="A80" t="s">
        <v>166</v>
      </c>
      <c r="B80" t="s">
        <v>0</v>
      </c>
      <c r="C80" t="s">
        <v>841</v>
      </c>
      <c r="D80">
        <v>1</v>
      </c>
      <c r="E80">
        <v>7</v>
      </c>
      <c r="F80">
        <v>14</v>
      </c>
      <c r="G80" t="s">
        <v>172</v>
      </c>
    </row>
    <row r="81" spans="1:7" x14ac:dyDescent="0.35">
      <c r="A81" t="s">
        <v>166</v>
      </c>
      <c r="B81" t="s">
        <v>0</v>
      </c>
      <c r="C81" t="s">
        <v>1513</v>
      </c>
      <c r="D81">
        <v>0</v>
      </c>
      <c r="E81">
        <v>11</v>
      </c>
      <c r="F81">
        <v>15</v>
      </c>
      <c r="G81" t="s">
        <v>172</v>
      </c>
    </row>
    <row r="82" spans="1:7" x14ac:dyDescent="0.35">
      <c r="A82" t="s">
        <v>166</v>
      </c>
      <c r="B82" t="s">
        <v>0</v>
      </c>
      <c r="C82" t="s">
        <v>1436</v>
      </c>
      <c r="D82">
        <v>0</v>
      </c>
      <c r="E82">
        <v>4</v>
      </c>
      <c r="F82">
        <v>11</v>
      </c>
      <c r="G82" t="s">
        <v>171</v>
      </c>
    </row>
    <row r="91" spans="1:7" x14ac:dyDescent="0.35">
      <c r="A91" t="s">
        <v>170</v>
      </c>
      <c r="B91" t="s">
        <v>0</v>
      </c>
      <c r="C91" t="s">
        <v>1429</v>
      </c>
      <c r="D91">
        <v>5</v>
      </c>
      <c r="E91">
        <v>8</v>
      </c>
      <c r="F91">
        <v>2</v>
      </c>
      <c r="G91" t="s">
        <v>445</v>
      </c>
    </row>
    <row r="92" spans="1:7" x14ac:dyDescent="0.35">
      <c r="A92" t="s">
        <v>170</v>
      </c>
      <c r="B92" t="s">
        <v>0</v>
      </c>
      <c r="C92" t="s">
        <v>840</v>
      </c>
      <c r="D92">
        <v>2</v>
      </c>
      <c r="E92">
        <v>7</v>
      </c>
      <c r="F92">
        <v>2</v>
      </c>
      <c r="G92" t="s">
        <v>446</v>
      </c>
    </row>
    <row r="93" spans="1:7" x14ac:dyDescent="0.35">
      <c r="A93" t="s">
        <v>170</v>
      </c>
      <c r="B93" t="s">
        <v>0</v>
      </c>
      <c r="C93" t="s">
        <v>1437</v>
      </c>
      <c r="D93">
        <v>1</v>
      </c>
      <c r="E93">
        <v>6</v>
      </c>
      <c r="F93">
        <v>6</v>
      </c>
      <c r="G93" t="s">
        <v>447</v>
      </c>
    </row>
    <row r="94" spans="1:7" x14ac:dyDescent="0.35">
      <c r="A94" t="s">
        <v>170</v>
      </c>
      <c r="B94" t="s">
        <v>0</v>
      </c>
      <c r="C94" t="s">
        <v>1428</v>
      </c>
      <c r="D94">
        <v>1</v>
      </c>
      <c r="E94">
        <v>6</v>
      </c>
      <c r="F94">
        <v>8</v>
      </c>
      <c r="G94" t="s">
        <v>444</v>
      </c>
    </row>
    <row r="95" spans="1:7" x14ac:dyDescent="0.35">
      <c r="A95" t="s">
        <v>170</v>
      </c>
      <c r="B95" t="s">
        <v>0</v>
      </c>
      <c r="C95" t="s">
        <v>1430</v>
      </c>
      <c r="D95">
        <v>2</v>
      </c>
      <c r="E95">
        <v>6</v>
      </c>
      <c r="F95">
        <v>8</v>
      </c>
      <c r="G95" t="s">
        <v>447</v>
      </c>
    </row>
    <row r="96" spans="1:7" x14ac:dyDescent="0.35">
      <c r="A96" t="s">
        <v>170</v>
      </c>
      <c r="B96" t="s">
        <v>0</v>
      </c>
      <c r="C96" t="s">
        <v>1432</v>
      </c>
      <c r="D96">
        <v>1</v>
      </c>
      <c r="E96">
        <v>4</v>
      </c>
      <c r="F96">
        <v>8</v>
      </c>
      <c r="G96" t="s">
        <v>444</v>
      </c>
    </row>
    <row r="97" spans="1:16" x14ac:dyDescent="0.35">
      <c r="A97" t="s">
        <v>170</v>
      </c>
      <c r="B97" t="s">
        <v>0</v>
      </c>
      <c r="C97" t="s">
        <v>1436</v>
      </c>
      <c r="D97">
        <v>0</v>
      </c>
      <c r="E97">
        <v>4</v>
      </c>
      <c r="F97">
        <v>12</v>
      </c>
      <c r="G97" t="s">
        <v>172</v>
      </c>
    </row>
    <row r="98" spans="1:16" x14ac:dyDescent="0.35">
      <c r="A98" t="s">
        <v>170</v>
      </c>
      <c r="B98" t="s">
        <v>0</v>
      </c>
      <c r="C98" t="s">
        <v>1513</v>
      </c>
      <c r="D98">
        <v>1</v>
      </c>
      <c r="E98">
        <v>6</v>
      </c>
      <c r="F98">
        <v>15</v>
      </c>
      <c r="G98" t="s">
        <v>172</v>
      </c>
    </row>
    <row r="99" spans="1:16" x14ac:dyDescent="0.35">
      <c r="A99" t="s">
        <v>170</v>
      </c>
      <c r="B99" t="s">
        <v>0</v>
      </c>
      <c r="C99" t="s">
        <v>841</v>
      </c>
      <c r="D99">
        <v>0</v>
      </c>
      <c r="E99">
        <v>2</v>
      </c>
      <c r="F99">
        <v>24</v>
      </c>
      <c r="G99" t="s">
        <v>171</v>
      </c>
    </row>
    <row r="106" spans="1:16" x14ac:dyDescent="0.35">
      <c r="D106" s="5" t="s">
        <v>163</v>
      </c>
      <c r="E106" s="5" t="s">
        <v>164</v>
      </c>
      <c r="F106" s="5" t="s">
        <v>165</v>
      </c>
      <c r="G106" s="5" t="s">
        <v>167</v>
      </c>
      <c r="H106" s="5" t="s">
        <v>168</v>
      </c>
      <c r="I106" s="5"/>
      <c r="J106" s="5" t="s">
        <v>126</v>
      </c>
      <c r="K106" s="5" t="s">
        <v>169</v>
      </c>
      <c r="M106" s="5" t="s">
        <v>1514</v>
      </c>
      <c r="N106" s="5" t="s">
        <v>1448</v>
      </c>
      <c r="O106" s="5" t="s">
        <v>1449</v>
      </c>
      <c r="P106" s="5" t="s">
        <v>1446</v>
      </c>
    </row>
    <row r="107" spans="1:16" x14ac:dyDescent="0.35">
      <c r="A107" t="s">
        <v>166</v>
      </c>
      <c r="B107" t="s">
        <v>0</v>
      </c>
      <c r="C107" t="s">
        <v>839</v>
      </c>
      <c r="D107">
        <v>1</v>
      </c>
      <c r="E107">
        <v>9</v>
      </c>
      <c r="F107">
        <v>5</v>
      </c>
      <c r="G107" s="21">
        <v>23.75</v>
      </c>
      <c r="H107" s="21">
        <v>1.039831717154271</v>
      </c>
      <c r="I107" s="21"/>
      <c r="J107" s="21">
        <v>1.0956072220787536</v>
      </c>
      <c r="K107" s="21">
        <v>4.554291190724212E-2</v>
      </c>
      <c r="M107" s="23">
        <f>D107/(SUM(D107:F107))*100</f>
        <v>6.666666666666667</v>
      </c>
      <c r="N107" s="23">
        <f>E107/(SUM(D107:F107))*100</f>
        <v>60</v>
      </c>
      <c r="O107" s="23">
        <f>F107/(SUM(D107:F107))*100</f>
        <v>33.333333333333329</v>
      </c>
      <c r="P107">
        <f>SUM(D107:F107)</f>
        <v>15</v>
      </c>
    </row>
    <row r="108" spans="1:16" x14ac:dyDescent="0.35">
      <c r="A108" t="s">
        <v>166</v>
      </c>
      <c r="B108" t="s">
        <v>0</v>
      </c>
      <c r="C108" t="s">
        <v>1515</v>
      </c>
      <c r="D108">
        <v>0</v>
      </c>
      <c r="E108">
        <v>2</v>
      </c>
      <c r="F108">
        <v>11</v>
      </c>
      <c r="G108" s="21">
        <v>24</v>
      </c>
      <c r="H108" s="21">
        <v>0.35355339059327373</v>
      </c>
      <c r="I108" s="21"/>
      <c r="J108" s="21">
        <v>0.93970105681391525</v>
      </c>
      <c r="K108" s="21">
        <v>3.1990534444095574E-2</v>
      </c>
      <c r="M108" s="23">
        <f t="shared" ref="M108:M110" si="4">D108/(SUM(D108:F108))*100</f>
        <v>0</v>
      </c>
      <c r="N108" s="23">
        <f t="shared" ref="N108:N110" si="5">E108/(SUM(D108:F108))*100</f>
        <v>15.384615384615385</v>
      </c>
      <c r="O108" s="23">
        <f t="shared" ref="O108:O110" si="6">F108/(SUM(D108:F108))*100</f>
        <v>84.615384615384613</v>
      </c>
      <c r="P108">
        <f t="shared" ref="P108:P110" si="7">SUM(D108:F108)</f>
        <v>13</v>
      </c>
    </row>
    <row r="109" spans="1:16" x14ac:dyDescent="0.35">
      <c r="A109" t="s">
        <v>170</v>
      </c>
      <c r="B109" t="s">
        <v>0</v>
      </c>
      <c r="C109" t="s">
        <v>839</v>
      </c>
      <c r="D109">
        <v>3</v>
      </c>
      <c r="E109">
        <v>8</v>
      </c>
      <c r="F109">
        <v>3</v>
      </c>
      <c r="G109" s="21">
        <v>21.636363636363637</v>
      </c>
      <c r="H109" s="21">
        <v>0.11301482918328382</v>
      </c>
      <c r="I109" s="21"/>
      <c r="J109" s="21">
        <v>1.2893777409664928</v>
      </c>
      <c r="K109" s="21">
        <v>7.2247147923505464E-2</v>
      </c>
      <c r="M109" s="23">
        <f t="shared" si="4"/>
        <v>21.428571428571427</v>
      </c>
      <c r="N109" s="23">
        <f t="shared" si="5"/>
        <v>57.142857142857139</v>
      </c>
      <c r="O109" s="23">
        <f t="shared" si="6"/>
        <v>21.428571428571427</v>
      </c>
      <c r="P109">
        <f t="shared" si="7"/>
        <v>14</v>
      </c>
    </row>
    <row r="110" spans="1:16" x14ac:dyDescent="0.35">
      <c r="A110" t="s">
        <v>170</v>
      </c>
      <c r="B110" t="s">
        <v>0</v>
      </c>
      <c r="C110" t="s">
        <v>1515</v>
      </c>
      <c r="D110">
        <v>0</v>
      </c>
      <c r="E110">
        <v>2</v>
      </c>
      <c r="F110">
        <v>11</v>
      </c>
      <c r="G110" s="21">
        <v>19</v>
      </c>
      <c r="H110" s="21">
        <v>2.1213203435596424</v>
      </c>
      <c r="I110" s="21"/>
      <c r="J110" s="21">
        <v>0.91653446334424526</v>
      </c>
      <c r="K110" s="21">
        <v>2.2722529339763674E-2</v>
      </c>
      <c r="M110" s="23">
        <f t="shared" si="4"/>
        <v>0</v>
      </c>
      <c r="N110" s="23">
        <f t="shared" si="5"/>
        <v>15.384615384615385</v>
      </c>
      <c r="O110" s="23">
        <f t="shared" si="6"/>
        <v>84.615384615384613</v>
      </c>
      <c r="P110">
        <f t="shared" si="7"/>
        <v>13</v>
      </c>
    </row>
    <row r="122" spans="1:6" x14ac:dyDescent="0.35">
      <c r="A122" t="s">
        <v>166</v>
      </c>
      <c r="B122" t="s">
        <v>0</v>
      </c>
      <c r="C122" t="s">
        <v>839</v>
      </c>
      <c r="D122">
        <v>1</v>
      </c>
      <c r="E122">
        <v>9</v>
      </c>
      <c r="F122">
        <v>5</v>
      </c>
    </row>
    <row r="123" spans="1:6" x14ac:dyDescent="0.35">
      <c r="A123" t="s">
        <v>166</v>
      </c>
      <c r="B123" t="s">
        <v>0</v>
      </c>
      <c r="C123" t="s">
        <v>1515</v>
      </c>
      <c r="D123">
        <v>0</v>
      </c>
      <c r="E123">
        <v>2</v>
      </c>
      <c r="F123">
        <v>11</v>
      </c>
    </row>
    <row r="124" spans="1:6" x14ac:dyDescent="0.35">
      <c r="A124" t="s">
        <v>170</v>
      </c>
      <c r="B124" t="s">
        <v>0</v>
      </c>
      <c r="C124" t="s">
        <v>839</v>
      </c>
      <c r="D124">
        <v>3</v>
      </c>
      <c r="E124">
        <v>8</v>
      </c>
      <c r="F124">
        <v>3</v>
      </c>
    </row>
    <row r="125" spans="1:6" x14ac:dyDescent="0.35">
      <c r="A125" t="s">
        <v>170</v>
      </c>
      <c r="B125" t="s">
        <v>0</v>
      </c>
      <c r="C125" t="s">
        <v>1515</v>
      </c>
      <c r="D125">
        <v>0</v>
      </c>
      <c r="E125">
        <v>2</v>
      </c>
      <c r="F125">
        <v>11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4:BE154"/>
  <sheetViews>
    <sheetView zoomScale="70" zoomScaleNormal="70" workbookViewId="0">
      <selection activeCell="V8" sqref="V8"/>
    </sheetView>
  </sheetViews>
  <sheetFormatPr defaultRowHeight="14.5" x14ac:dyDescent="0.35"/>
  <cols>
    <col min="3" max="3" width="23.26953125" bestFit="1" customWidth="1"/>
    <col min="18" max="18" width="21.81640625" bestFit="1" customWidth="1"/>
    <col min="20" max="20" width="15.453125" bestFit="1" customWidth="1"/>
    <col min="21" max="21" width="11.81640625" bestFit="1" customWidth="1"/>
    <col min="22" max="22" width="14.26953125" bestFit="1" customWidth="1"/>
    <col min="30" max="30" width="23.26953125" bestFit="1" customWidth="1"/>
    <col min="51" max="51" width="3.453125" bestFit="1" customWidth="1"/>
    <col min="52" max="52" width="2.453125" bestFit="1" customWidth="1"/>
    <col min="53" max="53" width="23.26953125" bestFit="1" customWidth="1"/>
  </cols>
  <sheetData>
    <row r="4" spans="1:57" x14ac:dyDescent="0.35">
      <c r="C4" s="5" t="s">
        <v>166</v>
      </c>
      <c r="D4" s="5" t="s">
        <v>163</v>
      </c>
      <c r="E4" s="5" t="s">
        <v>164</v>
      </c>
      <c r="F4" s="5" t="s">
        <v>165</v>
      </c>
      <c r="G4" s="5" t="s">
        <v>167</v>
      </c>
      <c r="H4" s="5" t="s">
        <v>168</v>
      </c>
      <c r="I4" s="5"/>
      <c r="J4" s="5" t="s">
        <v>126</v>
      </c>
      <c r="K4" s="5" t="s">
        <v>169</v>
      </c>
      <c r="L4" s="5" t="s">
        <v>1446</v>
      </c>
      <c r="M4" s="5" t="s">
        <v>1447</v>
      </c>
      <c r="N4" s="5" t="s">
        <v>1448</v>
      </c>
      <c r="O4" s="5" t="s">
        <v>1449</v>
      </c>
    </row>
    <row r="5" spans="1:57" x14ac:dyDescent="0.35">
      <c r="A5" t="s">
        <v>166</v>
      </c>
      <c r="B5" t="s">
        <v>0</v>
      </c>
      <c r="C5" t="s">
        <v>1435</v>
      </c>
      <c r="D5">
        <v>15</v>
      </c>
      <c r="E5">
        <v>0</v>
      </c>
      <c r="F5">
        <v>0</v>
      </c>
      <c r="G5" s="21">
        <v>24.166666666666668</v>
      </c>
      <c r="H5" s="21">
        <v>7.6980035891950085E-2</v>
      </c>
      <c r="I5" s="21"/>
      <c r="J5" s="21">
        <v>2.0307102159933064</v>
      </c>
      <c r="K5" s="21">
        <v>8.6181916625550484E-2</v>
      </c>
      <c r="L5" s="15">
        <f t="shared" ref="L5:L10" si="0">SUM(D5:F5)</f>
        <v>15</v>
      </c>
      <c r="M5" s="16">
        <f t="shared" ref="M5:M10" si="1">D5/L5*100</f>
        <v>100</v>
      </c>
      <c r="N5" s="16">
        <f t="shared" ref="N5:N10" si="2">E5/L5*100</f>
        <v>0</v>
      </c>
      <c r="O5" s="16">
        <f t="shared" ref="O5:O10" si="3">F5/L5*100</f>
        <v>0</v>
      </c>
      <c r="Q5" s="17" t="s">
        <v>1450</v>
      </c>
      <c r="R5" s="18" t="s">
        <v>1461</v>
      </c>
      <c r="S5" s="17" t="s">
        <v>1446</v>
      </c>
      <c r="T5" s="17" t="s">
        <v>1451</v>
      </c>
      <c r="U5" s="17" t="s">
        <v>1452</v>
      </c>
      <c r="V5" s="17" t="s">
        <v>1453</v>
      </c>
      <c r="AD5" t="s">
        <v>441</v>
      </c>
      <c r="AE5" t="s">
        <v>163</v>
      </c>
      <c r="AF5" t="s">
        <v>164</v>
      </c>
      <c r="AG5" t="s">
        <v>165</v>
      </c>
      <c r="AH5" t="s">
        <v>167</v>
      </c>
      <c r="AI5" t="s">
        <v>168</v>
      </c>
      <c r="AK5" t="s">
        <v>126</v>
      </c>
      <c r="AL5" t="s">
        <v>169</v>
      </c>
      <c r="AM5" s="5" t="s">
        <v>1446</v>
      </c>
      <c r="AN5" s="5" t="s">
        <v>1447</v>
      </c>
      <c r="AO5" s="5" t="s">
        <v>1448</v>
      </c>
      <c r="AP5" s="5" t="s">
        <v>1449</v>
      </c>
      <c r="BA5" t="s">
        <v>166</v>
      </c>
      <c r="BB5" t="s">
        <v>163</v>
      </c>
      <c r="BC5" t="s">
        <v>164</v>
      </c>
      <c r="BD5" t="s">
        <v>165</v>
      </c>
    </row>
    <row r="6" spans="1:57" x14ac:dyDescent="0.35">
      <c r="A6" t="s">
        <v>166</v>
      </c>
      <c r="B6" t="s">
        <v>0</v>
      </c>
      <c r="C6" t="s">
        <v>1442</v>
      </c>
      <c r="D6">
        <v>0</v>
      </c>
      <c r="E6">
        <v>2</v>
      </c>
      <c r="F6">
        <v>6</v>
      </c>
      <c r="G6" s="21">
        <v>24.25</v>
      </c>
      <c r="H6" s="21">
        <v>0.5303300858899106</v>
      </c>
      <c r="I6" s="21"/>
      <c r="J6" s="21">
        <v>0.95585463791881775</v>
      </c>
      <c r="K6" s="21">
        <v>4.4505925021187047E-2</v>
      </c>
      <c r="L6" s="15">
        <f t="shared" si="0"/>
        <v>8</v>
      </c>
      <c r="M6" s="16">
        <f t="shared" si="1"/>
        <v>0</v>
      </c>
      <c r="N6" s="16">
        <f t="shared" si="2"/>
        <v>25</v>
      </c>
      <c r="O6" s="16">
        <f t="shared" si="3"/>
        <v>75</v>
      </c>
      <c r="Q6" s="17" t="s">
        <v>166</v>
      </c>
      <c r="R6" s="19" t="s">
        <v>1454</v>
      </c>
      <c r="S6" s="11">
        <v>15</v>
      </c>
      <c r="T6" s="20" t="s">
        <v>1460</v>
      </c>
      <c r="U6" s="11" t="s">
        <v>1471</v>
      </c>
      <c r="V6" s="11" t="s">
        <v>1483</v>
      </c>
    </row>
    <row r="7" spans="1:57" x14ac:dyDescent="0.35">
      <c r="A7" t="s">
        <v>166</v>
      </c>
      <c r="B7" t="s">
        <v>0</v>
      </c>
      <c r="C7" t="s">
        <v>1438</v>
      </c>
      <c r="D7">
        <v>9</v>
      </c>
      <c r="E7">
        <v>7</v>
      </c>
      <c r="F7">
        <v>1</v>
      </c>
      <c r="G7" s="21">
        <v>25.03125</v>
      </c>
      <c r="H7" s="21">
        <v>0.72277237242699721</v>
      </c>
      <c r="I7" s="21"/>
      <c r="J7" s="21">
        <v>1.6628789291926438</v>
      </c>
      <c r="K7" s="21">
        <v>0.1284559601023986</v>
      </c>
      <c r="L7" s="15">
        <f t="shared" si="0"/>
        <v>17</v>
      </c>
      <c r="M7" s="16">
        <f t="shared" si="1"/>
        <v>52.941176470588239</v>
      </c>
      <c r="N7" s="16">
        <f t="shared" si="2"/>
        <v>41.17647058823529</v>
      </c>
      <c r="O7" s="16">
        <f t="shared" si="3"/>
        <v>5.8823529411764701</v>
      </c>
      <c r="Q7" s="17" t="s">
        <v>166</v>
      </c>
      <c r="R7" s="19" t="s">
        <v>1455</v>
      </c>
      <c r="S7" s="11">
        <v>8</v>
      </c>
      <c r="T7" s="11" t="s">
        <v>1462</v>
      </c>
      <c r="U7" s="11" t="s">
        <v>1472</v>
      </c>
      <c r="V7" s="11" t="s">
        <v>1484</v>
      </c>
    </row>
    <row r="8" spans="1:57" x14ac:dyDescent="0.35">
      <c r="A8" t="s">
        <v>166</v>
      </c>
      <c r="B8" t="s">
        <v>0</v>
      </c>
      <c r="C8" t="s">
        <v>1439</v>
      </c>
      <c r="D8">
        <v>2</v>
      </c>
      <c r="E8">
        <v>17</v>
      </c>
      <c r="F8">
        <v>9</v>
      </c>
      <c r="G8" s="21">
        <v>23.526315789473685</v>
      </c>
      <c r="H8" s="21">
        <v>0.12044288200725577</v>
      </c>
      <c r="I8" s="21"/>
      <c r="J8" s="21">
        <v>1.1351997238096139</v>
      </c>
      <c r="K8" s="21">
        <v>3.9270880381366634E-2</v>
      </c>
      <c r="L8" s="15">
        <f t="shared" si="0"/>
        <v>28</v>
      </c>
      <c r="M8" s="16">
        <f t="shared" si="1"/>
        <v>7.1428571428571423</v>
      </c>
      <c r="N8" s="16">
        <f t="shared" si="2"/>
        <v>60.714285714285708</v>
      </c>
      <c r="O8" s="16">
        <f t="shared" si="3"/>
        <v>32.142857142857146</v>
      </c>
      <c r="Q8" s="17" t="s">
        <v>166</v>
      </c>
      <c r="R8" s="19" t="s">
        <v>1456</v>
      </c>
      <c r="S8" s="11">
        <v>17</v>
      </c>
      <c r="T8" s="11" t="s">
        <v>1463</v>
      </c>
      <c r="U8" s="11" t="s">
        <v>1473</v>
      </c>
      <c r="V8" s="11" t="s">
        <v>1485</v>
      </c>
    </row>
    <row r="9" spans="1:57" x14ac:dyDescent="0.35">
      <c r="A9" t="s">
        <v>166</v>
      </c>
      <c r="B9" t="s">
        <v>0</v>
      </c>
      <c r="C9" t="s">
        <v>1440</v>
      </c>
      <c r="D9">
        <v>10</v>
      </c>
      <c r="E9">
        <v>1</v>
      </c>
      <c r="F9">
        <v>1</v>
      </c>
      <c r="G9" s="21">
        <v>24.136363636363637</v>
      </c>
      <c r="H9" s="21">
        <v>6.7140813261454213E-2</v>
      </c>
      <c r="I9" s="21"/>
      <c r="J9" s="21">
        <v>1.9259776714699435</v>
      </c>
      <c r="K9" s="21">
        <v>0.14224739404364664</v>
      </c>
      <c r="L9" s="15">
        <f t="shared" si="0"/>
        <v>12</v>
      </c>
      <c r="M9" s="16">
        <f t="shared" si="1"/>
        <v>83.333333333333343</v>
      </c>
      <c r="N9" s="16">
        <f t="shared" si="2"/>
        <v>8.3333333333333321</v>
      </c>
      <c r="O9" s="16">
        <f t="shared" si="3"/>
        <v>8.3333333333333321</v>
      </c>
      <c r="Q9" s="17" t="s">
        <v>166</v>
      </c>
      <c r="R9" s="19" t="s">
        <v>1457</v>
      </c>
      <c r="S9" s="11">
        <v>28</v>
      </c>
      <c r="T9" s="11" t="s">
        <v>1464</v>
      </c>
      <c r="U9" s="11" t="s">
        <v>1474</v>
      </c>
      <c r="V9" s="11" t="s">
        <v>1486</v>
      </c>
    </row>
    <row r="10" spans="1:57" x14ac:dyDescent="0.35">
      <c r="A10" t="s">
        <v>166</v>
      </c>
      <c r="B10" t="s">
        <v>0</v>
      </c>
      <c r="C10" t="s">
        <v>1441</v>
      </c>
      <c r="D10">
        <v>17</v>
      </c>
      <c r="E10">
        <v>3</v>
      </c>
      <c r="F10">
        <v>0</v>
      </c>
      <c r="G10" s="21">
        <v>23.925000000000001</v>
      </c>
      <c r="H10" s="21">
        <v>7.3100957586067217E-2</v>
      </c>
      <c r="I10" s="21"/>
      <c r="J10" s="21">
        <v>2.0369987477201517</v>
      </c>
      <c r="K10" s="21">
        <v>0.10570298238095988</v>
      </c>
      <c r="L10" s="15">
        <f t="shared" si="0"/>
        <v>20</v>
      </c>
      <c r="M10" s="16">
        <f t="shared" si="1"/>
        <v>85</v>
      </c>
      <c r="N10" s="16">
        <f t="shared" si="2"/>
        <v>15</v>
      </c>
      <c r="O10" s="16">
        <f t="shared" si="3"/>
        <v>0</v>
      </c>
      <c r="Q10" s="17" t="s">
        <v>166</v>
      </c>
      <c r="R10" s="19" t="s">
        <v>1458</v>
      </c>
      <c r="S10" s="11">
        <v>12</v>
      </c>
      <c r="T10" s="11" t="s">
        <v>1465</v>
      </c>
      <c r="U10" s="11" t="s">
        <v>1475</v>
      </c>
      <c r="V10" s="11" t="s">
        <v>1487</v>
      </c>
      <c r="AY10" t="s">
        <v>166</v>
      </c>
      <c r="AZ10" t="s">
        <v>0</v>
      </c>
      <c r="BA10" t="s">
        <v>1442</v>
      </c>
      <c r="BB10">
        <v>0</v>
      </c>
      <c r="BC10">
        <v>2</v>
      </c>
      <c r="BD10">
        <v>6</v>
      </c>
      <c r="BE10" t="s">
        <v>171</v>
      </c>
    </row>
    <row r="11" spans="1:57" x14ac:dyDescent="0.35">
      <c r="G11" s="21"/>
      <c r="H11" s="21"/>
      <c r="I11" s="21"/>
      <c r="J11" s="21"/>
      <c r="K11" s="21"/>
      <c r="Q11" s="17" t="s">
        <v>166</v>
      </c>
      <c r="R11" s="19" t="s">
        <v>1459</v>
      </c>
      <c r="S11" s="11">
        <v>20</v>
      </c>
      <c r="T11" s="11" t="s">
        <v>1466</v>
      </c>
      <c r="U11" s="11" t="s">
        <v>1476</v>
      </c>
      <c r="V11" s="11" t="s">
        <v>1488</v>
      </c>
      <c r="AB11" t="s">
        <v>441</v>
      </c>
      <c r="AC11" t="s">
        <v>0</v>
      </c>
      <c r="AD11" t="s">
        <v>841</v>
      </c>
      <c r="AE11">
        <v>20</v>
      </c>
      <c r="AF11">
        <v>1</v>
      </c>
      <c r="AG11">
        <v>1</v>
      </c>
      <c r="AH11">
        <v>23.976190476190474</v>
      </c>
      <c r="AI11">
        <v>2.3235716022584132E-2</v>
      </c>
      <c r="AK11">
        <v>2.1216399848820262</v>
      </c>
      <c r="AL11">
        <v>9.5522549009485841E-2</v>
      </c>
      <c r="AM11" s="15">
        <f t="shared" ref="AM11:AM69" si="4">SUM(AE11:AG11)</f>
        <v>22</v>
      </c>
      <c r="AN11" s="16">
        <f t="shared" ref="AN11:AN69" si="5">AE11/AM11*100</f>
        <v>90.909090909090907</v>
      </c>
      <c r="AO11" s="16">
        <f t="shared" ref="AO11:AO69" si="6">AF11/AM11*100</f>
        <v>4.5454545454545459</v>
      </c>
      <c r="AP11" s="16">
        <f t="shared" ref="AP11:AP69" si="7">AG11/AM11*100</f>
        <v>4.5454545454545459</v>
      </c>
      <c r="AY11" t="s">
        <v>166</v>
      </c>
      <c r="AZ11" t="s">
        <v>0</v>
      </c>
      <c r="BA11" t="s">
        <v>1439</v>
      </c>
      <c r="BB11">
        <v>2</v>
      </c>
      <c r="BC11">
        <v>17</v>
      </c>
      <c r="BD11">
        <v>9</v>
      </c>
      <c r="BE11" t="s">
        <v>171</v>
      </c>
    </row>
    <row r="12" spans="1:57" x14ac:dyDescent="0.35">
      <c r="G12" s="21"/>
      <c r="H12" s="21"/>
      <c r="I12" s="21"/>
      <c r="J12" s="21"/>
      <c r="K12" s="21"/>
      <c r="Q12" s="11"/>
      <c r="R12" s="11"/>
      <c r="S12" s="11"/>
      <c r="T12" s="11"/>
      <c r="U12" s="11"/>
      <c r="V12" s="11"/>
      <c r="AB12" t="s">
        <v>441</v>
      </c>
      <c r="AC12" t="s">
        <v>0</v>
      </c>
      <c r="AD12" t="s">
        <v>840</v>
      </c>
      <c r="AE12">
        <v>14</v>
      </c>
      <c r="AF12">
        <v>0</v>
      </c>
      <c r="AG12">
        <v>0</v>
      </c>
      <c r="AH12">
        <v>23.928571428571427</v>
      </c>
      <c r="AI12">
        <v>4.6760976479141229E-2</v>
      </c>
      <c r="AK12">
        <v>2.2947110401514479</v>
      </c>
      <c r="AL12">
        <v>8.8288326795869246E-2</v>
      </c>
      <c r="AM12" s="15">
        <f t="shared" si="4"/>
        <v>14</v>
      </c>
      <c r="AN12" s="16">
        <f t="shared" si="5"/>
        <v>100</v>
      </c>
      <c r="AO12" s="16">
        <f t="shared" si="6"/>
        <v>0</v>
      </c>
      <c r="AP12" s="16">
        <f t="shared" si="7"/>
        <v>0</v>
      </c>
      <c r="AY12" t="s">
        <v>166</v>
      </c>
      <c r="AZ12" t="s">
        <v>0</v>
      </c>
      <c r="BA12" t="s">
        <v>1438</v>
      </c>
      <c r="BB12">
        <v>9</v>
      </c>
      <c r="BC12">
        <v>7</v>
      </c>
      <c r="BD12">
        <v>1</v>
      </c>
      <c r="BE12" t="s">
        <v>442</v>
      </c>
    </row>
    <row r="13" spans="1:57" x14ac:dyDescent="0.35">
      <c r="A13" t="s">
        <v>170</v>
      </c>
      <c r="B13" t="s">
        <v>0</v>
      </c>
      <c r="C13" t="s">
        <v>1435</v>
      </c>
      <c r="D13">
        <v>15</v>
      </c>
      <c r="E13">
        <v>0</v>
      </c>
      <c r="F13">
        <v>0</v>
      </c>
      <c r="G13" s="21">
        <v>23.933333333333334</v>
      </c>
      <c r="H13" s="21">
        <v>7.9814599982524326E-2</v>
      </c>
      <c r="I13" s="21"/>
      <c r="J13" s="21">
        <v>2.3906894009106212</v>
      </c>
      <c r="K13" s="21">
        <v>0.14680605435376454</v>
      </c>
      <c r="L13" s="15">
        <f t="shared" ref="L13:L18" si="8">SUM(D13:F13)</f>
        <v>15</v>
      </c>
      <c r="M13" s="16">
        <f t="shared" ref="M13:M18" si="9">D13/L13*100</f>
        <v>100</v>
      </c>
      <c r="N13" s="16">
        <f t="shared" ref="N13:N18" si="10">E13/L13*100</f>
        <v>0</v>
      </c>
      <c r="O13" s="16">
        <f t="shared" ref="O13:O18" si="11">F13/L13*100</f>
        <v>0</v>
      </c>
      <c r="Q13" s="17" t="s">
        <v>170</v>
      </c>
      <c r="R13" s="19" t="s">
        <v>1454</v>
      </c>
      <c r="S13" s="11">
        <v>15</v>
      </c>
      <c r="T13" s="11" t="s">
        <v>1460</v>
      </c>
      <c r="U13" s="11" t="s">
        <v>1477</v>
      </c>
      <c r="V13" s="11" t="s">
        <v>1489</v>
      </c>
      <c r="AB13" t="s">
        <v>441</v>
      </c>
      <c r="AC13" t="s">
        <v>0</v>
      </c>
      <c r="AD13" t="s">
        <v>839</v>
      </c>
      <c r="AE13">
        <v>14</v>
      </c>
      <c r="AF13">
        <v>0</v>
      </c>
      <c r="AG13">
        <v>1</v>
      </c>
      <c r="AH13">
        <v>24</v>
      </c>
      <c r="AI13">
        <v>0</v>
      </c>
      <c r="AK13">
        <v>2.1810040705563094</v>
      </c>
      <c r="AL13">
        <v>0.11308523908642323</v>
      </c>
      <c r="AM13" s="15">
        <f t="shared" si="4"/>
        <v>15</v>
      </c>
      <c r="AN13" s="16">
        <f t="shared" si="5"/>
        <v>93.333333333333329</v>
      </c>
      <c r="AO13" s="16">
        <f t="shared" si="6"/>
        <v>0</v>
      </c>
      <c r="AP13" s="16">
        <f t="shared" si="7"/>
        <v>6.666666666666667</v>
      </c>
      <c r="AY13" t="s">
        <v>166</v>
      </c>
      <c r="AZ13" t="s">
        <v>0</v>
      </c>
      <c r="BA13" t="s">
        <v>1440</v>
      </c>
      <c r="BB13">
        <v>10</v>
      </c>
      <c r="BC13">
        <v>1</v>
      </c>
      <c r="BD13">
        <v>1</v>
      </c>
      <c r="BE13" t="s">
        <v>444</v>
      </c>
    </row>
    <row r="14" spans="1:57" x14ac:dyDescent="0.35">
      <c r="A14" t="s">
        <v>170</v>
      </c>
      <c r="B14" t="s">
        <v>0</v>
      </c>
      <c r="C14" t="s">
        <v>773</v>
      </c>
      <c r="D14">
        <v>13</v>
      </c>
      <c r="E14">
        <v>4</v>
      </c>
      <c r="F14">
        <v>3</v>
      </c>
      <c r="G14" s="21">
        <v>24.411764705882351</v>
      </c>
      <c r="H14" s="21">
        <v>0.20049805682793265</v>
      </c>
      <c r="I14" s="21"/>
      <c r="J14" s="21">
        <v>1.594897543921052</v>
      </c>
      <c r="K14" s="21">
        <v>9.2612931398934561E-2</v>
      </c>
      <c r="L14" s="15">
        <f t="shared" si="8"/>
        <v>20</v>
      </c>
      <c r="M14" s="16">
        <f t="shared" si="9"/>
        <v>65</v>
      </c>
      <c r="N14" s="16">
        <f t="shared" si="10"/>
        <v>20</v>
      </c>
      <c r="O14" s="16">
        <f t="shared" si="11"/>
        <v>15</v>
      </c>
      <c r="Q14" s="17" t="s">
        <v>170</v>
      </c>
      <c r="R14" s="11" t="s">
        <v>1455</v>
      </c>
      <c r="S14" s="11">
        <v>20</v>
      </c>
      <c r="T14" s="11" t="s">
        <v>1467</v>
      </c>
      <c r="U14" s="11" t="s">
        <v>1478</v>
      </c>
      <c r="V14" s="11" t="s">
        <v>1490</v>
      </c>
      <c r="AB14" t="s">
        <v>441</v>
      </c>
      <c r="AC14" t="s">
        <v>0</v>
      </c>
      <c r="AD14" t="s">
        <v>1428</v>
      </c>
      <c r="AE14">
        <v>16</v>
      </c>
      <c r="AF14">
        <v>2</v>
      </c>
      <c r="AG14">
        <v>0</v>
      </c>
      <c r="AH14">
        <v>24</v>
      </c>
      <c r="AI14">
        <v>0</v>
      </c>
      <c r="AK14">
        <v>1.9458465249510024</v>
      </c>
      <c r="AL14">
        <v>6.4541514435830907E-2</v>
      </c>
      <c r="AM14" s="15">
        <f t="shared" si="4"/>
        <v>18</v>
      </c>
      <c r="AN14" s="16">
        <f t="shared" si="5"/>
        <v>88.888888888888886</v>
      </c>
      <c r="AO14" s="16">
        <f t="shared" si="6"/>
        <v>11.111111111111111</v>
      </c>
      <c r="AP14" s="16">
        <f t="shared" si="7"/>
        <v>0</v>
      </c>
      <c r="AY14" t="s">
        <v>166</v>
      </c>
      <c r="AZ14" t="s">
        <v>0</v>
      </c>
      <c r="BA14" t="s">
        <v>1441</v>
      </c>
      <c r="BB14">
        <v>17</v>
      </c>
      <c r="BC14">
        <v>3</v>
      </c>
      <c r="BD14">
        <v>0</v>
      </c>
      <c r="BE14" t="s">
        <v>444</v>
      </c>
    </row>
    <row r="15" spans="1:57" x14ac:dyDescent="0.35">
      <c r="A15" t="s">
        <v>170</v>
      </c>
      <c r="B15" t="s">
        <v>0</v>
      </c>
      <c r="C15" t="s">
        <v>437</v>
      </c>
      <c r="D15">
        <v>4</v>
      </c>
      <c r="E15">
        <v>10</v>
      </c>
      <c r="F15">
        <v>0</v>
      </c>
      <c r="G15" s="21">
        <v>22.428571428571427</v>
      </c>
      <c r="H15" s="21">
        <v>0.18801556910906414</v>
      </c>
      <c r="I15" s="21"/>
      <c r="J15" s="21">
        <v>1.4624936445237808</v>
      </c>
      <c r="K15" s="21">
        <v>8.5258906071548221E-2</v>
      </c>
      <c r="L15" s="15">
        <f t="shared" si="8"/>
        <v>14</v>
      </c>
      <c r="M15" s="16">
        <f t="shared" si="9"/>
        <v>28.571428571428569</v>
      </c>
      <c r="N15" s="16">
        <f t="shared" si="10"/>
        <v>71.428571428571431</v>
      </c>
      <c r="O15" s="16">
        <f t="shared" si="11"/>
        <v>0</v>
      </c>
      <c r="Q15" s="17" t="s">
        <v>170</v>
      </c>
      <c r="R15" s="11" t="s">
        <v>1456</v>
      </c>
      <c r="S15" s="11">
        <v>14</v>
      </c>
      <c r="T15" s="11" t="s">
        <v>1468</v>
      </c>
      <c r="U15" s="11" t="s">
        <v>1479</v>
      </c>
      <c r="V15" s="11" t="s">
        <v>1491</v>
      </c>
      <c r="AB15" t="s">
        <v>441</v>
      </c>
      <c r="AC15" t="s">
        <v>0</v>
      </c>
      <c r="AD15" t="s">
        <v>1429</v>
      </c>
      <c r="AE15">
        <v>11</v>
      </c>
      <c r="AF15">
        <v>2</v>
      </c>
      <c r="AG15">
        <v>0</v>
      </c>
      <c r="AH15">
        <v>24</v>
      </c>
      <c r="AI15">
        <v>0</v>
      </c>
      <c r="AK15">
        <v>1.8462373447448075</v>
      </c>
      <c r="AL15">
        <v>7.1134887149201548E-2</v>
      </c>
      <c r="AM15" s="15">
        <f t="shared" si="4"/>
        <v>13</v>
      </c>
      <c r="AN15" s="16">
        <f t="shared" si="5"/>
        <v>84.615384615384613</v>
      </c>
      <c r="AO15" s="16">
        <f t="shared" si="6"/>
        <v>15.384615384615385</v>
      </c>
      <c r="AP15" s="16">
        <f t="shared" si="7"/>
        <v>0</v>
      </c>
      <c r="AY15" t="s">
        <v>166</v>
      </c>
      <c r="AZ15" t="s">
        <v>0</v>
      </c>
      <c r="BA15" t="s">
        <v>1435</v>
      </c>
      <c r="BB15">
        <v>15</v>
      </c>
      <c r="BC15">
        <v>0</v>
      </c>
      <c r="BD15">
        <v>0</v>
      </c>
      <c r="BE15" t="s">
        <v>443</v>
      </c>
    </row>
    <row r="16" spans="1:57" x14ac:dyDescent="0.35">
      <c r="A16" t="s">
        <v>170</v>
      </c>
      <c r="B16" t="s">
        <v>0</v>
      </c>
      <c r="C16" t="s">
        <v>436</v>
      </c>
      <c r="D16">
        <v>21</v>
      </c>
      <c r="E16">
        <v>10</v>
      </c>
      <c r="F16">
        <v>1</v>
      </c>
      <c r="G16" s="21">
        <v>24.79032258064516</v>
      </c>
      <c r="H16" s="21">
        <v>0.2124802660217944</v>
      </c>
      <c r="I16" s="21"/>
      <c r="J16" s="21">
        <v>1.781502530540203</v>
      </c>
      <c r="K16" s="21">
        <v>8.6270564189885296E-2</v>
      </c>
      <c r="L16" s="15">
        <f t="shared" si="8"/>
        <v>32</v>
      </c>
      <c r="M16" s="16">
        <f t="shared" si="9"/>
        <v>65.625</v>
      </c>
      <c r="N16" s="16">
        <f t="shared" si="10"/>
        <v>31.25</v>
      </c>
      <c r="O16" s="16">
        <f t="shared" si="11"/>
        <v>3.125</v>
      </c>
      <c r="Q16" s="17" t="s">
        <v>170</v>
      </c>
      <c r="R16" s="11" t="s">
        <v>1457</v>
      </c>
      <c r="S16" s="11">
        <v>32</v>
      </c>
      <c r="T16" s="11" t="s">
        <v>1469</v>
      </c>
      <c r="U16" s="11" t="s">
        <v>1480</v>
      </c>
      <c r="V16" s="11" t="s">
        <v>1492</v>
      </c>
      <c r="AB16" t="s">
        <v>441</v>
      </c>
      <c r="AC16" t="s">
        <v>0</v>
      </c>
      <c r="AD16" t="s">
        <v>1430</v>
      </c>
      <c r="AE16">
        <v>14</v>
      </c>
      <c r="AF16">
        <v>0</v>
      </c>
      <c r="AG16">
        <v>0</v>
      </c>
      <c r="AH16">
        <v>24</v>
      </c>
      <c r="AI16">
        <v>0</v>
      </c>
      <c r="AK16">
        <v>2.2324675324675325</v>
      </c>
      <c r="AL16">
        <v>9.4954383295931019E-2</v>
      </c>
      <c r="AM16" s="15">
        <f t="shared" si="4"/>
        <v>14</v>
      </c>
      <c r="AN16" s="16">
        <f t="shared" si="5"/>
        <v>100</v>
      </c>
      <c r="AO16" s="16">
        <f t="shared" si="6"/>
        <v>0</v>
      </c>
      <c r="AP16" s="16">
        <f t="shared" si="7"/>
        <v>0</v>
      </c>
    </row>
    <row r="17" spans="1:57" x14ac:dyDescent="0.35">
      <c r="A17" t="s">
        <v>170</v>
      </c>
      <c r="B17" t="s">
        <v>0</v>
      </c>
      <c r="C17" t="s">
        <v>438</v>
      </c>
      <c r="D17">
        <v>10</v>
      </c>
      <c r="E17">
        <v>1</v>
      </c>
      <c r="F17">
        <v>1</v>
      </c>
      <c r="G17" s="21">
        <v>24.181818181818183</v>
      </c>
      <c r="H17" s="21">
        <v>9.6909416525277459E-2</v>
      </c>
      <c r="I17" s="21"/>
      <c r="J17" s="21">
        <v>2.3225933556853344</v>
      </c>
      <c r="K17" s="21">
        <v>0.2348790534901978</v>
      </c>
      <c r="L17" s="15">
        <f t="shared" si="8"/>
        <v>12</v>
      </c>
      <c r="M17" s="16">
        <f t="shared" si="9"/>
        <v>83.333333333333343</v>
      </c>
      <c r="N17" s="16">
        <f t="shared" si="10"/>
        <v>8.3333333333333321</v>
      </c>
      <c r="O17" s="16">
        <f t="shared" si="11"/>
        <v>8.3333333333333321</v>
      </c>
      <c r="Q17" s="17" t="s">
        <v>170</v>
      </c>
      <c r="R17" s="11" t="s">
        <v>1458</v>
      </c>
      <c r="S17" s="11">
        <v>12</v>
      </c>
      <c r="T17" s="11" t="s">
        <v>1465</v>
      </c>
      <c r="U17" s="11" t="s">
        <v>1481</v>
      </c>
      <c r="V17" s="11" t="s">
        <v>1493</v>
      </c>
      <c r="AB17" t="s">
        <v>441</v>
      </c>
      <c r="AC17" t="s">
        <v>0</v>
      </c>
      <c r="AD17" t="s">
        <v>1431</v>
      </c>
      <c r="AE17">
        <v>14</v>
      </c>
      <c r="AF17">
        <v>0</v>
      </c>
      <c r="AG17">
        <v>0</v>
      </c>
      <c r="AH17">
        <v>23.928571428571427</v>
      </c>
      <c r="AI17">
        <v>4.6760976479141229E-2</v>
      </c>
      <c r="AK17">
        <v>2.2947110401514479</v>
      </c>
      <c r="AL17">
        <v>8.8288326795869246E-2</v>
      </c>
      <c r="AM17" s="15">
        <f t="shared" si="4"/>
        <v>14</v>
      </c>
      <c r="AN17" s="16">
        <f t="shared" si="5"/>
        <v>100</v>
      </c>
      <c r="AO17" s="16">
        <f t="shared" si="6"/>
        <v>0</v>
      </c>
      <c r="AP17" s="16">
        <f t="shared" si="7"/>
        <v>0</v>
      </c>
    </row>
    <row r="18" spans="1:57" x14ac:dyDescent="0.35">
      <c r="A18" t="s">
        <v>170</v>
      </c>
      <c r="B18" t="s">
        <v>0</v>
      </c>
      <c r="C18" t="s">
        <v>439</v>
      </c>
      <c r="D18">
        <v>28</v>
      </c>
      <c r="E18">
        <v>1</v>
      </c>
      <c r="F18">
        <v>0</v>
      </c>
      <c r="G18" s="21">
        <v>24.189655172413794</v>
      </c>
      <c r="H18" s="21">
        <v>5.6733272000403311E-2</v>
      </c>
      <c r="I18" s="21"/>
      <c r="J18" s="21">
        <v>2.5959158540898146</v>
      </c>
      <c r="K18" s="21">
        <v>9.3936018843460201E-2</v>
      </c>
      <c r="L18" s="15">
        <f t="shared" si="8"/>
        <v>29</v>
      </c>
      <c r="M18" s="16">
        <f t="shared" si="9"/>
        <v>96.551724137931032</v>
      </c>
      <c r="N18" s="16">
        <f t="shared" si="10"/>
        <v>3.4482758620689653</v>
      </c>
      <c r="O18" s="16">
        <f t="shared" si="11"/>
        <v>0</v>
      </c>
      <c r="Q18" s="17" t="s">
        <v>170</v>
      </c>
      <c r="R18" s="11" t="s">
        <v>1459</v>
      </c>
      <c r="S18" s="11">
        <v>29</v>
      </c>
      <c r="T18" s="11" t="s">
        <v>1470</v>
      </c>
      <c r="U18" s="11" t="s">
        <v>1482</v>
      </c>
      <c r="V18" s="11" t="s">
        <v>1494</v>
      </c>
      <c r="AB18" t="s">
        <v>441</v>
      </c>
      <c r="AC18" t="s">
        <v>0</v>
      </c>
      <c r="AD18" t="s">
        <v>1432</v>
      </c>
      <c r="AE18">
        <v>14</v>
      </c>
      <c r="AF18">
        <v>0</v>
      </c>
      <c r="AG18">
        <v>0</v>
      </c>
      <c r="AH18">
        <v>24</v>
      </c>
      <c r="AI18">
        <v>0</v>
      </c>
      <c r="AK18">
        <v>2.2565904245008719</v>
      </c>
      <c r="AL18">
        <v>7.1466333779349495E-2</v>
      </c>
      <c r="AM18" s="15">
        <f t="shared" si="4"/>
        <v>14</v>
      </c>
      <c r="AN18" s="16">
        <f t="shared" si="5"/>
        <v>100</v>
      </c>
      <c r="AO18" s="16">
        <f t="shared" si="6"/>
        <v>0</v>
      </c>
      <c r="AP18" s="16">
        <f t="shared" si="7"/>
        <v>0</v>
      </c>
      <c r="BA18" t="s">
        <v>170</v>
      </c>
      <c r="BB18" t="s">
        <v>163</v>
      </c>
      <c r="BC18" t="s">
        <v>164</v>
      </c>
      <c r="BD18" t="s">
        <v>165</v>
      </c>
    </row>
    <row r="19" spans="1:57" x14ac:dyDescent="0.35">
      <c r="G19" s="21"/>
      <c r="H19" s="21"/>
      <c r="I19" s="21"/>
      <c r="J19" s="21"/>
      <c r="K19" s="21"/>
      <c r="AB19" t="s">
        <v>441</v>
      </c>
      <c r="AC19" t="s">
        <v>0</v>
      </c>
      <c r="AD19" t="s">
        <v>1433</v>
      </c>
      <c r="AE19">
        <v>6</v>
      </c>
      <c r="AF19">
        <v>3</v>
      </c>
      <c r="AG19">
        <v>0</v>
      </c>
      <c r="AH19">
        <v>24.555555555555557</v>
      </c>
      <c r="AI19">
        <v>0.52378280087892404</v>
      </c>
      <c r="AK19">
        <v>1.7464945146091531</v>
      </c>
      <c r="AL19">
        <v>0.16242464206924248</v>
      </c>
      <c r="AM19" s="15">
        <f t="shared" si="4"/>
        <v>9</v>
      </c>
      <c r="AN19" s="16">
        <f t="shared" si="5"/>
        <v>66.666666666666657</v>
      </c>
      <c r="AO19" s="16">
        <f t="shared" si="6"/>
        <v>33.333333333333329</v>
      </c>
      <c r="AP19" s="16">
        <f t="shared" si="7"/>
        <v>0</v>
      </c>
      <c r="AY19" t="s">
        <v>170</v>
      </c>
      <c r="AZ19" t="s">
        <v>0</v>
      </c>
      <c r="BA19" t="s">
        <v>437</v>
      </c>
      <c r="BB19">
        <v>4</v>
      </c>
      <c r="BC19">
        <v>10</v>
      </c>
      <c r="BD19">
        <v>0</v>
      </c>
      <c r="BE19" t="s">
        <v>171</v>
      </c>
    </row>
    <row r="20" spans="1:57" x14ac:dyDescent="0.35">
      <c r="G20" s="21"/>
      <c r="H20" s="21"/>
      <c r="I20" s="21"/>
      <c r="J20" s="21"/>
      <c r="K20" s="21"/>
      <c r="Q20" s="17" t="s">
        <v>1450</v>
      </c>
      <c r="R20" s="18" t="s">
        <v>1461</v>
      </c>
      <c r="S20" s="17" t="s">
        <v>1446</v>
      </c>
      <c r="T20" s="17" t="s">
        <v>1451</v>
      </c>
      <c r="U20" s="17" t="s">
        <v>1452</v>
      </c>
      <c r="V20" s="17" t="s">
        <v>1453</v>
      </c>
      <c r="AB20" t="s">
        <v>441</v>
      </c>
      <c r="AC20" t="s">
        <v>0</v>
      </c>
      <c r="AD20" t="s">
        <v>1434</v>
      </c>
      <c r="AE20">
        <v>3</v>
      </c>
      <c r="AF20">
        <v>0</v>
      </c>
      <c r="AG20">
        <v>0</v>
      </c>
      <c r="AH20">
        <v>24</v>
      </c>
      <c r="AI20">
        <v>0</v>
      </c>
      <c r="AK20">
        <v>2.304568068747173</v>
      </c>
      <c r="AL20">
        <v>0.24362396399225841</v>
      </c>
      <c r="AM20" s="15">
        <f t="shared" si="4"/>
        <v>3</v>
      </c>
      <c r="AN20" s="16">
        <f t="shared" si="5"/>
        <v>100</v>
      </c>
      <c r="AO20" s="16">
        <f t="shared" si="6"/>
        <v>0</v>
      </c>
      <c r="AP20" s="16">
        <f t="shared" si="7"/>
        <v>0</v>
      </c>
      <c r="AY20" t="s">
        <v>170</v>
      </c>
      <c r="AZ20" t="s">
        <v>0</v>
      </c>
      <c r="BA20" t="s">
        <v>436</v>
      </c>
      <c r="BB20">
        <v>21</v>
      </c>
      <c r="BC20">
        <v>10</v>
      </c>
      <c r="BD20">
        <v>1</v>
      </c>
      <c r="BE20" t="s">
        <v>442</v>
      </c>
    </row>
    <row r="21" spans="1:57" x14ac:dyDescent="0.35">
      <c r="A21" t="s">
        <v>441</v>
      </c>
      <c r="B21" t="s">
        <v>0</v>
      </c>
      <c r="C21" t="s">
        <v>1435</v>
      </c>
      <c r="D21">
        <v>14</v>
      </c>
      <c r="E21">
        <v>1</v>
      </c>
      <c r="F21">
        <v>0</v>
      </c>
      <c r="G21" s="21">
        <v>24</v>
      </c>
      <c r="H21" s="21">
        <v>0</v>
      </c>
      <c r="I21" s="21"/>
      <c r="J21" s="21">
        <v>2.3494165535956579</v>
      </c>
      <c r="K21" s="21">
        <v>8.5577253115740007E-2</v>
      </c>
      <c r="L21" s="15">
        <f t="shared" ref="L21:L26" si="12">SUM(D21:F21)</f>
        <v>15</v>
      </c>
      <c r="M21" s="16">
        <f t="shared" ref="M21:M26" si="13">D21/L21*100</f>
        <v>93.333333333333329</v>
      </c>
      <c r="N21" s="16">
        <f t="shared" ref="N21:N26" si="14">E21/L21*100</f>
        <v>6.666666666666667</v>
      </c>
      <c r="O21" s="16">
        <f t="shared" ref="O21:O26" si="15">F21/L21*100</f>
        <v>0</v>
      </c>
      <c r="Q21" s="17" t="s">
        <v>441</v>
      </c>
      <c r="R21" s="19" t="s">
        <v>1454</v>
      </c>
      <c r="S21" s="11">
        <v>15</v>
      </c>
      <c r="T21" s="11" t="s">
        <v>1495</v>
      </c>
      <c r="U21" s="11" t="s">
        <v>1500</v>
      </c>
      <c r="V21" s="11" t="s">
        <v>1504</v>
      </c>
      <c r="AY21" t="s">
        <v>170</v>
      </c>
      <c r="AZ21" t="s">
        <v>0</v>
      </c>
      <c r="BA21" t="s">
        <v>773</v>
      </c>
      <c r="BB21">
        <v>13</v>
      </c>
      <c r="BC21">
        <v>4</v>
      </c>
      <c r="BD21">
        <v>3</v>
      </c>
      <c r="BE21" t="s">
        <v>442</v>
      </c>
    </row>
    <row r="22" spans="1:57" x14ac:dyDescent="0.35">
      <c r="A22" t="s">
        <v>441</v>
      </c>
      <c r="B22" t="s">
        <v>0</v>
      </c>
      <c r="C22" t="s">
        <v>773</v>
      </c>
      <c r="D22">
        <v>6</v>
      </c>
      <c r="E22">
        <v>1</v>
      </c>
      <c r="F22">
        <v>1</v>
      </c>
      <c r="G22" s="21">
        <v>23.928571428571427</v>
      </c>
      <c r="H22" s="21">
        <v>6.6130007126610824E-2</v>
      </c>
      <c r="I22" s="21"/>
      <c r="J22" s="21">
        <v>2.045775412139613</v>
      </c>
      <c r="K22" s="21">
        <v>0.18951351829510246</v>
      </c>
      <c r="L22" s="15">
        <f t="shared" si="12"/>
        <v>8</v>
      </c>
      <c r="M22" s="16">
        <f t="shared" si="13"/>
        <v>75</v>
      </c>
      <c r="N22" s="16">
        <f t="shared" si="14"/>
        <v>12.5</v>
      </c>
      <c r="O22" s="16">
        <f t="shared" si="15"/>
        <v>12.5</v>
      </c>
      <c r="Q22" s="17" t="s">
        <v>441</v>
      </c>
      <c r="R22" s="11" t="s">
        <v>1455</v>
      </c>
      <c r="S22" s="11">
        <v>8</v>
      </c>
      <c r="T22" s="11" t="s">
        <v>1496</v>
      </c>
      <c r="U22" s="11" t="s">
        <v>1476</v>
      </c>
      <c r="V22" s="11" t="s">
        <v>1505</v>
      </c>
      <c r="AB22" t="s">
        <v>441</v>
      </c>
      <c r="AC22" t="s">
        <v>0</v>
      </c>
      <c r="AD22" t="s">
        <v>1436</v>
      </c>
      <c r="AE22">
        <v>1</v>
      </c>
      <c r="AF22">
        <v>9</v>
      </c>
      <c r="AG22">
        <v>5</v>
      </c>
      <c r="AH22">
        <v>24.1</v>
      </c>
      <c r="AI22">
        <v>9.4868329805051346E-2</v>
      </c>
      <c r="AK22">
        <v>1.10441595663971</v>
      </c>
      <c r="AL22">
        <v>4.3767241858630013E-2</v>
      </c>
      <c r="AM22" s="15">
        <f t="shared" si="4"/>
        <v>15</v>
      </c>
      <c r="AN22" s="16">
        <f t="shared" si="5"/>
        <v>6.666666666666667</v>
      </c>
      <c r="AO22" s="16">
        <f t="shared" si="6"/>
        <v>60</v>
      </c>
      <c r="AP22" s="16">
        <f t="shared" si="7"/>
        <v>33.333333333333329</v>
      </c>
      <c r="AY22" t="s">
        <v>170</v>
      </c>
      <c r="AZ22" t="s">
        <v>0</v>
      </c>
      <c r="BA22" t="s">
        <v>438</v>
      </c>
      <c r="BB22">
        <v>10</v>
      </c>
      <c r="BC22">
        <v>1</v>
      </c>
      <c r="BD22">
        <v>1</v>
      </c>
      <c r="BE22" t="s">
        <v>444</v>
      </c>
    </row>
    <row r="23" spans="1:57" x14ac:dyDescent="0.35">
      <c r="A23" t="s">
        <v>441</v>
      </c>
      <c r="B23" t="s">
        <v>0</v>
      </c>
      <c r="C23" t="s">
        <v>437</v>
      </c>
      <c r="D23">
        <v>14</v>
      </c>
      <c r="E23">
        <v>2</v>
      </c>
      <c r="F23">
        <v>1</v>
      </c>
      <c r="G23" s="21">
        <v>24</v>
      </c>
      <c r="H23" s="21">
        <v>0</v>
      </c>
      <c r="I23" s="21"/>
      <c r="J23" s="21">
        <v>2.1764626067523345</v>
      </c>
      <c r="K23" s="21">
        <v>0.12281643891279267</v>
      </c>
      <c r="L23" s="15">
        <f t="shared" si="12"/>
        <v>17</v>
      </c>
      <c r="M23" s="16">
        <f t="shared" si="13"/>
        <v>82.35294117647058</v>
      </c>
      <c r="N23" s="16">
        <f t="shared" si="14"/>
        <v>11.76470588235294</v>
      </c>
      <c r="O23" s="16">
        <f t="shared" si="15"/>
        <v>5.8823529411764701</v>
      </c>
      <c r="Q23" s="17" t="s">
        <v>441</v>
      </c>
      <c r="R23" s="11" t="s">
        <v>1456</v>
      </c>
      <c r="S23" s="11">
        <v>17</v>
      </c>
      <c r="T23" s="11" t="s">
        <v>1497</v>
      </c>
      <c r="U23" s="11" t="s">
        <v>1500</v>
      </c>
      <c r="V23" s="11" t="s">
        <v>1506</v>
      </c>
      <c r="AB23" t="s">
        <v>441</v>
      </c>
      <c r="AC23" t="s">
        <v>0</v>
      </c>
      <c r="AD23" t="s">
        <v>1437</v>
      </c>
      <c r="AE23">
        <v>11</v>
      </c>
      <c r="AF23">
        <v>3</v>
      </c>
      <c r="AG23">
        <v>0</v>
      </c>
      <c r="AH23">
        <v>23.964285714285715</v>
      </c>
      <c r="AI23">
        <v>3.4415146844979705E-2</v>
      </c>
      <c r="AK23">
        <v>1.6744756222186898</v>
      </c>
      <c r="AL23">
        <v>6.9020384959471576E-2</v>
      </c>
      <c r="AM23" s="15">
        <f t="shared" si="4"/>
        <v>14</v>
      </c>
      <c r="AN23" s="16">
        <f t="shared" si="5"/>
        <v>78.571428571428569</v>
      </c>
      <c r="AO23" s="16">
        <f t="shared" si="6"/>
        <v>21.428571428571427</v>
      </c>
      <c r="AP23" s="16">
        <f t="shared" si="7"/>
        <v>0</v>
      </c>
      <c r="AY23" t="s">
        <v>170</v>
      </c>
      <c r="AZ23" t="s">
        <v>0</v>
      </c>
      <c r="BA23" t="s">
        <v>1435</v>
      </c>
      <c r="BB23">
        <v>15</v>
      </c>
      <c r="BC23">
        <v>0</v>
      </c>
      <c r="BD23">
        <v>0</v>
      </c>
      <c r="BE23" t="s">
        <v>443</v>
      </c>
    </row>
    <row r="24" spans="1:57" x14ac:dyDescent="0.35">
      <c r="A24" t="s">
        <v>441</v>
      </c>
      <c r="B24" t="s">
        <v>0</v>
      </c>
      <c r="C24" t="s">
        <v>436</v>
      </c>
      <c r="D24">
        <v>13</v>
      </c>
      <c r="E24">
        <v>0</v>
      </c>
      <c r="F24">
        <v>0</v>
      </c>
      <c r="G24" s="21">
        <v>24</v>
      </c>
      <c r="H24" s="21">
        <v>0</v>
      </c>
      <c r="I24" s="21"/>
      <c r="J24" s="21">
        <v>2.0943951570817241</v>
      </c>
      <c r="K24" s="21">
        <v>8.7494541973951831E-2</v>
      </c>
      <c r="L24" s="15">
        <f t="shared" si="12"/>
        <v>13</v>
      </c>
      <c r="M24" s="16">
        <f t="shared" si="13"/>
        <v>100</v>
      </c>
      <c r="N24" s="16">
        <f t="shared" si="14"/>
        <v>0</v>
      </c>
      <c r="O24" s="16">
        <f t="shared" si="15"/>
        <v>0</v>
      </c>
      <c r="Q24" s="17" t="s">
        <v>441</v>
      </c>
      <c r="R24" s="11" t="s">
        <v>1457</v>
      </c>
      <c r="S24" s="11">
        <v>13</v>
      </c>
      <c r="T24" s="11" t="s">
        <v>1460</v>
      </c>
      <c r="U24" s="11" t="s">
        <v>1500</v>
      </c>
      <c r="V24" s="11" t="s">
        <v>1507</v>
      </c>
      <c r="AB24" t="s">
        <v>441</v>
      </c>
      <c r="AC24" t="s">
        <v>3</v>
      </c>
      <c r="AD24" t="s">
        <v>437</v>
      </c>
      <c r="AE24">
        <v>7</v>
      </c>
      <c r="AF24">
        <v>2</v>
      </c>
      <c r="AG24">
        <v>0</v>
      </c>
      <c r="AH24">
        <v>24</v>
      </c>
      <c r="AI24">
        <v>0</v>
      </c>
      <c r="AK24">
        <v>1.9783657470224634</v>
      </c>
      <c r="AL24">
        <v>0.1914038473383238</v>
      </c>
      <c r="AM24" s="15">
        <f t="shared" si="4"/>
        <v>9</v>
      </c>
      <c r="AN24" s="16">
        <f t="shared" si="5"/>
        <v>77.777777777777786</v>
      </c>
      <c r="AO24" s="16">
        <f t="shared" si="6"/>
        <v>22.222222222222221</v>
      </c>
      <c r="AP24" s="16">
        <f t="shared" si="7"/>
        <v>0</v>
      </c>
      <c r="AY24" t="s">
        <v>170</v>
      </c>
      <c r="AZ24" t="s">
        <v>0</v>
      </c>
      <c r="BA24" t="s">
        <v>439</v>
      </c>
      <c r="BB24">
        <v>28</v>
      </c>
      <c r="BC24">
        <v>1</v>
      </c>
      <c r="BD24">
        <v>0</v>
      </c>
      <c r="BE24" t="s">
        <v>443</v>
      </c>
    </row>
    <row r="25" spans="1:57" x14ac:dyDescent="0.35">
      <c r="A25" t="s">
        <v>441</v>
      </c>
      <c r="B25" t="s">
        <v>0</v>
      </c>
      <c r="C25" t="s">
        <v>438</v>
      </c>
      <c r="G25" s="21"/>
      <c r="H25" s="21"/>
      <c r="I25" s="21"/>
      <c r="J25" s="21"/>
      <c r="K25" s="21"/>
      <c r="L25" s="15">
        <f t="shared" si="12"/>
        <v>0</v>
      </c>
      <c r="M25" s="16" t="e">
        <f t="shared" si="13"/>
        <v>#DIV/0!</v>
      </c>
      <c r="N25" s="16" t="e">
        <f t="shared" si="14"/>
        <v>#DIV/0!</v>
      </c>
      <c r="O25" s="16" t="e">
        <f t="shared" si="15"/>
        <v>#DIV/0!</v>
      </c>
      <c r="Q25" s="17" t="s">
        <v>441</v>
      </c>
      <c r="R25" s="11" t="s">
        <v>1458</v>
      </c>
      <c r="S25" s="11">
        <v>0</v>
      </c>
      <c r="T25" s="11" t="s">
        <v>1444</v>
      </c>
      <c r="U25" s="11" t="s">
        <v>1444</v>
      </c>
      <c r="V25" s="11" t="s">
        <v>1444</v>
      </c>
      <c r="AB25" t="s">
        <v>441</v>
      </c>
      <c r="AC25" t="s">
        <v>3</v>
      </c>
      <c r="AD25" t="s">
        <v>436</v>
      </c>
      <c r="AE25">
        <v>5</v>
      </c>
      <c r="AF25">
        <v>0</v>
      </c>
      <c r="AG25">
        <v>0</v>
      </c>
      <c r="AH25">
        <v>24</v>
      </c>
      <c r="AI25">
        <v>0</v>
      </c>
      <c r="AK25">
        <v>2.0952238805970147</v>
      </c>
      <c r="AL25">
        <v>8.3298320028091802E-2</v>
      </c>
      <c r="AM25" s="15">
        <f t="shared" si="4"/>
        <v>5</v>
      </c>
      <c r="AN25" s="16">
        <f t="shared" si="5"/>
        <v>100</v>
      </c>
      <c r="AO25" s="16">
        <f t="shared" si="6"/>
        <v>0</v>
      </c>
      <c r="AP25" s="16">
        <f t="shared" si="7"/>
        <v>0</v>
      </c>
    </row>
    <row r="26" spans="1:57" x14ac:dyDescent="0.35">
      <c r="A26" t="s">
        <v>441</v>
      </c>
      <c r="B26" t="s">
        <v>0</v>
      </c>
      <c r="C26" t="s">
        <v>439</v>
      </c>
      <c r="D26">
        <v>20</v>
      </c>
      <c r="E26">
        <v>0</v>
      </c>
      <c r="F26">
        <v>0</v>
      </c>
      <c r="G26" s="21">
        <v>24</v>
      </c>
      <c r="H26" s="21">
        <v>0</v>
      </c>
      <c r="I26" s="21"/>
      <c r="J26" s="21">
        <v>2.6522252374491173</v>
      </c>
      <c r="K26" s="21">
        <v>7.1478504465699144E-2</v>
      </c>
      <c r="L26" s="15">
        <f t="shared" si="12"/>
        <v>20</v>
      </c>
      <c r="M26" s="16">
        <f t="shared" si="13"/>
        <v>100</v>
      </c>
      <c r="N26" s="16">
        <f t="shared" si="14"/>
        <v>0</v>
      </c>
      <c r="O26" s="16">
        <f t="shared" si="15"/>
        <v>0</v>
      </c>
      <c r="Q26" s="17" t="s">
        <v>441</v>
      </c>
      <c r="R26" s="11" t="s">
        <v>1459</v>
      </c>
      <c r="S26" s="11">
        <v>20</v>
      </c>
      <c r="T26" s="11" t="s">
        <v>1460</v>
      </c>
      <c r="U26" s="11" t="s">
        <v>1500</v>
      </c>
      <c r="V26" s="11" t="s">
        <v>1508</v>
      </c>
      <c r="AB26" t="s">
        <v>441</v>
      </c>
      <c r="AC26" t="s">
        <v>3</v>
      </c>
      <c r="AD26" t="s">
        <v>438</v>
      </c>
      <c r="AM26" s="15">
        <f t="shared" si="4"/>
        <v>0</v>
      </c>
      <c r="AN26" s="16" t="e">
        <f t="shared" si="5"/>
        <v>#DIV/0!</v>
      </c>
      <c r="AO26" s="16" t="e">
        <f t="shared" si="6"/>
        <v>#DIV/0!</v>
      </c>
      <c r="AP26" s="16" t="e">
        <f t="shared" si="7"/>
        <v>#DIV/0!</v>
      </c>
    </row>
    <row r="27" spans="1:57" x14ac:dyDescent="0.35">
      <c r="G27" s="21"/>
      <c r="H27" s="21"/>
      <c r="I27" s="21"/>
      <c r="J27" s="21"/>
      <c r="K27" s="21"/>
      <c r="Q27" s="11"/>
      <c r="R27" s="11"/>
      <c r="S27" s="11"/>
      <c r="T27" s="11"/>
      <c r="U27" s="11"/>
      <c r="V27" s="11"/>
      <c r="AB27" t="s">
        <v>441</v>
      </c>
      <c r="AC27" t="s">
        <v>3</v>
      </c>
      <c r="AD27" t="s">
        <v>439</v>
      </c>
      <c r="AE27">
        <v>17</v>
      </c>
      <c r="AF27">
        <v>1</v>
      </c>
      <c r="AG27">
        <v>0</v>
      </c>
      <c r="AH27">
        <v>24</v>
      </c>
      <c r="AI27">
        <v>0</v>
      </c>
      <c r="AK27">
        <v>2.6069048695914367</v>
      </c>
      <c r="AL27">
        <v>0.10072067962689453</v>
      </c>
      <c r="AM27" s="15">
        <f t="shared" si="4"/>
        <v>18</v>
      </c>
      <c r="AN27" s="16">
        <f t="shared" si="5"/>
        <v>94.444444444444443</v>
      </c>
      <c r="AO27" s="16">
        <f t="shared" si="6"/>
        <v>5.5555555555555554</v>
      </c>
      <c r="AP27" s="16">
        <f t="shared" si="7"/>
        <v>0</v>
      </c>
    </row>
    <row r="28" spans="1:57" x14ac:dyDescent="0.35">
      <c r="A28" t="s">
        <v>440</v>
      </c>
      <c r="B28" t="s">
        <v>0</v>
      </c>
      <c r="C28" t="s">
        <v>1435</v>
      </c>
      <c r="D28">
        <v>12</v>
      </c>
      <c r="E28">
        <v>3</v>
      </c>
      <c r="F28">
        <v>0</v>
      </c>
      <c r="G28" s="21">
        <v>24</v>
      </c>
      <c r="H28" s="21">
        <v>0</v>
      </c>
      <c r="I28" s="21"/>
      <c r="J28" s="21">
        <v>1.988937132519222</v>
      </c>
      <c r="K28" s="21">
        <v>0.11587449090778584</v>
      </c>
      <c r="L28" s="15">
        <f t="shared" ref="L28:L33" si="16">SUM(D28:F28)</f>
        <v>15</v>
      </c>
      <c r="M28" s="16">
        <f t="shared" ref="M28:M33" si="17">D28/L28*100</f>
        <v>80</v>
      </c>
      <c r="N28" s="16">
        <f t="shared" ref="N28:N33" si="18">E28/L28*100</f>
        <v>20</v>
      </c>
      <c r="O28" s="16">
        <f t="shared" ref="O28:O33" si="19">F28/L28*100</f>
        <v>0</v>
      </c>
      <c r="Q28" s="17" t="s">
        <v>440</v>
      </c>
      <c r="R28" s="19" t="s">
        <v>1454</v>
      </c>
      <c r="S28" s="11">
        <v>15</v>
      </c>
      <c r="T28" s="11" t="s">
        <v>1498</v>
      </c>
      <c r="U28" s="11" t="s">
        <v>1500</v>
      </c>
      <c r="V28" s="11" t="s">
        <v>1509</v>
      </c>
      <c r="AB28" t="s">
        <v>441</v>
      </c>
      <c r="AC28" t="s">
        <v>3</v>
      </c>
      <c r="AD28" t="s">
        <v>773</v>
      </c>
      <c r="AE28">
        <v>7</v>
      </c>
      <c r="AF28">
        <v>4</v>
      </c>
      <c r="AG28">
        <v>3</v>
      </c>
      <c r="AH28">
        <v>23.954545454545453</v>
      </c>
      <c r="AI28">
        <v>4.3339208602072368E-2</v>
      </c>
      <c r="AK28">
        <v>1.3958800638844728</v>
      </c>
      <c r="AL28">
        <v>0.11077133693166988</v>
      </c>
      <c r="AM28" s="15">
        <f t="shared" si="4"/>
        <v>14</v>
      </c>
      <c r="AN28" s="16">
        <f t="shared" si="5"/>
        <v>50</v>
      </c>
      <c r="AO28" s="16">
        <f t="shared" si="6"/>
        <v>28.571428571428569</v>
      </c>
      <c r="AP28" s="16">
        <f t="shared" si="7"/>
        <v>21.428571428571427</v>
      </c>
    </row>
    <row r="29" spans="1:57" x14ac:dyDescent="0.35">
      <c r="A29" t="s">
        <v>440</v>
      </c>
      <c r="B29" t="s">
        <v>0</v>
      </c>
      <c r="C29" t="s">
        <v>773</v>
      </c>
      <c r="D29">
        <v>20</v>
      </c>
      <c r="E29">
        <v>0</v>
      </c>
      <c r="F29">
        <v>0</v>
      </c>
      <c r="G29" s="21">
        <v>23.975000000000001</v>
      </c>
      <c r="H29" s="21">
        <v>2.4366985862022406E-2</v>
      </c>
      <c r="I29" s="21"/>
      <c r="J29" s="21">
        <v>2.1879543890963471</v>
      </c>
      <c r="K29" s="21">
        <v>6.2428016353083059E-2</v>
      </c>
      <c r="L29" s="15">
        <f t="shared" si="16"/>
        <v>20</v>
      </c>
      <c r="M29" s="16">
        <f t="shared" si="17"/>
        <v>100</v>
      </c>
      <c r="N29" s="16">
        <f t="shared" si="18"/>
        <v>0</v>
      </c>
      <c r="O29" s="16">
        <f t="shared" si="19"/>
        <v>0</v>
      </c>
      <c r="Q29" s="17" t="s">
        <v>440</v>
      </c>
      <c r="R29" s="11" t="s">
        <v>1455</v>
      </c>
      <c r="S29" s="11">
        <v>20</v>
      </c>
      <c r="T29" s="11" t="s">
        <v>1460</v>
      </c>
      <c r="U29" s="11" t="s">
        <v>1501</v>
      </c>
      <c r="V29" s="11" t="s">
        <v>1510</v>
      </c>
      <c r="AB29" t="s">
        <v>441</v>
      </c>
      <c r="AC29" t="s">
        <v>3</v>
      </c>
      <c r="AD29" t="s">
        <v>841</v>
      </c>
      <c r="AE29">
        <v>19</v>
      </c>
      <c r="AF29">
        <v>2</v>
      </c>
      <c r="AG29">
        <v>1</v>
      </c>
      <c r="AH29">
        <v>24</v>
      </c>
      <c r="AI29">
        <v>0</v>
      </c>
      <c r="AK29">
        <v>2.0330085111631919</v>
      </c>
      <c r="AL29">
        <v>0.10496619424822567</v>
      </c>
      <c r="AM29" s="15">
        <f t="shared" si="4"/>
        <v>22</v>
      </c>
      <c r="AN29" s="16">
        <f t="shared" si="5"/>
        <v>86.36363636363636</v>
      </c>
      <c r="AO29" s="16">
        <f t="shared" si="6"/>
        <v>9.0909090909090917</v>
      </c>
      <c r="AP29" s="16">
        <f t="shared" si="7"/>
        <v>4.5454545454545459</v>
      </c>
    </row>
    <row r="30" spans="1:57" x14ac:dyDescent="0.35">
      <c r="A30" t="s">
        <v>440</v>
      </c>
      <c r="B30" t="s">
        <v>0</v>
      </c>
      <c r="C30" t="s">
        <v>437</v>
      </c>
      <c r="D30">
        <v>14</v>
      </c>
      <c r="E30">
        <v>0</v>
      </c>
      <c r="F30">
        <v>0</v>
      </c>
      <c r="G30" s="21">
        <v>23.964285714285715</v>
      </c>
      <c r="H30" s="21">
        <v>3.4415146844979705E-2</v>
      </c>
      <c r="I30" s="21"/>
      <c r="J30" s="21">
        <v>2.0349193413727216</v>
      </c>
      <c r="K30" s="21">
        <v>7.0346795719253674E-2</v>
      </c>
      <c r="L30" s="15">
        <f t="shared" si="16"/>
        <v>14</v>
      </c>
      <c r="M30" s="16">
        <f t="shared" si="17"/>
        <v>100</v>
      </c>
      <c r="N30" s="16">
        <f t="shared" si="18"/>
        <v>0</v>
      </c>
      <c r="O30" s="16">
        <f t="shared" si="19"/>
        <v>0</v>
      </c>
      <c r="Q30" s="17" t="s">
        <v>440</v>
      </c>
      <c r="R30" s="11" t="s">
        <v>1456</v>
      </c>
      <c r="S30" s="11">
        <v>14</v>
      </c>
      <c r="T30" s="11" t="s">
        <v>1460</v>
      </c>
      <c r="U30" s="11" t="s">
        <v>1502</v>
      </c>
      <c r="V30" s="11" t="s">
        <v>1511</v>
      </c>
      <c r="AB30" t="s">
        <v>441</v>
      </c>
      <c r="AC30" t="s">
        <v>3</v>
      </c>
      <c r="AD30" t="s">
        <v>840</v>
      </c>
      <c r="AE30">
        <v>10</v>
      </c>
      <c r="AF30">
        <v>2</v>
      </c>
      <c r="AG30">
        <v>1</v>
      </c>
      <c r="AH30">
        <v>24</v>
      </c>
      <c r="AI30">
        <v>0</v>
      </c>
      <c r="AK30">
        <v>1.8509115803772906</v>
      </c>
      <c r="AL30">
        <v>0.11471069717393025</v>
      </c>
      <c r="AM30" s="15">
        <f t="shared" si="4"/>
        <v>13</v>
      </c>
      <c r="AN30" s="16">
        <f t="shared" si="5"/>
        <v>76.923076923076934</v>
      </c>
      <c r="AO30" s="16">
        <f t="shared" si="6"/>
        <v>15.384615384615385</v>
      </c>
      <c r="AP30" s="16">
        <f t="shared" si="7"/>
        <v>7.6923076923076925</v>
      </c>
    </row>
    <row r="31" spans="1:57" x14ac:dyDescent="0.35">
      <c r="A31" t="s">
        <v>440</v>
      </c>
      <c r="B31" t="s">
        <v>0</v>
      </c>
      <c r="C31" t="s">
        <v>436</v>
      </c>
      <c r="G31" s="21"/>
      <c r="H31" s="21"/>
      <c r="I31" s="21"/>
      <c r="J31" s="21"/>
      <c r="K31" s="21"/>
      <c r="L31" s="15">
        <f t="shared" si="16"/>
        <v>0</v>
      </c>
      <c r="M31" s="16" t="e">
        <f t="shared" si="17"/>
        <v>#DIV/0!</v>
      </c>
      <c r="N31" s="16" t="e">
        <f t="shared" si="18"/>
        <v>#DIV/0!</v>
      </c>
      <c r="O31" s="16" t="e">
        <f t="shared" si="19"/>
        <v>#DIV/0!</v>
      </c>
      <c r="Q31" s="17" t="s">
        <v>440</v>
      </c>
      <c r="R31" s="11" t="s">
        <v>1457</v>
      </c>
      <c r="S31" s="11">
        <v>0</v>
      </c>
      <c r="T31" s="11" t="s">
        <v>1444</v>
      </c>
      <c r="U31" s="11" t="s">
        <v>1444</v>
      </c>
      <c r="V31" s="11" t="s">
        <v>1444</v>
      </c>
      <c r="AB31" t="s">
        <v>441</v>
      </c>
      <c r="AC31" t="s">
        <v>3</v>
      </c>
      <c r="AD31" t="s">
        <v>839</v>
      </c>
      <c r="AE31">
        <v>11</v>
      </c>
      <c r="AF31">
        <v>5</v>
      </c>
      <c r="AG31">
        <v>0</v>
      </c>
      <c r="AH31">
        <v>24.03125</v>
      </c>
      <c r="AI31">
        <v>3.0257682392245445E-2</v>
      </c>
      <c r="AK31">
        <v>1.7613243154035578</v>
      </c>
      <c r="AL31">
        <v>9.8515345386736342E-2</v>
      </c>
      <c r="AM31" s="15">
        <f t="shared" si="4"/>
        <v>16</v>
      </c>
      <c r="AN31" s="16">
        <f t="shared" si="5"/>
        <v>68.75</v>
      </c>
      <c r="AO31" s="16">
        <f t="shared" si="6"/>
        <v>31.25</v>
      </c>
      <c r="AP31" s="16">
        <f t="shared" si="7"/>
        <v>0</v>
      </c>
    </row>
    <row r="32" spans="1:57" x14ac:dyDescent="0.35">
      <c r="A32" t="s">
        <v>440</v>
      </c>
      <c r="B32" t="s">
        <v>0</v>
      </c>
      <c r="C32" t="s">
        <v>438</v>
      </c>
      <c r="G32" s="21"/>
      <c r="H32" s="21"/>
      <c r="I32" s="21"/>
      <c r="J32" s="21"/>
      <c r="K32" s="21"/>
      <c r="L32" s="15">
        <f t="shared" si="16"/>
        <v>0</v>
      </c>
      <c r="M32" s="16" t="e">
        <f t="shared" si="17"/>
        <v>#DIV/0!</v>
      </c>
      <c r="N32" s="16" t="e">
        <f t="shared" si="18"/>
        <v>#DIV/0!</v>
      </c>
      <c r="O32" s="16" t="e">
        <f t="shared" si="19"/>
        <v>#DIV/0!</v>
      </c>
      <c r="Q32" s="17" t="s">
        <v>440</v>
      </c>
      <c r="R32" s="11" t="s">
        <v>1458</v>
      </c>
      <c r="S32" s="11">
        <v>0</v>
      </c>
      <c r="T32" s="11" t="s">
        <v>1444</v>
      </c>
      <c r="U32" s="11" t="s">
        <v>1444</v>
      </c>
      <c r="V32" s="11" t="s">
        <v>1444</v>
      </c>
      <c r="AB32" t="s">
        <v>441</v>
      </c>
      <c r="AC32" t="s">
        <v>3</v>
      </c>
      <c r="AD32" t="s">
        <v>1428</v>
      </c>
      <c r="AE32">
        <v>7</v>
      </c>
      <c r="AF32">
        <v>2</v>
      </c>
      <c r="AG32">
        <v>0</v>
      </c>
      <c r="AH32">
        <v>24</v>
      </c>
      <c r="AI32">
        <v>0</v>
      </c>
      <c r="AK32">
        <v>1.7775214834916329</v>
      </c>
      <c r="AL32">
        <v>8.3775820698498746E-2</v>
      </c>
      <c r="AM32" s="15">
        <f t="shared" si="4"/>
        <v>9</v>
      </c>
      <c r="AN32" s="16">
        <f t="shared" si="5"/>
        <v>77.777777777777786</v>
      </c>
      <c r="AO32" s="16">
        <f t="shared" si="6"/>
        <v>22.222222222222221</v>
      </c>
      <c r="AP32" s="16">
        <f t="shared" si="7"/>
        <v>0</v>
      </c>
    </row>
    <row r="33" spans="1:42" x14ac:dyDescent="0.35">
      <c r="A33" t="s">
        <v>440</v>
      </c>
      <c r="B33" t="s">
        <v>0</v>
      </c>
      <c r="C33" t="s">
        <v>439</v>
      </c>
      <c r="D33">
        <v>6</v>
      </c>
      <c r="E33">
        <v>21</v>
      </c>
      <c r="F33">
        <v>2</v>
      </c>
      <c r="G33" s="21">
        <v>24.666666666666668</v>
      </c>
      <c r="H33" s="21">
        <v>0.16563466499998444</v>
      </c>
      <c r="I33" s="21"/>
      <c r="J33" s="21">
        <v>1.3524261563834521</v>
      </c>
      <c r="K33" s="21">
        <v>3.7386665347304858E-2</v>
      </c>
      <c r="L33" s="15">
        <f t="shared" si="16"/>
        <v>29</v>
      </c>
      <c r="M33" s="16">
        <f t="shared" si="17"/>
        <v>20.689655172413794</v>
      </c>
      <c r="N33" s="16">
        <f t="shared" si="18"/>
        <v>72.41379310344827</v>
      </c>
      <c r="O33" s="16">
        <f t="shared" si="19"/>
        <v>6.8965517241379306</v>
      </c>
      <c r="Q33" s="17" t="s">
        <v>440</v>
      </c>
      <c r="R33" s="11" t="s">
        <v>1459</v>
      </c>
      <c r="S33" s="11">
        <v>29</v>
      </c>
      <c r="T33" s="11" t="s">
        <v>1499</v>
      </c>
      <c r="U33" s="11" t="s">
        <v>1503</v>
      </c>
      <c r="V33" s="11" t="s">
        <v>1512</v>
      </c>
      <c r="AB33" t="s">
        <v>441</v>
      </c>
      <c r="AC33" t="s">
        <v>3</v>
      </c>
      <c r="AD33" t="s">
        <v>1429</v>
      </c>
      <c r="AE33">
        <v>5</v>
      </c>
      <c r="AF33">
        <v>4</v>
      </c>
      <c r="AG33">
        <v>0</v>
      </c>
      <c r="AH33">
        <v>23.888888888888889</v>
      </c>
      <c r="AI33">
        <v>0.10475656017578483</v>
      </c>
      <c r="AK33">
        <v>1.5566760624726905</v>
      </c>
      <c r="AL33">
        <v>9.1518570299444449E-2</v>
      </c>
      <c r="AM33" s="15">
        <f t="shared" si="4"/>
        <v>9</v>
      </c>
      <c r="AN33" s="16">
        <f t="shared" si="5"/>
        <v>55.555555555555557</v>
      </c>
      <c r="AO33" s="16">
        <f t="shared" si="6"/>
        <v>44.444444444444443</v>
      </c>
      <c r="AP33" s="16">
        <f t="shared" si="7"/>
        <v>0</v>
      </c>
    </row>
    <row r="34" spans="1:42" x14ac:dyDescent="0.35">
      <c r="AB34" t="s">
        <v>441</v>
      </c>
      <c r="AC34" t="s">
        <v>3</v>
      </c>
      <c r="AD34" t="s">
        <v>1430</v>
      </c>
      <c r="AE34">
        <v>5</v>
      </c>
      <c r="AF34">
        <v>9</v>
      </c>
      <c r="AG34">
        <v>1</v>
      </c>
      <c r="AH34">
        <v>24</v>
      </c>
      <c r="AI34">
        <v>0</v>
      </c>
      <c r="AK34">
        <v>1.3963455450022613</v>
      </c>
      <c r="AL34">
        <v>6.2373251942911247E-2</v>
      </c>
      <c r="AM34" s="15">
        <f t="shared" si="4"/>
        <v>15</v>
      </c>
      <c r="AN34" s="16">
        <f t="shared" si="5"/>
        <v>33.333333333333329</v>
      </c>
      <c r="AO34" s="16">
        <f t="shared" si="6"/>
        <v>60</v>
      </c>
      <c r="AP34" s="16">
        <f t="shared" si="7"/>
        <v>6.666666666666667</v>
      </c>
    </row>
    <row r="35" spans="1:42" x14ac:dyDescent="0.35">
      <c r="AB35" t="s">
        <v>441</v>
      </c>
      <c r="AC35" t="s">
        <v>3</v>
      </c>
      <c r="AD35" t="s">
        <v>1431</v>
      </c>
      <c r="AE35">
        <v>10</v>
      </c>
      <c r="AF35">
        <v>2</v>
      </c>
      <c r="AG35">
        <v>1</v>
      </c>
      <c r="AH35">
        <v>24</v>
      </c>
      <c r="AI35">
        <v>0</v>
      </c>
      <c r="AK35">
        <v>1.8509115803772906</v>
      </c>
      <c r="AL35">
        <v>0.11471069717393025</v>
      </c>
      <c r="AM35" s="15">
        <f t="shared" si="4"/>
        <v>13</v>
      </c>
      <c r="AN35" s="16">
        <f t="shared" si="5"/>
        <v>76.923076923076934</v>
      </c>
      <c r="AO35" s="16">
        <f t="shared" si="6"/>
        <v>15.384615384615385</v>
      </c>
      <c r="AP35" s="16">
        <f t="shared" si="7"/>
        <v>7.6923076923076925</v>
      </c>
    </row>
    <row r="36" spans="1:42" x14ac:dyDescent="0.35">
      <c r="AB36" t="s">
        <v>441</v>
      </c>
      <c r="AC36" t="s">
        <v>3</v>
      </c>
      <c r="AD36" t="s">
        <v>1432</v>
      </c>
      <c r="AE36">
        <v>1</v>
      </c>
      <c r="AF36">
        <v>6</v>
      </c>
      <c r="AG36">
        <v>4</v>
      </c>
      <c r="AH36">
        <v>24.285714285714285</v>
      </c>
      <c r="AI36">
        <v>0.50363112976543112</v>
      </c>
      <c r="AK36">
        <v>1.0682154458243609</v>
      </c>
      <c r="AL36">
        <v>6.5283883849656041E-2</v>
      </c>
      <c r="AM36" s="15">
        <f t="shared" si="4"/>
        <v>11</v>
      </c>
      <c r="AN36" s="16">
        <f t="shared" si="5"/>
        <v>9.0909090909090917</v>
      </c>
      <c r="AO36" s="16">
        <f t="shared" si="6"/>
        <v>54.54545454545454</v>
      </c>
      <c r="AP36" s="16">
        <f t="shared" si="7"/>
        <v>36.363636363636367</v>
      </c>
    </row>
    <row r="37" spans="1:42" x14ac:dyDescent="0.35">
      <c r="AB37" t="s">
        <v>441</v>
      </c>
      <c r="AC37" t="s">
        <v>3</v>
      </c>
      <c r="AD37" t="s">
        <v>1433</v>
      </c>
      <c r="AE37">
        <v>5</v>
      </c>
      <c r="AF37">
        <v>4</v>
      </c>
      <c r="AG37">
        <v>0</v>
      </c>
      <c r="AH37">
        <v>23.944444444444443</v>
      </c>
      <c r="AI37">
        <v>5.2378280087892415E-2</v>
      </c>
      <c r="AK37">
        <v>1.7539473069334113</v>
      </c>
      <c r="AL37">
        <v>0.1693527643004468</v>
      </c>
      <c r="AM37" s="15">
        <f t="shared" si="4"/>
        <v>9</v>
      </c>
      <c r="AN37" s="16">
        <f t="shared" si="5"/>
        <v>55.555555555555557</v>
      </c>
      <c r="AO37" s="16">
        <f t="shared" si="6"/>
        <v>44.444444444444443</v>
      </c>
      <c r="AP37" s="16">
        <f t="shared" si="7"/>
        <v>0</v>
      </c>
    </row>
    <row r="38" spans="1:42" x14ac:dyDescent="0.35">
      <c r="AB38" t="s">
        <v>441</v>
      </c>
      <c r="AC38" t="s">
        <v>3</v>
      </c>
      <c r="AD38" t="s">
        <v>1434</v>
      </c>
      <c r="AE38" t="s">
        <v>1444</v>
      </c>
      <c r="AF38" t="s">
        <v>1444</v>
      </c>
      <c r="AG38" t="s">
        <v>1444</v>
      </c>
      <c r="AH38" t="s">
        <v>1444</v>
      </c>
      <c r="AI38" t="s">
        <v>1444</v>
      </c>
      <c r="AK38" t="s">
        <v>1444</v>
      </c>
      <c r="AL38" t="s">
        <v>1444</v>
      </c>
      <c r="AM38" s="15">
        <f t="shared" si="4"/>
        <v>0</v>
      </c>
      <c r="AN38" s="16" t="e">
        <f t="shared" si="5"/>
        <v>#VALUE!</v>
      </c>
      <c r="AO38" s="16" t="e">
        <f t="shared" si="6"/>
        <v>#VALUE!</v>
      </c>
      <c r="AP38" s="16" t="e">
        <f t="shared" si="7"/>
        <v>#VALUE!</v>
      </c>
    </row>
    <row r="39" spans="1:42" x14ac:dyDescent="0.35">
      <c r="AB39" t="s">
        <v>441</v>
      </c>
      <c r="AC39" t="s">
        <v>3</v>
      </c>
      <c r="AD39" t="s">
        <v>1435</v>
      </c>
      <c r="AE39">
        <v>4</v>
      </c>
      <c r="AF39">
        <v>9</v>
      </c>
      <c r="AG39">
        <v>2</v>
      </c>
      <c r="AH39">
        <v>23.884615384615383</v>
      </c>
      <c r="AI39">
        <v>7.9826849486580143E-2</v>
      </c>
      <c r="AK39">
        <v>1.3460097536969799</v>
      </c>
      <c r="AL39">
        <v>8.8078717235985954E-2</v>
      </c>
      <c r="AM39" s="15">
        <f t="shared" si="4"/>
        <v>15</v>
      </c>
      <c r="AN39" s="16">
        <f t="shared" si="5"/>
        <v>26.666666666666668</v>
      </c>
      <c r="AO39" s="16">
        <f t="shared" si="6"/>
        <v>60</v>
      </c>
      <c r="AP39" s="16">
        <f t="shared" si="7"/>
        <v>13.333333333333334</v>
      </c>
    </row>
    <row r="40" spans="1:42" x14ac:dyDescent="0.35">
      <c r="R40" s="24">
        <v>1.729444</v>
      </c>
      <c r="AB40" t="s">
        <v>441</v>
      </c>
      <c r="AC40" t="s">
        <v>3</v>
      </c>
      <c r="AD40" t="s">
        <v>1436</v>
      </c>
      <c r="AE40">
        <v>4</v>
      </c>
      <c r="AF40">
        <v>4</v>
      </c>
      <c r="AG40">
        <v>2</v>
      </c>
      <c r="AH40">
        <v>23.8125</v>
      </c>
      <c r="AI40">
        <v>0.17539019000502851</v>
      </c>
      <c r="AK40">
        <v>1.419912549111719</v>
      </c>
      <c r="AL40">
        <v>0.13734211946985997</v>
      </c>
      <c r="AM40" s="15">
        <f t="shared" si="4"/>
        <v>10</v>
      </c>
      <c r="AN40" s="16">
        <f t="shared" si="5"/>
        <v>40</v>
      </c>
      <c r="AO40" s="16">
        <f t="shared" si="6"/>
        <v>40</v>
      </c>
      <c r="AP40" s="16">
        <f t="shared" si="7"/>
        <v>20</v>
      </c>
    </row>
    <row r="41" spans="1:42" x14ac:dyDescent="0.35">
      <c r="R41" s="24">
        <v>2.8768980000000002</v>
      </c>
      <c r="AB41" t="s">
        <v>441</v>
      </c>
      <c r="AC41" t="s">
        <v>3</v>
      </c>
      <c r="AD41" t="s">
        <v>1437</v>
      </c>
      <c r="AE41">
        <v>3</v>
      </c>
      <c r="AF41">
        <v>9</v>
      </c>
      <c r="AG41">
        <v>1</v>
      </c>
      <c r="AH41">
        <v>24.041666666666668</v>
      </c>
      <c r="AI41">
        <v>3.9892796156514095E-2</v>
      </c>
      <c r="AK41">
        <v>1.3531081834991936</v>
      </c>
      <c r="AL41">
        <v>9.3365828633922524E-2</v>
      </c>
      <c r="AM41" s="15">
        <f t="shared" si="4"/>
        <v>13</v>
      </c>
      <c r="AN41" s="16">
        <f t="shared" si="5"/>
        <v>23.076923076923077</v>
      </c>
      <c r="AO41" s="16">
        <f t="shared" si="6"/>
        <v>69.230769230769226</v>
      </c>
      <c r="AP41" s="16">
        <f t="shared" si="7"/>
        <v>7.6923076923076925</v>
      </c>
    </row>
    <row r="42" spans="1:42" x14ac:dyDescent="0.35">
      <c r="R42" s="24">
        <v>1.3205910000000001</v>
      </c>
      <c r="AM42" s="15">
        <f t="shared" si="4"/>
        <v>0</v>
      </c>
      <c r="AN42" s="16" t="e">
        <f t="shared" si="5"/>
        <v>#DIV/0!</v>
      </c>
      <c r="AO42" s="16" t="e">
        <f t="shared" si="6"/>
        <v>#DIV/0!</v>
      </c>
      <c r="AP42" s="16" t="e">
        <f t="shared" si="7"/>
        <v>#DIV/0!</v>
      </c>
    </row>
    <row r="43" spans="1:42" x14ac:dyDescent="0.35">
      <c r="R43" s="24">
        <v>2.0843219999999998</v>
      </c>
      <c r="AD43" t="s">
        <v>440</v>
      </c>
      <c r="AE43" t="s">
        <v>163</v>
      </c>
      <c r="AF43" t="s">
        <v>164</v>
      </c>
      <c r="AG43" t="s">
        <v>165</v>
      </c>
      <c r="AH43" t="s">
        <v>167</v>
      </c>
      <c r="AI43" t="s">
        <v>168</v>
      </c>
      <c r="AK43" t="s">
        <v>126</v>
      </c>
      <c r="AL43" t="s">
        <v>169</v>
      </c>
      <c r="AM43" s="15">
        <f t="shared" si="4"/>
        <v>0</v>
      </c>
      <c r="AN43" s="16" t="e">
        <f t="shared" si="5"/>
        <v>#VALUE!</v>
      </c>
      <c r="AO43" s="16" t="e">
        <f t="shared" si="6"/>
        <v>#VALUE!</v>
      </c>
      <c r="AP43" s="16" t="e">
        <f t="shared" si="7"/>
        <v>#VALUE!</v>
      </c>
    </row>
    <row r="44" spans="1:42" x14ac:dyDescent="0.35">
      <c r="R44" s="24">
        <v>1.3603369999999999</v>
      </c>
    </row>
    <row r="45" spans="1:42" x14ac:dyDescent="0.35">
      <c r="R45" s="24">
        <v>1.551615</v>
      </c>
    </row>
    <row r="46" spans="1:42" x14ac:dyDescent="0.35">
      <c r="R46" s="24">
        <v>1.7773939999999999</v>
      </c>
    </row>
    <row r="47" spans="1:42" x14ac:dyDescent="0.35">
      <c r="R47" s="24">
        <v>2.2292299999999998</v>
      </c>
    </row>
    <row r="48" spans="1:42" x14ac:dyDescent="0.35">
      <c r="R48" s="24">
        <v>2.3121719999999999</v>
      </c>
    </row>
    <row r="49" spans="18:42" x14ac:dyDescent="0.35">
      <c r="R49" s="24">
        <v>0.91161199999999998</v>
      </c>
      <c r="AB49" t="s">
        <v>440</v>
      </c>
      <c r="AC49" t="s">
        <v>0</v>
      </c>
      <c r="AD49" t="s">
        <v>841</v>
      </c>
      <c r="AE49">
        <v>2</v>
      </c>
      <c r="AF49">
        <v>13</v>
      </c>
      <c r="AG49">
        <v>11</v>
      </c>
      <c r="AH49">
        <v>23.266666666666666</v>
      </c>
      <c r="AI49">
        <v>0.43935980362003646</v>
      </c>
      <c r="AK49">
        <v>1.0529358836697464</v>
      </c>
      <c r="AL49">
        <v>4.114504548144779E-2</v>
      </c>
      <c r="AM49" s="15">
        <f t="shared" si="4"/>
        <v>26</v>
      </c>
      <c r="AN49" s="16">
        <f t="shared" si="5"/>
        <v>7.6923076923076925</v>
      </c>
      <c r="AO49" s="16">
        <f t="shared" si="6"/>
        <v>50</v>
      </c>
      <c r="AP49" s="16">
        <f t="shared" si="7"/>
        <v>42.307692307692307</v>
      </c>
    </row>
    <row r="50" spans="18:42" x14ac:dyDescent="0.35">
      <c r="R50" s="24">
        <v>2.1354139999999999</v>
      </c>
      <c r="AB50" t="s">
        <v>440</v>
      </c>
      <c r="AC50" t="s">
        <v>0</v>
      </c>
      <c r="AD50" t="s">
        <v>840</v>
      </c>
      <c r="AE50">
        <v>4</v>
      </c>
      <c r="AF50">
        <v>5</v>
      </c>
      <c r="AG50">
        <v>2</v>
      </c>
      <c r="AH50">
        <v>24.055555555555557</v>
      </c>
      <c r="AI50">
        <v>0.12283795519834816</v>
      </c>
      <c r="AK50">
        <v>1.261640853601488</v>
      </c>
      <c r="AL50">
        <v>7.8232496126790771E-2</v>
      </c>
      <c r="AM50" s="15">
        <f t="shared" si="4"/>
        <v>11</v>
      </c>
      <c r="AN50" s="16">
        <f t="shared" si="5"/>
        <v>36.363636363636367</v>
      </c>
      <c r="AO50" s="16">
        <f t="shared" si="6"/>
        <v>45.454545454545453</v>
      </c>
      <c r="AP50" s="16">
        <f t="shared" si="7"/>
        <v>18.181818181818183</v>
      </c>
    </row>
    <row r="51" spans="18:42" x14ac:dyDescent="0.35">
      <c r="R51">
        <f>AVERAGE(R40:R50)</f>
        <v>1.8444571818181819</v>
      </c>
      <c r="AB51" t="s">
        <v>440</v>
      </c>
      <c r="AC51" t="s">
        <v>0</v>
      </c>
      <c r="AD51" t="s">
        <v>839</v>
      </c>
      <c r="AE51">
        <v>10</v>
      </c>
      <c r="AF51">
        <v>3</v>
      </c>
      <c r="AG51">
        <v>1</v>
      </c>
      <c r="AH51">
        <v>23.884615384615383</v>
      </c>
      <c r="AI51">
        <v>7.9826849486580143E-2</v>
      </c>
      <c r="AK51">
        <v>1.642127814592778</v>
      </c>
      <c r="AL51">
        <v>9.1168924416624289E-2</v>
      </c>
      <c r="AM51" s="15">
        <f t="shared" si="4"/>
        <v>14</v>
      </c>
      <c r="AN51" s="16">
        <f t="shared" si="5"/>
        <v>71.428571428571431</v>
      </c>
      <c r="AO51" s="16">
        <f t="shared" si="6"/>
        <v>21.428571428571427</v>
      </c>
      <c r="AP51" s="16">
        <f t="shared" si="7"/>
        <v>7.1428571428571423</v>
      </c>
    </row>
    <row r="52" spans="18:42" x14ac:dyDescent="0.35">
      <c r="AB52" t="s">
        <v>440</v>
      </c>
      <c r="AC52" t="s">
        <v>0</v>
      </c>
      <c r="AD52" t="s">
        <v>1428</v>
      </c>
      <c r="AE52">
        <v>0</v>
      </c>
      <c r="AF52">
        <v>9</v>
      </c>
      <c r="AG52">
        <v>6</v>
      </c>
      <c r="AH52">
        <v>22.666666666666668</v>
      </c>
      <c r="AI52">
        <v>0.1756820922315766</v>
      </c>
      <c r="AK52">
        <v>1.1112839713046343</v>
      </c>
      <c r="AL52">
        <v>4.4072959582892125E-2</v>
      </c>
      <c r="AM52" s="15">
        <f t="shared" si="4"/>
        <v>15</v>
      </c>
      <c r="AN52" s="16">
        <f t="shared" si="5"/>
        <v>0</v>
      </c>
      <c r="AO52" s="16">
        <f t="shared" si="6"/>
        <v>60</v>
      </c>
      <c r="AP52" s="16">
        <f t="shared" si="7"/>
        <v>40</v>
      </c>
    </row>
    <row r="53" spans="18:42" x14ac:dyDescent="0.35">
      <c r="AB53" t="s">
        <v>440</v>
      </c>
      <c r="AC53" t="s">
        <v>0</v>
      </c>
      <c r="AD53" t="s">
        <v>1429</v>
      </c>
      <c r="AE53">
        <v>0</v>
      </c>
      <c r="AF53">
        <v>13</v>
      </c>
      <c r="AG53">
        <v>2</v>
      </c>
      <c r="AH53">
        <v>22.076923076923077</v>
      </c>
      <c r="AI53">
        <v>0.20239800445546829</v>
      </c>
      <c r="AK53">
        <v>1.1866013889088847</v>
      </c>
      <c r="AL53">
        <v>4.2510877940993737E-2</v>
      </c>
      <c r="AM53" s="15">
        <f t="shared" si="4"/>
        <v>15</v>
      </c>
      <c r="AN53" s="16">
        <f t="shared" si="5"/>
        <v>0</v>
      </c>
      <c r="AO53" s="16">
        <f t="shared" si="6"/>
        <v>86.666666666666671</v>
      </c>
      <c r="AP53" s="16">
        <f t="shared" si="7"/>
        <v>13.333333333333334</v>
      </c>
    </row>
    <row r="54" spans="18:42" x14ac:dyDescent="0.35">
      <c r="AB54" t="s">
        <v>440</v>
      </c>
      <c r="AC54" t="s">
        <v>0</v>
      </c>
      <c r="AD54" t="s">
        <v>1430</v>
      </c>
      <c r="AE54">
        <v>0</v>
      </c>
      <c r="AF54">
        <v>9</v>
      </c>
      <c r="AG54">
        <v>7</v>
      </c>
      <c r="AH54">
        <v>23</v>
      </c>
      <c r="AI54">
        <v>0.22222222222222221</v>
      </c>
      <c r="AK54">
        <v>1.0885978882058007</v>
      </c>
      <c r="AL54">
        <v>4.5410019645283468E-2</v>
      </c>
      <c r="AM54" s="15">
        <f t="shared" si="4"/>
        <v>16</v>
      </c>
      <c r="AN54" s="16">
        <f t="shared" si="5"/>
        <v>0</v>
      </c>
      <c r="AO54" s="16">
        <f t="shared" si="6"/>
        <v>56.25</v>
      </c>
      <c r="AP54" s="16">
        <f t="shared" si="7"/>
        <v>43.75</v>
      </c>
    </row>
    <row r="55" spans="18:42" x14ac:dyDescent="0.35">
      <c r="AB55" t="s">
        <v>440</v>
      </c>
      <c r="AC55" t="s">
        <v>0</v>
      </c>
      <c r="AD55" t="s">
        <v>1431</v>
      </c>
      <c r="AE55">
        <v>4</v>
      </c>
      <c r="AF55">
        <v>5</v>
      </c>
      <c r="AG55">
        <v>2</v>
      </c>
      <c r="AH55">
        <v>24.055555555555557</v>
      </c>
      <c r="AI55">
        <v>0.12283795519834816</v>
      </c>
      <c r="AK55">
        <v>1.261640853601488</v>
      </c>
      <c r="AL55">
        <v>7.8232496126790771E-2</v>
      </c>
      <c r="AM55" s="15">
        <f t="shared" si="4"/>
        <v>11</v>
      </c>
      <c r="AN55" s="16">
        <f t="shared" si="5"/>
        <v>36.363636363636367</v>
      </c>
      <c r="AO55" s="16">
        <f t="shared" si="6"/>
        <v>45.454545454545453</v>
      </c>
      <c r="AP55" s="16">
        <f t="shared" si="7"/>
        <v>18.181818181818183</v>
      </c>
    </row>
    <row r="56" spans="18:42" x14ac:dyDescent="0.35">
      <c r="AB56" t="s">
        <v>440</v>
      </c>
      <c r="AC56" t="s">
        <v>0</v>
      </c>
      <c r="AD56" t="s">
        <v>1432</v>
      </c>
      <c r="AE56">
        <v>4</v>
      </c>
      <c r="AF56">
        <v>7</v>
      </c>
      <c r="AG56">
        <v>2</v>
      </c>
      <c r="AH56">
        <v>22.954545454545453</v>
      </c>
      <c r="AI56">
        <v>0.13567318313538845</v>
      </c>
      <c r="AK56">
        <v>1.3164547165325216</v>
      </c>
      <c r="AL56">
        <v>9.728692920200345E-2</v>
      </c>
      <c r="AM56" s="15">
        <f t="shared" si="4"/>
        <v>13</v>
      </c>
      <c r="AN56" s="16">
        <f t="shared" si="5"/>
        <v>30.76923076923077</v>
      </c>
      <c r="AO56" s="16">
        <f t="shared" si="6"/>
        <v>53.846153846153847</v>
      </c>
      <c r="AP56" s="16">
        <f t="shared" si="7"/>
        <v>15.384615384615385</v>
      </c>
    </row>
    <row r="57" spans="18:42" x14ac:dyDescent="0.35">
      <c r="AB57" t="s">
        <v>440</v>
      </c>
      <c r="AC57" t="s">
        <v>0</v>
      </c>
      <c r="AD57" t="s">
        <v>1433</v>
      </c>
      <c r="AE57">
        <v>5</v>
      </c>
      <c r="AF57">
        <v>1</v>
      </c>
      <c r="AG57">
        <v>1</v>
      </c>
      <c r="AH57">
        <v>24</v>
      </c>
      <c r="AI57">
        <v>0</v>
      </c>
      <c r="AK57">
        <v>1.5679278231947791</v>
      </c>
      <c r="AL57">
        <v>0.15397284293890279</v>
      </c>
      <c r="AM57" s="15">
        <f t="shared" si="4"/>
        <v>7</v>
      </c>
      <c r="AN57" s="16">
        <f t="shared" si="5"/>
        <v>71.428571428571431</v>
      </c>
      <c r="AO57" s="16">
        <f t="shared" si="6"/>
        <v>14.285714285714285</v>
      </c>
      <c r="AP57" s="16">
        <f t="shared" si="7"/>
        <v>14.285714285714285</v>
      </c>
    </row>
    <row r="58" spans="18:42" x14ac:dyDescent="0.35">
      <c r="AB58" t="s">
        <v>440</v>
      </c>
      <c r="AC58" t="s">
        <v>0</v>
      </c>
      <c r="AD58" t="s">
        <v>1434</v>
      </c>
      <c r="AE58">
        <v>4</v>
      </c>
      <c r="AF58">
        <v>1</v>
      </c>
      <c r="AG58">
        <v>1</v>
      </c>
      <c r="AH58">
        <v>24.2</v>
      </c>
      <c r="AI58">
        <v>0.4147288270665544</v>
      </c>
      <c r="AK58">
        <v>1.7458054699918193</v>
      </c>
      <c r="AL58">
        <v>0.20219929593242444</v>
      </c>
      <c r="AM58" s="15">
        <f t="shared" si="4"/>
        <v>6</v>
      </c>
      <c r="AN58" s="16">
        <f t="shared" si="5"/>
        <v>66.666666666666657</v>
      </c>
      <c r="AO58" s="16">
        <f t="shared" si="6"/>
        <v>16.666666666666664</v>
      </c>
      <c r="AP58" s="16">
        <f t="shared" si="7"/>
        <v>16.666666666666664</v>
      </c>
    </row>
    <row r="60" spans="18:42" x14ac:dyDescent="0.35">
      <c r="AB60" t="s">
        <v>440</v>
      </c>
      <c r="AC60" t="s">
        <v>0</v>
      </c>
      <c r="AD60" t="s">
        <v>1436</v>
      </c>
      <c r="AE60">
        <v>0</v>
      </c>
      <c r="AF60">
        <v>3</v>
      </c>
      <c r="AG60">
        <v>13</v>
      </c>
      <c r="AH60">
        <v>25.833333333333332</v>
      </c>
      <c r="AI60">
        <v>3.1652043407209143</v>
      </c>
      <c r="AK60">
        <v>0.93018500271902271</v>
      </c>
      <c r="AL60">
        <v>1.8406672826451871E-2</v>
      </c>
      <c r="AM60" s="15">
        <f t="shared" si="4"/>
        <v>16</v>
      </c>
      <c r="AN60" s="16">
        <f t="shared" si="5"/>
        <v>0</v>
      </c>
      <c r="AO60" s="16">
        <f t="shared" si="6"/>
        <v>18.75</v>
      </c>
      <c r="AP60" s="16">
        <f t="shared" si="7"/>
        <v>81.25</v>
      </c>
    </row>
    <row r="61" spans="18:42" x14ac:dyDescent="0.35">
      <c r="AB61" t="s">
        <v>440</v>
      </c>
      <c r="AC61" t="s">
        <v>0</v>
      </c>
      <c r="AD61" t="s">
        <v>1437</v>
      </c>
      <c r="AE61">
        <v>0</v>
      </c>
      <c r="AF61">
        <v>5</v>
      </c>
      <c r="AG61">
        <v>8</v>
      </c>
      <c r="AH61">
        <v>23.2</v>
      </c>
      <c r="AI61">
        <v>0.17888543819998315</v>
      </c>
      <c r="AK61">
        <v>1.0212297250839775</v>
      </c>
      <c r="AL61">
        <v>3.3827082363850645E-2</v>
      </c>
      <c r="AM61" s="15">
        <f t="shared" si="4"/>
        <v>13</v>
      </c>
      <c r="AN61" s="16">
        <f t="shared" si="5"/>
        <v>0</v>
      </c>
      <c r="AO61" s="16">
        <f t="shared" si="6"/>
        <v>38.461538461538467</v>
      </c>
      <c r="AP61" s="16">
        <f t="shared" si="7"/>
        <v>61.53846153846154</v>
      </c>
    </row>
    <row r="62" spans="18:42" x14ac:dyDescent="0.35">
      <c r="AB62" t="s">
        <v>440</v>
      </c>
      <c r="AC62" t="s">
        <v>3</v>
      </c>
      <c r="AD62" t="s">
        <v>437</v>
      </c>
      <c r="AE62">
        <v>7</v>
      </c>
      <c r="AF62">
        <v>8</v>
      </c>
      <c r="AG62">
        <v>0</v>
      </c>
      <c r="AH62">
        <v>23.8</v>
      </c>
      <c r="AI62">
        <v>9.1893658347268148E-2</v>
      </c>
      <c r="AK62">
        <v>1.4465071189113772</v>
      </c>
      <c r="AL62">
        <v>9.3270760366363892E-2</v>
      </c>
      <c r="AM62" s="15">
        <f t="shared" si="4"/>
        <v>15</v>
      </c>
      <c r="AN62" s="16">
        <f t="shared" si="5"/>
        <v>46.666666666666664</v>
      </c>
      <c r="AO62" s="16">
        <f t="shared" si="6"/>
        <v>53.333333333333336</v>
      </c>
      <c r="AP62" s="16">
        <f t="shared" si="7"/>
        <v>0</v>
      </c>
    </row>
    <row r="63" spans="18:42" x14ac:dyDescent="0.35">
      <c r="AB63" t="s">
        <v>440</v>
      </c>
      <c r="AC63" t="s">
        <v>3</v>
      </c>
      <c r="AD63" t="s">
        <v>436</v>
      </c>
      <c r="AM63" s="15">
        <f t="shared" si="4"/>
        <v>0</v>
      </c>
      <c r="AN63" s="16" t="e">
        <f t="shared" si="5"/>
        <v>#DIV/0!</v>
      </c>
      <c r="AO63" s="16" t="e">
        <f t="shared" si="6"/>
        <v>#DIV/0!</v>
      </c>
      <c r="AP63" s="16" t="e">
        <f t="shared" si="7"/>
        <v>#DIV/0!</v>
      </c>
    </row>
    <row r="64" spans="18:42" x14ac:dyDescent="0.35">
      <c r="AB64" t="s">
        <v>440</v>
      </c>
      <c r="AC64" t="s">
        <v>3</v>
      </c>
      <c r="AD64" t="s">
        <v>438</v>
      </c>
      <c r="AM64" s="15">
        <f t="shared" si="4"/>
        <v>0</v>
      </c>
      <c r="AN64" s="16" t="e">
        <f t="shared" si="5"/>
        <v>#DIV/0!</v>
      </c>
      <c r="AO64" s="16" t="e">
        <f t="shared" si="6"/>
        <v>#DIV/0!</v>
      </c>
      <c r="AP64" s="16" t="e">
        <f t="shared" si="7"/>
        <v>#DIV/0!</v>
      </c>
    </row>
    <row r="65" spans="28:42" x14ac:dyDescent="0.35">
      <c r="AB65" t="s">
        <v>440</v>
      </c>
      <c r="AC65" t="s">
        <v>3</v>
      </c>
      <c r="AD65" t="s">
        <v>439</v>
      </c>
      <c r="AE65">
        <v>12</v>
      </c>
      <c r="AF65">
        <v>17</v>
      </c>
      <c r="AG65">
        <v>1</v>
      </c>
      <c r="AH65">
        <v>24.396551724137932</v>
      </c>
      <c r="AI65">
        <v>0.2561715183547687</v>
      </c>
      <c r="AK65">
        <v>1.4282425894082993</v>
      </c>
      <c r="AL65">
        <v>4.8442073431495737E-2</v>
      </c>
      <c r="AM65" s="15">
        <f t="shared" si="4"/>
        <v>30</v>
      </c>
      <c r="AN65" s="16">
        <f t="shared" si="5"/>
        <v>40</v>
      </c>
      <c r="AO65" s="16">
        <f t="shared" si="6"/>
        <v>56.666666666666664</v>
      </c>
      <c r="AP65" s="16">
        <f t="shared" si="7"/>
        <v>3.3333333333333335</v>
      </c>
    </row>
    <row r="66" spans="28:42" x14ac:dyDescent="0.35">
      <c r="AB66" t="s">
        <v>440</v>
      </c>
      <c r="AC66" t="s">
        <v>3</v>
      </c>
      <c r="AD66" t="s">
        <v>773</v>
      </c>
      <c r="AE66">
        <v>1</v>
      </c>
      <c r="AF66">
        <v>6</v>
      </c>
      <c r="AG66">
        <v>1</v>
      </c>
      <c r="AH66">
        <v>24.071428571428573</v>
      </c>
      <c r="AI66">
        <v>0.23535842029940399</v>
      </c>
      <c r="AK66">
        <v>1.2314080733021571</v>
      </c>
      <c r="AL66">
        <v>9.0420050829996421E-2</v>
      </c>
      <c r="AM66" s="15">
        <f t="shared" si="4"/>
        <v>8</v>
      </c>
      <c r="AN66" s="16">
        <f t="shared" si="5"/>
        <v>12.5</v>
      </c>
      <c r="AO66" s="16">
        <f t="shared" si="6"/>
        <v>75</v>
      </c>
      <c r="AP66" s="16">
        <f t="shared" si="7"/>
        <v>12.5</v>
      </c>
    </row>
    <row r="67" spans="28:42" x14ac:dyDescent="0.35">
      <c r="AB67" t="s">
        <v>440</v>
      </c>
      <c r="AC67" t="s">
        <v>3</v>
      </c>
      <c r="AD67" t="s">
        <v>841</v>
      </c>
      <c r="AE67">
        <v>0</v>
      </c>
      <c r="AF67">
        <v>18</v>
      </c>
      <c r="AG67">
        <v>10</v>
      </c>
      <c r="AH67">
        <v>24.111111111111111</v>
      </c>
      <c r="AI67">
        <v>0.318066000691068</v>
      </c>
      <c r="AK67">
        <v>1.0851363786836703</v>
      </c>
      <c r="AL67">
        <v>3.2011374965785051E-2</v>
      </c>
      <c r="AM67" s="15">
        <f t="shared" si="4"/>
        <v>28</v>
      </c>
      <c r="AN67" s="16">
        <f t="shared" si="5"/>
        <v>0</v>
      </c>
      <c r="AO67" s="16">
        <f t="shared" si="6"/>
        <v>64.285714285714292</v>
      </c>
      <c r="AP67" s="16">
        <f t="shared" si="7"/>
        <v>35.714285714285715</v>
      </c>
    </row>
    <row r="68" spans="28:42" x14ac:dyDescent="0.35">
      <c r="AB68" t="s">
        <v>440</v>
      </c>
      <c r="AC68" t="s">
        <v>3</v>
      </c>
      <c r="AD68" t="s">
        <v>840</v>
      </c>
      <c r="AE68">
        <v>4</v>
      </c>
      <c r="AF68">
        <v>9</v>
      </c>
      <c r="AG68">
        <v>2</v>
      </c>
      <c r="AH68">
        <v>23.923076923076923</v>
      </c>
      <c r="AI68">
        <v>5.0034125814460845E-2</v>
      </c>
      <c r="AK68">
        <v>1.3193147444866185</v>
      </c>
      <c r="AL68">
        <v>6.5870595473459706E-2</v>
      </c>
      <c r="AM68" s="15">
        <f t="shared" si="4"/>
        <v>15</v>
      </c>
      <c r="AN68" s="16">
        <f t="shared" si="5"/>
        <v>26.666666666666668</v>
      </c>
      <c r="AO68" s="16">
        <f t="shared" si="6"/>
        <v>60</v>
      </c>
      <c r="AP68" s="16">
        <f t="shared" si="7"/>
        <v>13.333333333333334</v>
      </c>
    </row>
    <row r="69" spans="28:42" x14ac:dyDescent="0.35">
      <c r="AB69" t="s">
        <v>440</v>
      </c>
      <c r="AC69" t="s">
        <v>3</v>
      </c>
      <c r="AD69" t="s">
        <v>839</v>
      </c>
      <c r="AE69">
        <v>6</v>
      </c>
      <c r="AF69">
        <v>6</v>
      </c>
      <c r="AG69">
        <v>2</v>
      </c>
      <c r="AH69">
        <v>23.875</v>
      </c>
      <c r="AI69">
        <v>6.25E-2</v>
      </c>
      <c r="AK69">
        <v>1.3846645991028386</v>
      </c>
      <c r="AL69">
        <v>9.6935884479863191E-2</v>
      </c>
      <c r="AM69" s="15">
        <f t="shared" si="4"/>
        <v>14</v>
      </c>
      <c r="AN69" s="16">
        <f t="shared" si="5"/>
        <v>42.857142857142854</v>
      </c>
      <c r="AO69" s="16">
        <f t="shared" si="6"/>
        <v>42.857142857142854</v>
      </c>
      <c r="AP69" s="16">
        <f t="shared" si="7"/>
        <v>14.285714285714285</v>
      </c>
    </row>
    <row r="70" spans="28:42" x14ac:dyDescent="0.35">
      <c r="AB70" t="s">
        <v>440</v>
      </c>
      <c r="AC70" t="s">
        <v>3</v>
      </c>
      <c r="AD70" t="s">
        <v>1428</v>
      </c>
      <c r="AE70">
        <v>0</v>
      </c>
      <c r="AF70">
        <v>5</v>
      </c>
      <c r="AG70">
        <v>2</v>
      </c>
      <c r="AH70">
        <v>24.1</v>
      </c>
      <c r="AI70">
        <v>0.2190890230020664</v>
      </c>
      <c r="AK70">
        <v>1.1217425848730349</v>
      </c>
      <c r="AL70">
        <v>5.4747414502244712E-2</v>
      </c>
      <c r="AM70" s="15">
        <f t="shared" ref="AM70:AM79" si="20">SUM(AE70:AG70)</f>
        <v>7</v>
      </c>
      <c r="AN70" s="16">
        <f t="shared" ref="AN70:AN79" si="21">AE70/AM70*100</f>
        <v>0</v>
      </c>
      <c r="AO70" s="16">
        <f t="shared" ref="AO70:AO79" si="22">AF70/AM70*100</f>
        <v>71.428571428571431</v>
      </c>
      <c r="AP70" s="16">
        <f t="shared" ref="AP70:AP79" si="23">AG70/AM70*100</f>
        <v>28.571428571428569</v>
      </c>
    </row>
    <row r="71" spans="28:42" x14ac:dyDescent="0.35">
      <c r="AB71" t="s">
        <v>440</v>
      </c>
      <c r="AC71" t="s">
        <v>3</v>
      </c>
      <c r="AD71" t="s">
        <v>1429</v>
      </c>
      <c r="AE71">
        <v>0</v>
      </c>
      <c r="AF71">
        <v>4</v>
      </c>
      <c r="AG71">
        <v>4</v>
      </c>
      <c r="AH71">
        <v>23.875</v>
      </c>
      <c r="AI71">
        <v>0.10825317547305482</v>
      </c>
      <c r="AK71">
        <v>0.9567488491863021</v>
      </c>
      <c r="AL71">
        <v>5.5331275656770249E-2</v>
      </c>
      <c r="AM71" s="15">
        <f t="shared" si="20"/>
        <v>8</v>
      </c>
      <c r="AN71" s="16">
        <f t="shared" si="21"/>
        <v>0</v>
      </c>
      <c r="AO71" s="16">
        <f t="shared" si="22"/>
        <v>50</v>
      </c>
      <c r="AP71" s="16">
        <f t="shared" si="23"/>
        <v>50</v>
      </c>
    </row>
    <row r="72" spans="28:42" x14ac:dyDescent="0.35">
      <c r="AB72" t="s">
        <v>440</v>
      </c>
      <c r="AC72" t="s">
        <v>3</v>
      </c>
      <c r="AD72" t="s">
        <v>1430</v>
      </c>
      <c r="AE72">
        <v>0</v>
      </c>
      <c r="AF72">
        <v>2</v>
      </c>
      <c r="AG72">
        <v>10</v>
      </c>
      <c r="AH72">
        <v>26.5</v>
      </c>
      <c r="AI72">
        <v>2.1213203435596424</v>
      </c>
      <c r="AK72">
        <v>0.89356302202064553</v>
      </c>
      <c r="AL72">
        <v>2.7630910590413144E-2</v>
      </c>
      <c r="AM72" s="15">
        <f t="shared" si="20"/>
        <v>12</v>
      </c>
      <c r="AN72" s="16">
        <f t="shared" si="21"/>
        <v>0</v>
      </c>
      <c r="AO72" s="16">
        <f t="shared" si="22"/>
        <v>16.666666666666664</v>
      </c>
      <c r="AP72" s="16">
        <f t="shared" si="23"/>
        <v>83.333333333333343</v>
      </c>
    </row>
    <row r="73" spans="28:42" x14ac:dyDescent="0.35">
      <c r="AB73" t="s">
        <v>440</v>
      </c>
      <c r="AC73" t="s">
        <v>3</v>
      </c>
      <c r="AD73" t="s">
        <v>1431</v>
      </c>
      <c r="AE73">
        <v>4</v>
      </c>
      <c r="AF73">
        <v>9</v>
      </c>
      <c r="AG73">
        <v>2</v>
      </c>
      <c r="AH73">
        <v>23.923076923076923</v>
      </c>
      <c r="AI73">
        <v>5.0034125814460845E-2</v>
      </c>
      <c r="AK73">
        <v>1.3193147444866185</v>
      </c>
      <c r="AL73">
        <v>6.5870595473459706E-2</v>
      </c>
      <c r="AM73" s="15">
        <f t="shared" si="20"/>
        <v>15</v>
      </c>
      <c r="AN73" s="16">
        <f t="shared" si="21"/>
        <v>26.666666666666668</v>
      </c>
      <c r="AO73" s="16">
        <f t="shared" si="22"/>
        <v>60</v>
      </c>
      <c r="AP73" s="16">
        <f t="shared" si="23"/>
        <v>13.333333333333334</v>
      </c>
    </row>
    <row r="74" spans="28:42" x14ac:dyDescent="0.35">
      <c r="AB74" t="s">
        <v>440</v>
      </c>
      <c r="AC74" t="s">
        <v>3</v>
      </c>
      <c r="AD74" t="s">
        <v>1432</v>
      </c>
      <c r="AE74">
        <v>0</v>
      </c>
      <c r="AF74">
        <v>5</v>
      </c>
      <c r="AG74">
        <v>10</v>
      </c>
      <c r="AH74">
        <v>22</v>
      </c>
      <c r="AI74">
        <v>2.1954498400100149</v>
      </c>
      <c r="AK74">
        <v>0.93396810503824956</v>
      </c>
      <c r="AL74">
        <v>3.4019800199522832E-2</v>
      </c>
      <c r="AM74" s="15">
        <f t="shared" si="20"/>
        <v>15</v>
      </c>
      <c r="AN74" s="16">
        <f t="shared" si="21"/>
        <v>0</v>
      </c>
      <c r="AO74" s="16">
        <f t="shared" si="22"/>
        <v>33.333333333333329</v>
      </c>
      <c r="AP74" s="16">
        <f t="shared" si="23"/>
        <v>66.666666666666657</v>
      </c>
    </row>
    <row r="75" spans="28:42" x14ac:dyDescent="0.35">
      <c r="AB75" t="s">
        <v>440</v>
      </c>
      <c r="AC75" t="s">
        <v>3</v>
      </c>
      <c r="AD75" t="s">
        <v>1433</v>
      </c>
      <c r="AE75">
        <v>9</v>
      </c>
      <c r="AF75">
        <v>0</v>
      </c>
      <c r="AG75">
        <v>1</v>
      </c>
      <c r="AH75">
        <v>23.95</v>
      </c>
      <c r="AI75">
        <v>4.7434164902525687E-2</v>
      </c>
      <c r="AK75">
        <v>1.9244742226188705</v>
      </c>
      <c r="AL75">
        <v>0.12698308327036162</v>
      </c>
      <c r="AM75" s="15">
        <f t="shared" si="20"/>
        <v>10</v>
      </c>
      <c r="AN75" s="16">
        <f t="shared" si="21"/>
        <v>90</v>
      </c>
      <c r="AO75" s="16">
        <f t="shared" si="22"/>
        <v>0</v>
      </c>
      <c r="AP75" s="16">
        <f t="shared" si="23"/>
        <v>10</v>
      </c>
    </row>
    <row r="76" spans="28:42" x14ac:dyDescent="0.35">
      <c r="AB76" t="s">
        <v>440</v>
      </c>
      <c r="AC76" t="s">
        <v>3</v>
      </c>
      <c r="AD76" t="s">
        <v>1434</v>
      </c>
      <c r="AE76" t="s">
        <v>1444</v>
      </c>
      <c r="AF76" t="s">
        <v>1444</v>
      </c>
      <c r="AG76" t="s">
        <v>1444</v>
      </c>
      <c r="AH76" t="s">
        <v>1444</v>
      </c>
      <c r="AI76" t="s">
        <v>1444</v>
      </c>
      <c r="AJ76" t="s">
        <v>1444</v>
      </c>
      <c r="AK76" t="s">
        <v>1444</v>
      </c>
      <c r="AL76" t="s">
        <v>1444</v>
      </c>
      <c r="AM76" s="15">
        <f t="shared" si="20"/>
        <v>0</v>
      </c>
      <c r="AN76" s="16" t="e">
        <f t="shared" si="21"/>
        <v>#VALUE!</v>
      </c>
      <c r="AO76" s="16" t="e">
        <f t="shared" si="22"/>
        <v>#VALUE!</v>
      </c>
      <c r="AP76" s="16" t="e">
        <f t="shared" si="23"/>
        <v>#VALUE!</v>
      </c>
    </row>
    <row r="77" spans="28:42" x14ac:dyDescent="0.35">
      <c r="AB77" t="s">
        <v>440</v>
      </c>
      <c r="AC77" t="s">
        <v>3</v>
      </c>
      <c r="AD77" t="s">
        <v>1435</v>
      </c>
      <c r="AE77">
        <v>5</v>
      </c>
      <c r="AF77">
        <v>4</v>
      </c>
      <c r="AG77">
        <v>5</v>
      </c>
      <c r="AH77">
        <v>23.111111111111111</v>
      </c>
      <c r="AI77">
        <v>0.83805248140627853</v>
      </c>
      <c r="AK77">
        <v>1.3204413420875853</v>
      </c>
      <c r="AL77">
        <v>0.11754498207401948</v>
      </c>
      <c r="AM77" s="15">
        <f t="shared" si="20"/>
        <v>14</v>
      </c>
      <c r="AN77" s="16">
        <f t="shared" si="21"/>
        <v>35.714285714285715</v>
      </c>
      <c r="AO77" s="16">
        <f t="shared" si="22"/>
        <v>28.571428571428569</v>
      </c>
      <c r="AP77" s="16">
        <f t="shared" si="23"/>
        <v>35.714285714285715</v>
      </c>
    </row>
    <row r="78" spans="28:42" x14ac:dyDescent="0.35">
      <c r="AB78" t="s">
        <v>440</v>
      </c>
      <c r="AC78" t="s">
        <v>3</v>
      </c>
      <c r="AD78" t="s">
        <v>1436</v>
      </c>
      <c r="AE78">
        <v>0</v>
      </c>
      <c r="AF78">
        <v>1</v>
      </c>
      <c r="AG78">
        <v>11</v>
      </c>
      <c r="AH78">
        <v>24.5</v>
      </c>
      <c r="AI78" t="s">
        <v>1444</v>
      </c>
      <c r="AK78">
        <v>0.90863747391847538</v>
      </c>
      <c r="AL78">
        <v>2.5358531094448307E-2</v>
      </c>
      <c r="AM78" s="15">
        <f t="shared" si="20"/>
        <v>12</v>
      </c>
      <c r="AN78" s="16">
        <f t="shared" si="21"/>
        <v>0</v>
      </c>
      <c r="AO78" s="16">
        <f t="shared" si="22"/>
        <v>8.3333333333333321</v>
      </c>
      <c r="AP78" s="16">
        <f t="shared" si="23"/>
        <v>91.666666666666657</v>
      </c>
    </row>
    <row r="79" spans="28:42" x14ac:dyDescent="0.35">
      <c r="AB79" t="s">
        <v>440</v>
      </c>
      <c r="AC79" t="s">
        <v>3</v>
      </c>
      <c r="AD79" t="s">
        <v>1437</v>
      </c>
      <c r="AE79">
        <v>0</v>
      </c>
      <c r="AF79">
        <v>1</v>
      </c>
      <c r="AG79">
        <v>13</v>
      </c>
      <c r="AH79">
        <v>22</v>
      </c>
      <c r="AI79" t="s">
        <v>1444</v>
      </c>
      <c r="AK79">
        <v>0.87291356494405181</v>
      </c>
      <c r="AL79">
        <v>2.5956899048571951E-2</v>
      </c>
      <c r="AM79" s="15">
        <f t="shared" si="20"/>
        <v>14</v>
      </c>
      <c r="AN79" s="16">
        <f t="shared" si="21"/>
        <v>0</v>
      </c>
      <c r="AO79" s="16">
        <f t="shared" si="22"/>
        <v>7.1428571428571423</v>
      </c>
      <c r="AP79" s="16">
        <f t="shared" si="23"/>
        <v>92.857142857142861</v>
      </c>
    </row>
    <row r="86" spans="1:15" x14ac:dyDescent="0.35">
      <c r="A86" t="s">
        <v>166</v>
      </c>
      <c r="B86" t="s">
        <v>0</v>
      </c>
      <c r="C86" t="s">
        <v>841</v>
      </c>
      <c r="D86">
        <v>1</v>
      </c>
      <c r="E86">
        <v>7</v>
      </c>
      <c r="F86">
        <v>14</v>
      </c>
      <c r="G86">
        <v>22.1875</v>
      </c>
      <c r="H86">
        <v>0.59907154727127532</v>
      </c>
      <c r="J86">
        <v>1.022500564627322</v>
      </c>
      <c r="K86">
        <v>4.6729997243468095E-2</v>
      </c>
      <c r="L86" s="15">
        <f t="shared" ref="L86:L88" si="24">SUM(D86:F86)</f>
        <v>22</v>
      </c>
      <c r="M86" s="16">
        <f t="shared" ref="M86:M88" si="25">D86/L86*100</f>
        <v>4.5454545454545459</v>
      </c>
      <c r="N86" s="16">
        <f t="shared" ref="N86:N88" si="26">E86/L86*100</f>
        <v>31.818181818181817</v>
      </c>
      <c r="O86" s="16">
        <f t="shared" ref="O86:O88" si="27">F86/L86*100</f>
        <v>63.636363636363633</v>
      </c>
    </row>
    <row r="87" spans="1:15" x14ac:dyDescent="0.35">
      <c r="A87" t="s">
        <v>166</v>
      </c>
      <c r="B87" t="s">
        <v>0</v>
      </c>
      <c r="C87" t="s">
        <v>840</v>
      </c>
      <c r="D87">
        <v>2</v>
      </c>
      <c r="E87">
        <v>8</v>
      </c>
      <c r="F87">
        <v>4</v>
      </c>
      <c r="G87">
        <v>24.8</v>
      </c>
      <c r="H87">
        <v>0.89218832092781852</v>
      </c>
      <c r="J87">
        <v>1.1746924826013976</v>
      </c>
      <c r="K87">
        <v>0.10025891446991832</v>
      </c>
      <c r="L87" s="15">
        <f t="shared" si="24"/>
        <v>14</v>
      </c>
      <c r="M87" s="16">
        <f t="shared" si="25"/>
        <v>14.285714285714285</v>
      </c>
      <c r="N87" s="16">
        <f t="shared" si="26"/>
        <v>57.142857142857139</v>
      </c>
      <c r="O87" s="16">
        <f t="shared" si="27"/>
        <v>28.571428571428569</v>
      </c>
    </row>
    <row r="88" spans="1:15" x14ac:dyDescent="0.35">
      <c r="A88" t="s">
        <v>166</v>
      </c>
      <c r="B88" t="s">
        <v>0</v>
      </c>
      <c r="C88" t="s">
        <v>839</v>
      </c>
      <c r="D88">
        <v>1</v>
      </c>
      <c r="E88">
        <v>9</v>
      </c>
      <c r="F88">
        <v>5</v>
      </c>
      <c r="G88">
        <v>23.75</v>
      </c>
      <c r="H88">
        <v>1.039831717154271</v>
      </c>
      <c r="J88">
        <v>1.0956072220787536</v>
      </c>
      <c r="K88">
        <v>4.554291190724212E-2</v>
      </c>
      <c r="L88" s="15">
        <f t="shared" si="24"/>
        <v>15</v>
      </c>
      <c r="M88" s="16">
        <f t="shared" si="25"/>
        <v>6.666666666666667</v>
      </c>
      <c r="N88" s="16">
        <f t="shared" si="26"/>
        <v>60</v>
      </c>
      <c r="O88" s="16">
        <f t="shared" si="27"/>
        <v>33.333333333333329</v>
      </c>
    </row>
    <row r="89" spans="1:15" x14ac:dyDescent="0.35">
      <c r="A89" t="s">
        <v>166</v>
      </c>
      <c r="B89" t="s">
        <v>0</v>
      </c>
      <c r="C89" t="s">
        <v>1428</v>
      </c>
      <c r="D89">
        <v>3</v>
      </c>
      <c r="E89">
        <v>11</v>
      </c>
      <c r="F89">
        <v>4</v>
      </c>
      <c r="G89">
        <v>22.785714285714285</v>
      </c>
      <c r="H89">
        <v>0.12073632210407378</v>
      </c>
      <c r="J89">
        <v>1.2775422695963305</v>
      </c>
      <c r="K89">
        <v>6.5219984656615063E-2</v>
      </c>
      <c r="L89" s="15">
        <f t="shared" ref="L89:L151" si="28">SUM(D89:F89)</f>
        <v>18</v>
      </c>
      <c r="M89" s="16">
        <f t="shared" ref="M89:M151" si="29">D89/L89*100</f>
        <v>16.666666666666664</v>
      </c>
      <c r="N89" s="16">
        <f t="shared" ref="N89:N151" si="30">E89/L89*100</f>
        <v>61.111111111111114</v>
      </c>
      <c r="O89" s="16">
        <f t="shared" ref="O89:O151" si="31">F89/L89*100</f>
        <v>22.222222222222221</v>
      </c>
    </row>
    <row r="90" spans="1:15" x14ac:dyDescent="0.35">
      <c r="A90" t="s">
        <v>166</v>
      </c>
      <c r="B90" t="s">
        <v>0</v>
      </c>
      <c r="C90" t="s">
        <v>1429</v>
      </c>
      <c r="D90">
        <v>6</v>
      </c>
      <c r="E90">
        <v>6</v>
      </c>
      <c r="F90">
        <v>1</v>
      </c>
      <c r="G90">
        <v>23.708333333333332</v>
      </c>
      <c r="H90">
        <v>0.19056142686128116</v>
      </c>
      <c r="J90">
        <v>1.5666547711294083</v>
      </c>
      <c r="K90">
        <v>0.12968089900046906</v>
      </c>
      <c r="L90" s="15">
        <f t="shared" si="28"/>
        <v>13</v>
      </c>
      <c r="M90" s="16">
        <f t="shared" si="29"/>
        <v>46.153846153846153</v>
      </c>
      <c r="N90" s="16">
        <f t="shared" si="30"/>
        <v>46.153846153846153</v>
      </c>
      <c r="O90" s="16">
        <f t="shared" si="31"/>
        <v>7.6923076923076925</v>
      </c>
    </row>
    <row r="91" spans="1:15" x14ac:dyDescent="0.35">
      <c r="A91" t="s">
        <v>166</v>
      </c>
      <c r="B91" t="s">
        <v>0</v>
      </c>
      <c r="C91" t="s">
        <v>1430</v>
      </c>
      <c r="D91">
        <v>1</v>
      </c>
      <c r="E91">
        <v>9</v>
      </c>
      <c r="F91">
        <v>4</v>
      </c>
      <c r="G91">
        <v>24</v>
      </c>
      <c r="H91">
        <v>1.2429802894656052</v>
      </c>
      <c r="J91">
        <v>1.1775564554862359</v>
      </c>
      <c r="K91">
        <v>5.1968244569066901E-2</v>
      </c>
      <c r="L91" s="15">
        <f t="shared" si="28"/>
        <v>14</v>
      </c>
      <c r="M91" s="16">
        <f t="shared" si="29"/>
        <v>7.1428571428571423</v>
      </c>
      <c r="N91" s="16">
        <f t="shared" si="30"/>
        <v>64.285714285714292</v>
      </c>
      <c r="O91" s="16">
        <f t="shared" si="31"/>
        <v>28.571428571428569</v>
      </c>
    </row>
    <row r="92" spans="1:15" x14ac:dyDescent="0.35">
      <c r="A92" t="s">
        <v>166</v>
      </c>
      <c r="B92" t="s">
        <v>0</v>
      </c>
      <c r="C92" t="s">
        <v>1431</v>
      </c>
      <c r="D92">
        <v>2</v>
      </c>
      <c r="E92">
        <v>8</v>
      </c>
      <c r="F92">
        <v>4</v>
      </c>
      <c r="G92">
        <v>24.8</v>
      </c>
      <c r="H92">
        <v>0.89218832092781852</v>
      </c>
      <c r="J92">
        <v>1.1746924826013976</v>
      </c>
      <c r="K92">
        <v>0.10025891446991832</v>
      </c>
      <c r="L92" s="15">
        <f t="shared" si="28"/>
        <v>14</v>
      </c>
      <c r="M92" s="16">
        <f t="shared" si="29"/>
        <v>14.285714285714285</v>
      </c>
      <c r="N92" s="16">
        <f t="shared" si="30"/>
        <v>57.142857142857139</v>
      </c>
      <c r="O92" s="16">
        <f t="shared" si="31"/>
        <v>28.571428571428569</v>
      </c>
    </row>
    <row r="93" spans="1:15" x14ac:dyDescent="0.35">
      <c r="A93" t="s">
        <v>166</v>
      </c>
      <c r="B93" t="s">
        <v>0</v>
      </c>
      <c r="C93" t="s">
        <v>1432</v>
      </c>
      <c r="D93">
        <v>1</v>
      </c>
      <c r="E93">
        <v>8</v>
      </c>
      <c r="F93">
        <v>5</v>
      </c>
      <c r="G93">
        <v>23.666666666666668</v>
      </c>
      <c r="H93">
        <v>0.15713484026367722</v>
      </c>
      <c r="J93">
        <v>1.1288259956180748</v>
      </c>
      <c r="K93">
        <v>5.4741792567421697E-2</v>
      </c>
      <c r="L93" s="15">
        <f t="shared" si="28"/>
        <v>14</v>
      </c>
      <c r="M93" s="16">
        <f t="shared" si="29"/>
        <v>7.1428571428571423</v>
      </c>
      <c r="N93" s="16">
        <f t="shared" si="30"/>
        <v>57.142857142857139</v>
      </c>
      <c r="O93" s="16">
        <f t="shared" si="31"/>
        <v>35.714285714285715</v>
      </c>
    </row>
    <row r="94" spans="1:15" x14ac:dyDescent="0.35">
      <c r="A94" t="s">
        <v>166</v>
      </c>
      <c r="B94" t="s">
        <v>0</v>
      </c>
      <c r="C94" t="s">
        <v>1433</v>
      </c>
      <c r="D94">
        <v>5</v>
      </c>
      <c r="E94">
        <v>3</v>
      </c>
      <c r="F94">
        <v>1</v>
      </c>
      <c r="G94">
        <v>24.125</v>
      </c>
      <c r="H94">
        <v>7.6546554461974309E-2</v>
      </c>
      <c r="J94">
        <v>1.6297708172896455</v>
      </c>
      <c r="K94">
        <v>0.11955980694649931</v>
      </c>
      <c r="L94" s="15">
        <f t="shared" si="28"/>
        <v>9</v>
      </c>
      <c r="M94" s="16">
        <f t="shared" si="29"/>
        <v>55.555555555555557</v>
      </c>
      <c r="N94" s="16">
        <f t="shared" si="30"/>
        <v>33.333333333333329</v>
      </c>
      <c r="O94" s="16">
        <f t="shared" si="31"/>
        <v>11.111111111111111</v>
      </c>
    </row>
    <row r="95" spans="1:15" x14ac:dyDescent="0.35">
      <c r="A95" t="s">
        <v>166</v>
      </c>
      <c r="B95" t="s">
        <v>0</v>
      </c>
      <c r="C95" t="s">
        <v>1434</v>
      </c>
      <c r="D95">
        <v>3</v>
      </c>
      <c r="E95">
        <v>0</v>
      </c>
      <c r="F95">
        <v>0</v>
      </c>
      <c r="G95">
        <v>24.666666666666668</v>
      </c>
      <c r="H95">
        <v>0.27216552697590868</v>
      </c>
      <c r="J95">
        <v>1.8913447668504599</v>
      </c>
      <c r="K95">
        <v>0.21402098209380163</v>
      </c>
      <c r="L95" s="15">
        <f t="shared" si="28"/>
        <v>3</v>
      </c>
      <c r="M95" s="16">
        <f t="shared" si="29"/>
        <v>100</v>
      </c>
      <c r="N95" s="16">
        <f t="shared" si="30"/>
        <v>0</v>
      </c>
      <c r="O95" s="16">
        <f t="shared" si="31"/>
        <v>0</v>
      </c>
    </row>
    <row r="97" spans="1:15" x14ac:dyDescent="0.35">
      <c r="A97" t="s">
        <v>166</v>
      </c>
      <c r="B97" t="s">
        <v>0</v>
      </c>
      <c r="C97" t="s">
        <v>1436</v>
      </c>
      <c r="D97">
        <v>0</v>
      </c>
      <c r="E97">
        <v>4</v>
      </c>
      <c r="F97">
        <v>11</v>
      </c>
      <c r="G97">
        <v>23</v>
      </c>
      <c r="H97">
        <v>0.39528470752104744</v>
      </c>
      <c r="J97">
        <v>0.95444808466812747</v>
      </c>
      <c r="K97">
        <v>3.0595171847667378E-2</v>
      </c>
      <c r="L97" s="15">
        <f t="shared" si="28"/>
        <v>15</v>
      </c>
      <c r="M97" s="16">
        <f t="shared" si="29"/>
        <v>0</v>
      </c>
      <c r="N97" s="16">
        <f t="shared" si="30"/>
        <v>26.666666666666668</v>
      </c>
      <c r="O97" s="16">
        <f t="shared" si="31"/>
        <v>73.333333333333329</v>
      </c>
    </row>
    <row r="98" spans="1:15" x14ac:dyDescent="0.35">
      <c r="A98" t="s">
        <v>166</v>
      </c>
      <c r="B98" t="s">
        <v>0</v>
      </c>
      <c r="C98" t="s">
        <v>1437</v>
      </c>
      <c r="D98">
        <v>1</v>
      </c>
      <c r="E98">
        <v>5</v>
      </c>
      <c r="F98">
        <v>8</v>
      </c>
      <c r="G98">
        <v>23.583333333333332</v>
      </c>
      <c r="H98">
        <v>0.21783871029664062</v>
      </c>
      <c r="J98">
        <v>1.0381456992748099</v>
      </c>
      <c r="K98">
        <v>6.7362253437393368E-2</v>
      </c>
      <c r="L98" s="15">
        <f t="shared" si="28"/>
        <v>14</v>
      </c>
      <c r="M98" s="16">
        <f t="shared" si="29"/>
        <v>7.1428571428571423</v>
      </c>
      <c r="N98" s="16">
        <f t="shared" si="30"/>
        <v>35.714285714285715</v>
      </c>
      <c r="O98" s="16">
        <f t="shared" si="31"/>
        <v>57.142857142857139</v>
      </c>
    </row>
    <row r="99" spans="1:15" x14ac:dyDescent="0.35">
      <c r="A99" t="s">
        <v>166</v>
      </c>
      <c r="B99" t="s">
        <v>3</v>
      </c>
      <c r="C99" t="s">
        <v>437</v>
      </c>
      <c r="D99">
        <v>0</v>
      </c>
      <c r="E99">
        <v>6</v>
      </c>
      <c r="F99">
        <v>3</v>
      </c>
      <c r="G99">
        <v>22.75</v>
      </c>
      <c r="H99">
        <v>0.30618621784789729</v>
      </c>
      <c r="J99">
        <v>1.059138923884394</v>
      </c>
      <c r="K99">
        <v>3.8930288662862515E-2</v>
      </c>
      <c r="L99" s="15">
        <f t="shared" si="28"/>
        <v>9</v>
      </c>
      <c r="M99" s="16">
        <f t="shared" si="29"/>
        <v>0</v>
      </c>
      <c r="N99" s="16">
        <f t="shared" si="30"/>
        <v>66.666666666666657</v>
      </c>
      <c r="O99" s="16">
        <f t="shared" si="31"/>
        <v>33.333333333333329</v>
      </c>
    </row>
    <row r="100" spans="1:15" x14ac:dyDescent="0.35">
      <c r="A100" t="s">
        <v>166</v>
      </c>
      <c r="B100" t="s">
        <v>3</v>
      </c>
      <c r="C100" t="s">
        <v>436</v>
      </c>
      <c r="D100">
        <v>2</v>
      </c>
      <c r="E100">
        <v>14</v>
      </c>
      <c r="F100">
        <v>5</v>
      </c>
      <c r="G100">
        <v>23.65625</v>
      </c>
      <c r="H100">
        <v>0.34152332803741242</v>
      </c>
      <c r="J100">
        <v>1.2424657044891898</v>
      </c>
      <c r="K100">
        <v>6.2180787695259261E-2</v>
      </c>
      <c r="L100" s="15">
        <f t="shared" si="28"/>
        <v>21</v>
      </c>
      <c r="M100" s="16">
        <f t="shared" si="29"/>
        <v>9.5238095238095237</v>
      </c>
      <c r="N100" s="16">
        <f t="shared" si="30"/>
        <v>66.666666666666657</v>
      </c>
      <c r="O100" s="16">
        <f t="shared" si="31"/>
        <v>23.809523809523807</v>
      </c>
    </row>
    <row r="101" spans="1:15" x14ac:dyDescent="0.35">
      <c r="A101" t="s">
        <v>166</v>
      </c>
      <c r="B101" t="s">
        <v>3</v>
      </c>
      <c r="C101" t="s">
        <v>438</v>
      </c>
      <c r="D101">
        <v>13</v>
      </c>
      <c r="E101">
        <v>0</v>
      </c>
      <c r="F101">
        <v>1</v>
      </c>
      <c r="G101">
        <v>23.923076923076923</v>
      </c>
      <c r="H101">
        <v>0.11974027422987017</v>
      </c>
      <c r="J101">
        <v>1.9758148153432995</v>
      </c>
      <c r="K101">
        <v>0.12175521257174411</v>
      </c>
      <c r="L101" s="15">
        <f t="shared" si="28"/>
        <v>14</v>
      </c>
      <c r="M101" s="16">
        <f t="shared" si="29"/>
        <v>92.857142857142861</v>
      </c>
      <c r="N101" s="16">
        <f t="shared" si="30"/>
        <v>0</v>
      </c>
      <c r="O101" s="16">
        <f t="shared" si="31"/>
        <v>7.1428571428571423</v>
      </c>
    </row>
    <row r="102" spans="1:15" x14ac:dyDescent="0.35">
      <c r="A102" t="s">
        <v>166</v>
      </c>
      <c r="B102" t="s">
        <v>3</v>
      </c>
      <c r="C102" t="s">
        <v>439</v>
      </c>
      <c r="D102">
        <v>13</v>
      </c>
      <c r="E102">
        <v>4</v>
      </c>
      <c r="F102">
        <v>1</v>
      </c>
      <c r="G102">
        <v>23.470588235294116</v>
      </c>
      <c r="H102">
        <v>0.12800429974459454</v>
      </c>
      <c r="J102">
        <v>1.8816840823461511</v>
      </c>
      <c r="K102">
        <v>0.16512075838744847</v>
      </c>
      <c r="L102" s="15">
        <f t="shared" si="28"/>
        <v>18</v>
      </c>
      <c r="M102" s="16">
        <f t="shared" si="29"/>
        <v>72.222222222222214</v>
      </c>
      <c r="N102" s="16">
        <f t="shared" si="30"/>
        <v>22.222222222222221</v>
      </c>
      <c r="O102" s="16">
        <f t="shared" si="31"/>
        <v>5.5555555555555554</v>
      </c>
    </row>
    <row r="103" spans="1:15" x14ac:dyDescent="0.35">
      <c r="A103" t="s">
        <v>166</v>
      </c>
      <c r="B103" t="s">
        <v>3</v>
      </c>
      <c r="C103" t="s">
        <v>773</v>
      </c>
      <c r="D103">
        <v>0</v>
      </c>
      <c r="E103">
        <v>6</v>
      </c>
      <c r="F103">
        <v>8</v>
      </c>
      <c r="G103">
        <v>25.25</v>
      </c>
      <c r="H103">
        <v>0.82285073575547918</v>
      </c>
      <c r="J103">
        <v>0.98434391517445974</v>
      </c>
      <c r="K103">
        <v>3.5641587488235482E-2</v>
      </c>
      <c r="L103" s="15">
        <f t="shared" si="28"/>
        <v>14</v>
      </c>
      <c r="M103" s="16">
        <f t="shared" si="29"/>
        <v>0</v>
      </c>
      <c r="N103" s="16">
        <f t="shared" si="30"/>
        <v>42.857142857142854</v>
      </c>
      <c r="O103" s="16">
        <f t="shared" si="31"/>
        <v>57.142857142857139</v>
      </c>
    </row>
    <row r="104" spans="1:15" x14ac:dyDescent="0.35">
      <c r="A104" t="s">
        <v>166</v>
      </c>
      <c r="B104" t="s">
        <v>3</v>
      </c>
      <c r="C104" t="s">
        <v>841</v>
      </c>
      <c r="D104">
        <v>0</v>
      </c>
      <c r="E104">
        <v>8</v>
      </c>
      <c r="F104">
        <v>14</v>
      </c>
      <c r="G104">
        <v>23</v>
      </c>
      <c r="H104">
        <v>0.17677669529663687</v>
      </c>
      <c r="J104">
        <v>1.0036333464680682</v>
      </c>
      <c r="K104">
        <v>2.6619206426748858E-2</v>
      </c>
      <c r="L104" s="15">
        <f t="shared" si="28"/>
        <v>22</v>
      </c>
      <c r="M104" s="16">
        <f t="shared" si="29"/>
        <v>0</v>
      </c>
      <c r="N104" s="16">
        <f t="shared" si="30"/>
        <v>36.363636363636367</v>
      </c>
      <c r="O104" s="16">
        <f t="shared" si="31"/>
        <v>63.636363636363633</v>
      </c>
    </row>
    <row r="105" spans="1:15" x14ac:dyDescent="0.35">
      <c r="A105" t="s">
        <v>166</v>
      </c>
      <c r="B105" t="s">
        <v>3</v>
      </c>
      <c r="C105" t="s">
        <v>840</v>
      </c>
      <c r="D105">
        <v>1</v>
      </c>
      <c r="E105">
        <v>8</v>
      </c>
      <c r="F105">
        <v>4</v>
      </c>
      <c r="G105">
        <v>24.833333333333332</v>
      </c>
      <c r="H105">
        <v>0.49690399499995336</v>
      </c>
      <c r="J105">
        <v>1.1055024321315599</v>
      </c>
      <c r="K105">
        <v>6.2621711999818114E-2</v>
      </c>
      <c r="L105" s="15">
        <f t="shared" si="28"/>
        <v>13</v>
      </c>
      <c r="M105" s="16">
        <f t="shared" si="29"/>
        <v>7.6923076923076925</v>
      </c>
      <c r="N105" s="16">
        <f t="shared" si="30"/>
        <v>61.53846153846154</v>
      </c>
      <c r="O105" s="16">
        <f t="shared" si="31"/>
        <v>30.76923076923077</v>
      </c>
    </row>
    <row r="106" spans="1:15" x14ac:dyDescent="0.35">
      <c r="A106" t="s">
        <v>166</v>
      </c>
      <c r="B106" t="s">
        <v>3</v>
      </c>
      <c r="C106" t="s">
        <v>839</v>
      </c>
      <c r="D106">
        <v>0</v>
      </c>
      <c r="E106">
        <v>6</v>
      </c>
      <c r="F106">
        <v>10</v>
      </c>
      <c r="G106">
        <v>21.416666666666668</v>
      </c>
      <c r="H106">
        <v>1.1206190418857951</v>
      </c>
      <c r="J106">
        <v>0.93475644251289558</v>
      </c>
      <c r="K106">
        <v>4.9877677295132199E-2</v>
      </c>
      <c r="L106" s="15">
        <f t="shared" si="28"/>
        <v>16</v>
      </c>
      <c r="M106" s="16">
        <f t="shared" si="29"/>
        <v>0</v>
      </c>
      <c r="N106" s="16">
        <f t="shared" si="30"/>
        <v>37.5</v>
      </c>
      <c r="O106" s="16">
        <f t="shared" si="31"/>
        <v>62.5</v>
      </c>
    </row>
    <row r="107" spans="1:15" x14ac:dyDescent="0.35">
      <c r="A107" t="s">
        <v>166</v>
      </c>
      <c r="B107" t="s">
        <v>3</v>
      </c>
      <c r="C107" t="s">
        <v>1428</v>
      </c>
      <c r="D107">
        <v>5</v>
      </c>
      <c r="E107">
        <v>3</v>
      </c>
      <c r="F107">
        <v>1</v>
      </c>
      <c r="G107">
        <v>23.9375</v>
      </c>
      <c r="H107">
        <v>0.1059739059863323</v>
      </c>
      <c r="J107">
        <v>1.5236750777949544</v>
      </c>
      <c r="K107">
        <v>0.11863669419730914</v>
      </c>
      <c r="L107" s="15">
        <f t="shared" si="28"/>
        <v>9</v>
      </c>
      <c r="M107" s="16">
        <f t="shared" si="29"/>
        <v>55.555555555555557</v>
      </c>
      <c r="N107" s="16">
        <f t="shared" si="30"/>
        <v>33.333333333333329</v>
      </c>
      <c r="O107" s="16">
        <f t="shared" si="31"/>
        <v>11.111111111111111</v>
      </c>
    </row>
    <row r="108" spans="1:15" x14ac:dyDescent="0.35">
      <c r="A108" t="s">
        <v>166</v>
      </c>
      <c r="B108" t="s">
        <v>3</v>
      </c>
      <c r="C108" t="s">
        <v>1429</v>
      </c>
      <c r="D108">
        <v>3</v>
      </c>
      <c r="E108">
        <v>5</v>
      </c>
      <c r="F108">
        <v>1</v>
      </c>
      <c r="G108">
        <v>24.625</v>
      </c>
      <c r="H108">
        <v>0.22963966338592293</v>
      </c>
      <c r="J108">
        <v>1.3964780674268287</v>
      </c>
      <c r="K108">
        <v>0.15510378578814596</v>
      </c>
      <c r="L108" s="15">
        <f t="shared" si="28"/>
        <v>9</v>
      </c>
      <c r="M108" s="16">
        <f t="shared" si="29"/>
        <v>33.333333333333329</v>
      </c>
      <c r="N108" s="16">
        <f t="shared" si="30"/>
        <v>55.555555555555557</v>
      </c>
      <c r="O108" s="16">
        <f t="shared" si="31"/>
        <v>11.111111111111111</v>
      </c>
    </row>
    <row r="109" spans="1:15" x14ac:dyDescent="0.35">
      <c r="A109" t="s">
        <v>166</v>
      </c>
      <c r="B109" t="s">
        <v>3</v>
      </c>
      <c r="C109" t="s">
        <v>1430</v>
      </c>
      <c r="D109">
        <v>0</v>
      </c>
      <c r="E109">
        <v>4</v>
      </c>
      <c r="F109">
        <v>11</v>
      </c>
      <c r="G109">
        <v>24.75</v>
      </c>
      <c r="H109">
        <v>1.2930100540985752</v>
      </c>
      <c r="J109">
        <v>0.94182477741853765</v>
      </c>
      <c r="K109">
        <v>2.5531289603619903E-2</v>
      </c>
      <c r="L109" s="15">
        <f t="shared" si="28"/>
        <v>15</v>
      </c>
      <c r="M109" s="16">
        <f t="shared" si="29"/>
        <v>0</v>
      </c>
      <c r="N109" s="16">
        <f t="shared" si="30"/>
        <v>26.666666666666668</v>
      </c>
      <c r="O109" s="16">
        <f t="shared" si="31"/>
        <v>73.333333333333329</v>
      </c>
    </row>
    <row r="110" spans="1:15" x14ac:dyDescent="0.35">
      <c r="A110" t="s">
        <v>166</v>
      </c>
      <c r="B110" t="s">
        <v>3</v>
      </c>
      <c r="C110" t="s">
        <v>1431</v>
      </c>
      <c r="D110">
        <v>1</v>
      </c>
      <c r="E110">
        <v>8</v>
      </c>
      <c r="F110">
        <v>4</v>
      </c>
      <c r="G110">
        <v>24.833333333333332</v>
      </c>
      <c r="H110">
        <v>0.49690399499995336</v>
      </c>
      <c r="J110">
        <v>1.1055024321315599</v>
      </c>
      <c r="K110">
        <v>6.2621711999818114E-2</v>
      </c>
      <c r="L110" s="15">
        <f t="shared" si="28"/>
        <v>13</v>
      </c>
      <c r="M110" s="16">
        <f t="shared" si="29"/>
        <v>7.6923076923076925</v>
      </c>
      <c r="N110" s="16">
        <f t="shared" si="30"/>
        <v>61.53846153846154</v>
      </c>
      <c r="O110" s="16">
        <f t="shared" si="31"/>
        <v>30.76923076923077</v>
      </c>
    </row>
    <row r="111" spans="1:15" x14ac:dyDescent="0.35">
      <c r="A111" t="s">
        <v>166</v>
      </c>
      <c r="B111" t="s">
        <v>3</v>
      </c>
      <c r="C111" t="s">
        <v>1432</v>
      </c>
      <c r="D111">
        <v>0</v>
      </c>
      <c r="E111">
        <v>5</v>
      </c>
      <c r="F111">
        <v>6</v>
      </c>
      <c r="G111">
        <v>25.8</v>
      </c>
      <c r="H111">
        <v>2.09093280618962</v>
      </c>
      <c r="J111">
        <v>1.0089392752898294</v>
      </c>
      <c r="K111">
        <v>5.0860194840619037E-2</v>
      </c>
      <c r="L111" s="15">
        <f t="shared" si="28"/>
        <v>11</v>
      </c>
      <c r="M111" s="16">
        <f t="shared" si="29"/>
        <v>0</v>
      </c>
      <c r="N111" s="16">
        <f t="shared" si="30"/>
        <v>45.454545454545453</v>
      </c>
      <c r="O111" s="16">
        <f t="shared" si="31"/>
        <v>54.54545454545454</v>
      </c>
    </row>
    <row r="112" spans="1:15" x14ac:dyDescent="0.35">
      <c r="A112" t="s">
        <v>166</v>
      </c>
      <c r="B112" t="s">
        <v>3</v>
      </c>
      <c r="C112" t="s">
        <v>1433</v>
      </c>
      <c r="D112">
        <v>5</v>
      </c>
      <c r="E112">
        <v>3</v>
      </c>
      <c r="F112">
        <v>1</v>
      </c>
      <c r="G112">
        <v>24.75</v>
      </c>
      <c r="H112">
        <v>0.125</v>
      </c>
      <c r="J112">
        <v>1.6142341272944356</v>
      </c>
      <c r="K112">
        <v>0.15081355776695124</v>
      </c>
      <c r="L112" s="15">
        <f t="shared" si="28"/>
        <v>9</v>
      </c>
      <c r="M112" s="16">
        <f t="shared" si="29"/>
        <v>55.555555555555557</v>
      </c>
      <c r="N112" s="16">
        <f t="shared" si="30"/>
        <v>33.333333333333329</v>
      </c>
      <c r="O112" s="16">
        <f t="shared" si="31"/>
        <v>11.111111111111111</v>
      </c>
    </row>
    <row r="113" spans="1:15" x14ac:dyDescent="0.35">
      <c r="A113" t="s">
        <v>166</v>
      </c>
      <c r="B113" t="s">
        <v>3</v>
      </c>
      <c r="C113" t="s">
        <v>1434</v>
      </c>
      <c r="D113" t="s">
        <v>1444</v>
      </c>
      <c r="E113" t="s">
        <v>1444</v>
      </c>
      <c r="F113" t="s">
        <v>1444</v>
      </c>
      <c r="G113" t="s">
        <v>1444</v>
      </c>
      <c r="H113" t="s">
        <v>1444</v>
      </c>
      <c r="J113" t="s">
        <v>1444</v>
      </c>
      <c r="K113" t="s">
        <v>1444</v>
      </c>
      <c r="L113" s="15">
        <f t="shared" si="28"/>
        <v>0</v>
      </c>
      <c r="M113" s="16" t="e">
        <f t="shared" si="29"/>
        <v>#VALUE!</v>
      </c>
      <c r="N113" s="16" t="e">
        <f t="shared" si="30"/>
        <v>#VALUE!</v>
      </c>
      <c r="O113" s="16" t="e">
        <f t="shared" si="31"/>
        <v>#VALUE!</v>
      </c>
    </row>
    <row r="114" spans="1:15" x14ac:dyDescent="0.35">
      <c r="A114" t="s">
        <v>166</v>
      </c>
      <c r="B114" t="s">
        <v>3</v>
      </c>
      <c r="C114" t="s">
        <v>1435</v>
      </c>
      <c r="D114">
        <v>2</v>
      </c>
      <c r="E114">
        <v>7</v>
      </c>
      <c r="F114">
        <v>6</v>
      </c>
      <c r="G114">
        <v>24.722222222222221</v>
      </c>
      <c r="H114">
        <v>0.28448687955068919</v>
      </c>
      <c r="J114">
        <v>1.1230875692460482</v>
      </c>
      <c r="K114">
        <v>6.6102975215740836E-2</v>
      </c>
      <c r="L114" s="15">
        <f t="shared" si="28"/>
        <v>15</v>
      </c>
      <c r="M114" s="16">
        <f t="shared" si="29"/>
        <v>13.333333333333334</v>
      </c>
      <c r="N114" s="16">
        <f t="shared" si="30"/>
        <v>46.666666666666664</v>
      </c>
      <c r="O114" s="16">
        <f t="shared" si="31"/>
        <v>40</v>
      </c>
    </row>
    <row r="115" spans="1:15" x14ac:dyDescent="0.35">
      <c r="A115" t="s">
        <v>166</v>
      </c>
      <c r="B115" t="s">
        <v>3</v>
      </c>
      <c r="C115" t="s">
        <v>1436</v>
      </c>
      <c r="D115">
        <v>0</v>
      </c>
      <c r="E115">
        <v>4</v>
      </c>
      <c r="F115">
        <v>6</v>
      </c>
      <c r="G115">
        <v>22.875</v>
      </c>
      <c r="H115">
        <v>0.27243118397129212</v>
      </c>
      <c r="J115">
        <v>0.99812924359224797</v>
      </c>
      <c r="K115">
        <v>6.3494857027193194E-2</v>
      </c>
      <c r="L115" s="15">
        <f t="shared" si="28"/>
        <v>10</v>
      </c>
      <c r="M115" s="16">
        <f t="shared" si="29"/>
        <v>0</v>
      </c>
      <c r="N115" s="16">
        <f t="shared" si="30"/>
        <v>40</v>
      </c>
      <c r="O115" s="16">
        <f t="shared" si="31"/>
        <v>60</v>
      </c>
    </row>
    <row r="116" spans="1:15" x14ac:dyDescent="0.35">
      <c r="A116" t="s">
        <v>166</v>
      </c>
      <c r="B116" t="s">
        <v>3</v>
      </c>
      <c r="C116" t="s">
        <v>1437</v>
      </c>
      <c r="D116">
        <v>1</v>
      </c>
      <c r="E116">
        <v>6</v>
      </c>
      <c r="F116">
        <v>6</v>
      </c>
      <c r="G116">
        <v>23.785714285714285</v>
      </c>
      <c r="H116">
        <v>9.3521952958282445E-2</v>
      </c>
      <c r="J116">
        <v>1.155859975051303</v>
      </c>
      <c r="K116">
        <v>7.3899918936563155E-2</v>
      </c>
      <c r="L116" s="15">
        <f t="shared" si="28"/>
        <v>13</v>
      </c>
      <c r="M116" s="16">
        <f t="shared" si="29"/>
        <v>7.6923076923076925</v>
      </c>
      <c r="N116" s="16">
        <f t="shared" si="30"/>
        <v>46.153846153846153</v>
      </c>
      <c r="O116" s="16">
        <f t="shared" si="31"/>
        <v>46.153846153846153</v>
      </c>
    </row>
    <row r="117" spans="1:15" x14ac:dyDescent="0.35">
      <c r="L117" s="15"/>
      <c r="M117" s="16"/>
      <c r="N117" s="16"/>
      <c r="O117" s="16"/>
    </row>
    <row r="118" spans="1:15" x14ac:dyDescent="0.35">
      <c r="C118" t="s">
        <v>170</v>
      </c>
      <c r="D118" t="s">
        <v>163</v>
      </c>
      <c r="E118" t="s">
        <v>164</v>
      </c>
      <c r="F118" t="s">
        <v>165</v>
      </c>
      <c r="G118" t="s">
        <v>167</v>
      </c>
      <c r="H118" t="s">
        <v>168</v>
      </c>
      <c r="J118" t="s">
        <v>126</v>
      </c>
      <c r="K118" t="s">
        <v>169</v>
      </c>
      <c r="L118" s="15">
        <f t="shared" si="28"/>
        <v>0</v>
      </c>
      <c r="M118" s="16" t="e">
        <f t="shared" si="29"/>
        <v>#VALUE!</v>
      </c>
      <c r="N118" s="16" t="e">
        <f t="shared" si="30"/>
        <v>#VALUE!</v>
      </c>
      <c r="O118" s="16" t="e">
        <f t="shared" si="31"/>
        <v>#VALUE!</v>
      </c>
    </row>
    <row r="124" spans="1:15" x14ac:dyDescent="0.35">
      <c r="A124" t="s">
        <v>170</v>
      </c>
      <c r="B124" t="s">
        <v>0</v>
      </c>
      <c r="C124" t="s">
        <v>841</v>
      </c>
      <c r="D124">
        <v>0</v>
      </c>
      <c r="E124">
        <v>2</v>
      </c>
      <c r="F124">
        <v>24</v>
      </c>
      <c r="G124">
        <v>23</v>
      </c>
      <c r="H124">
        <v>3.5355339059327373</v>
      </c>
      <c r="J124">
        <v>0.89327708780207427</v>
      </c>
      <c r="K124">
        <v>1.587394708969447E-2</v>
      </c>
      <c r="L124" s="15">
        <f t="shared" si="28"/>
        <v>26</v>
      </c>
      <c r="M124" s="16">
        <f t="shared" si="29"/>
        <v>0</v>
      </c>
      <c r="N124" s="16">
        <f t="shared" si="30"/>
        <v>7.6923076923076925</v>
      </c>
      <c r="O124" s="16">
        <f t="shared" si="31"/>
        <v>92.307692307692307</v>
      </c>
    </row>
    <row r="125" spans="1:15" x14ac:dyDescent="0.35">
      <c r="A125" t="s">
        <v>170</v>
      </c>
      <c r="B125" t="s">
        <v>0</v>
      </c>
      <c r="C125" t="s">
        <v>840</v>
      </c>
      <c r="D125">
        <v>2</v>
      </c>
      <c r="E125">
        <v>7</v>
      </c>
      <c r="F125">
        <v>2</v>
      </c>
      <c r="G125">
        <v>23.5</v>
      </c>
      <c r="H125">
        <v>0.66202084932294369</v>
      </c>
      <c r="J125">
        <v>1.2769290960244541</v>
      </c>
      <c r="K125">
        <v>6.1644672449826902E-2</v>
      </c>
      <c r="L125" s="15">
        <f t="shared" si="28"/>
        <v>11</v>
      </c>
      <c r="M125" s="16">
        <f t="shared" si="29"/>
        <v>18.181818181818183</v>
      </c>
      <c r="N125" s="16">
        <f t="shared" si="30"/>
        <v>63.636363636363633</v>
      </c>
      <c r="O125" s="16">
        <f t="shared" si="31"/>
        <v>18.181818181818183</v>
      </c>
    </row>
    <row r="126" spans="1:15" x14ac:dyDescent="0.35">
      <c r="A126" t="s">
        <v>170</v>
      </c>
      <c r="B126" t="s">
        <v>0</v>
      </c>
      <c r="C126" t="s">
        <v>839</v>
      </c>
      <c r="D126">
        <v>3</v>
      </c>
      <c r="E126">
        <v>8</v>
      </c>
      <c r="F126">
        <v>3</v>
      </c>
      <c r="G126">
        <v>21.636363636363637</v>
      </c>
      <c r="H126">
        <v>0.11301482918328382</v>
      </c>
      <c r="J126">
        <v>1.2893777409664928</v>
      </c>
      <c r="K126">
        <v>7.2247147923505464E-2</v>
      </c>
      <c r="L126" s="15">
        <f t="shared" si="28"/>
        <v>14</v>
      </c>
      <c r="M126" s="16">
        <f t="shared" si="29"/>
        <v>21.428571428571427</v>
      </c>
      <c r="N126" s="16">
        <f t="shared" si="30"/>
        <v>57.142857142857139</v>
      </c>
      <c r="O126" s="16">
        <f t="shared" si="31"/>
        <v>21.428571428571427</v>
      </c>
    </row>
    <row r="127" spans="1:15" x14ac:dyDescent="0.35">
      <c r="A127" t="s">
        <v>170</v>
      </c>
      <c r="B127" t="s">
        <v>0</v>
      </c>
      <c r="C127" t="s">
        <v>1428</v>
      </c>
      <c r="D127">
        <v>1</v>
      </c>
      <c r="E127">
        <v>6</v>
      </c>
      <c r="F127">
        <v>8</v>
      </c>
      <c r="G127">
        <v>22.785714285714285</v>
      </c>
      <c r="H127">
        <v>0.24447241940226402</v>
      </c>
      <c r="J127">
        <v>1.0375125237154565</v>
      </c>
      <c r="K127">
        <v>4.9589970494562041E-2</v>
      </c>
      <c r="L127" s="15">
        <f t="shared" si="28"/>
        <v>15</v>
      </c>
      <c r="M127" s="16">
        <f t="shared" si="29"/>
        <v>6.666666666666667</v>
      </c>
      <c r="N127" s="16">
        <f t="shared" si="30"/>
        <v>40</v>
      </c>
      <c r="O127" s="16">
        <f t="shared" si="31"/>
        <v>53.333333333333336</v>
      </c>
    </row>
    <row r="128" spans="1:15" x14ac:dyDescent="0.35">
      <c r="A128" t="s">
        <v>170</v>
      </c>
      <c r="B128" t="s">
        <v>0</v>
      </c>
      <c r="C128" t="s">
        <v>1429</v>
      </c>
      <c r="D128">
        <v>5</v>
      </c>
      <c r="E128">
        <v>8</v>
      </c>
      <c r="F128">
        <v>2</v>
      </c>
      <c r="G128">
        <v>22.73076923076923</v>
      </c>
      <c r="H128">
        <v>0.13990047831404603</v>
      </c>
      <c r="J128">
        <v>1.3521140618261194</v>
      </c>
      <c r="K128">
        <v>7.3193146485243915E-2</v>
      </c>
      <c r="L128" s="15">
        <f t="shared" si="28"/>
        <v>15</v>
      </c>
      <c r="M128" s="16">
        <f t="shared" si="29"/>
        <v>33.333333333333329</v>
      </c>
      <c r="N128" s="16">
        <f t="shared" si="30"/>
        <v>53.333333333333336</v>
      </c>
      <c r="O128" s="16">
        <f t="shared" si="31"/>
        <v>13.333333333333334</v>
      </c>
    </row>
    <row r="129" spans="1:15" x14ac:dyDescent="0.35">
      <c r="A129" t="s">
        <v>170</v>
      </c>
      <c r="B129" t="s">
        <v>0</v>
      </c>
      <c r="C129" t="s">
        <v>1430</v>
      </c>
      <c r="D129">
        <v>2</v>
      </c>
      <c r="E129">
        <v>6</v>
      </c>
      <c r="F129">
        <v>8</v>
      </c>
      <c r="G129">
        <v>22.8125</v>
      </c>
      <c r="H129">
        <v>0.57917978102658241</v>
      </c>
      <c r="J129">
        <v>1.0677364766643227</v>
      </c>
      <c r="K129">
        <v>7.3615613881108891E-2</v>
      </c>
      <c r="L129" s="15">
        <f t="shared" si="28"/>
        <v>16</v>
      </c>
      <c r="M129" s="16">
        <f t="shared" si="29"/>
        <v>12.5</v>
      </c>
      <c r="N129" s="16">
        <f t="shared" si="30"/>
        <v>37.5</v>
      </c>
      <c r="O129" s="16">
        <f t="shared" si="31"/>
        <v>50</v>
      </c>
    </row>
    <row r="130" spans="1:15" x14ac:dyDescent="0.35">
      <c r="A130" t="s">
        <v>170</v>
      </c>
      <c r="B130" t="s">
        <v>0</v>
      </c>
      <c r="C130" t="s">
        <v>1431</v>
      </c>
      <c r="D130">
        <v>2</v>
      </c>
      <c r="E130">
        <v>7</v>
      </c>
      <c r="F130">
        <v>2</v>
      </c>
      <c r="G130">
        <v>23.5</v>
      </c>
      <c r="H130">
        <v>0.66202084932294369</v>
      </c>
      <c r="J130">
        <v>1.2769290960244541</v>
      </c>
      <c r="K130">
        <v>6.1644672449826902E-2</v>
      </c>
      <c r="L130" s="15">
        <f t="shared" si="28"/>
        <v>11</v>
      </c>
      <c r="M130" s="16">
        <f t="shared" si="29"/>
        <v>18.181818181818183</v>
      </c>
      <c r="N130" s="16">
        <f t="shared" si="30"/>
        <v>63.636363636363633</v>
      </c>
      <c r="O130" s="16">
        <f t="shared" si="31"/>
        <v>18.181818181818183</v>
      </c>
    </row>
    <row r="131" spans="1:15" x14ac:dyDescent="0.35">
      <c r="A131" t="s">
        <v>170</v>
      </c>
      <c r="B131" t="s">
        <v>0</v>
      </c>
      <c r="C131" t="s">
        <v>1432</v>
      </c>
      <c r="D131">
        <v>1</v>
      </c>
      <c r="E131">
        <v>4</v>
      </c>
      <c r="F131">
        <v>8</v>
      </c>
      <c r="G131">
        <v>23.1</v>
      </c>
      <c r="H131">
        <v>0.16733200530681508</v>
      </c>
      <c r="J131">
        <v>1.1024518718746064</v>
      </c>
      <c r="K131">
        <v>0.14407338939209435</v>
      </c>
      <c r="L131" s="15">
        <f t="shared" si="28"/>
        <v>13</v>
      </c>
      <c r="M131" s="16">
        <f t="shared" si="29"/>
        <v>7.6923076923076925</v>
      </c>
      <c r="N131" s="16">
        <f t="shared" si="30"/>
        <v>30.76923076923077</v>
      </c>
      <c r="O131" s="16">
        <f t="shared" si="31"/>
        <v>61.53846153846154</v>
      </c>
    </row>
    <row r="132" spans="1:15" x14ac:dyDescent="0.35">
      <c r="A132" t="s">
        <v>170</v>
      </c>
      <c r="B132" t="s">
        <v>0</v>
      </c>
      <c r="C132" t="s">
        <v>1433</v>
      </c>
      <c r="D132">
        <v>5</v>
      </c>
      <c r="E132">
        <v>0</v>
      </c>
      <c r="F132">
        <v>2</v>
      </c>
      <c r="G132">
        <v>24.3</v>
      </c>
      <c r="H132">
        <v>0.10954451150103321</v>
      </c>
      <c r="J132">
        <v>1.8374370501826773</v>
      </c>
      <c r="K132">
        <v>0.2470950196889018</v>
      </c>
      <c r="L132" s="15">
        <f t="shared" si="28"/>
        <v>7</v>
      </c>
      <c r="M132" s="16">
        <f t="shared" si="29"/>
        <v>71.428571428571431</v>
      </c>
      <c r="N132" s="16">
        <f t="shared" si="30"/>
        <v>0</v>
      </c>
      <c r="O132" s="16">
        <f t="shared" si="31"/>
        <v>28.571428571428569</v>
      </c>
    </row>
    <row r="133" spans="1:15" x14ac:dyDescent="0.35">
      <c r="A133" t="s">
        <v>170</v>
      </c>
      <c r="B133" t="s">
        <v>0</v>
      </c>
      <c r="C133" t="s">
        <v>1434</v>
      </c>
      <c r="D133">
        <v>3</v>
      </c>
      <c r="E133">
        <v>3</v>
      </c>
      <c r="F133">
        <v>0</v>
      </c>
      <c r="G133">
        <v>25.083333333333332</v>
      </c>
      <c r="H133">
        <v>0.51930330821777559</v>
      </c>
      <c r="J133">
        <v>1.7225104099897586</v>
      </c>
      <c r="K133">
        <v>0.23430650499657046</v>
      </c>
      <c r="L133" s="15">
        <f t="shared" si="28"/>
        <v>6</v>
      </c>
      <c r="M133" s="16">
        <f t="shared" si="29"/>
        <v>50</v>
      </c>
      <c r="N133" s="16">
        <f t="shared" si="30"/>
        <v>50</v>
      </c>
      <c r="O133" s="16">
        <f t="shared" si="31"/>
        <v>0</v>
      </c>
    </row>
    <row r="135" spans="1:15" x14ac:dyDescent="0.35">
      <c r="A135" t="s">
        <v>170</v>
      </c>
      <c r="B135" t="s">
        <v>0</v>
      </c>
      <c r="C135" t="s">
        <v>1436</v>
      </c>
      <c r="D135">
        <v>0</v>
      </c>
      <c r="E135">
        <v>4</v>
      </c>
      <c r="F135">
        <v>12</v>
      </c>
      <c r="G135">
        <v>25.25</v>
      </c>
      <c r="H135">
        <v>1.4630874888399532</v>
      </c>
      <c r="J135">
        <v>0.9401264261559461</v>
      </c>
      <c r="K135">
        <v>2.5590886499597929E-2</v>
      </c>
      <c r="L135" s="15">
        <f t="shared" si="28"/>
        <v>16</v>
      </c>
      <c r="M135" s="16">
        <f t="shared" si="29"/>
        <v>0</v>
      </c>
      <c r="N135" s="16">
        <f t="shared" si="30"/>
        <v>25</v>
      </c>
      <c r="O135" s="16">
        <f t="shared" si="31"/>
        <v>75</v>
      </c>
    </row>
    <row r="136" spans="1:15" x14ac:dyDescent="0.35">
      <c r="A136" t="s">
        <v>170</v>
      </c>
      <c r="B136" t="s">
        <v>0</v>
      </c>
      <c r="C136" t="s">
        <v>1437</v>
      </c>
      <c r="D136">
        <v>1</v>
      </c>
      <c r="E136">
        <v>6</v>
      </c>
      <c r="F136">
        <v>6</v>
      </c>
      <c r="G136">
        <v>22.928571428571427</v>
      </c>
      <c r="H136">
        <v>0.21257823118366995</v>
      </c>
      <c r="J136">
        <v>1.0265331759623888</v>
      </c>
      <c r="K136">
        <v>5.2769762780597987E-2</v>
      </c>
      <c r="L136" s="15">
        <f t="shared" si="28"/>
        <v>13</v>
      </c>
      <c r="M136" s="16">
        <f t="shared" si="29"/>
        <v>7.6923076923076925</v>
      </c>
      <c r="N136" s="16">
        <f t="shared" si="30"/>
        <v>46.153846153846153</v>
      </c>
      <c r="O136" s="16">
        <f t="shared" si="31"/>
        <v>46.153846153846153</v>
      </c>
    </row>
    <row r="137" spans="1:15" x14ac:dyDescent="0.35">
      <c r="A137" t="s">
        <v>170</v>
      </c>
      <c r="B137" t="s">
        <v>3</v>
      </c>
      <c r="C137" t="s">
        <v>437</v>
      </c>
      <c r="D137">
        <v>0</v>
      </c>
      <c r="E137">
        <v>5</v>
      </c>
      <c r="F137">
        <v>10</v>
      </c>
      <c r="G137">
        <v>25.1</v>
      </c>
      <c r="H137">
        <v>1.77426040929735</v>
      </c>
      <c r="J137">
        <v>0.93754486842054208</v>
      </c>
      <c r="K137">
        <v>4.19052136693134E-2</v>
      </c>
      <c r="L137" s="15">
        <f t="shared" si="28"/>
        <v>15</v>
      </c>
      <c r="M137" s="16">
        <f t="shared" si="29"/>
        <v>0</v>
      </c>
      <c r="N137" s="16">
        <f t="shared" si="30"/>
        <v>33.333333333333329</v>
      </c>
      <c r="O137" s="16">
        <f t="shared" si="31"/>
        <v>66.666666666666657</v>
      </c>
    </row>
    <row r="138" spans="1:15" x14ac:dyDescent="0.35">
      <c r="A138" t="s">
        <v>170</v>
      </c>
      <c r="B138" t="s">
        <v>3</v>
      </c>
      <c r="C138" t="s">
        <v>436</v>
      </c>
      <c r="D138">
        <v>0</v>
      </c>
      <c r="E138">
        <v>5</v>
      </c>
      <c r="F138">
        <v>18</v>
      </c>
      <c r="G138">
        <v>23.6</v>
      </c>
      <c r="H138">
        <v>1.4926486525636233</v>
      </c>
      <c r="J138">
        <v>0.96432979471713409</v>
      </c>
      <c r="K138">
        <v>2.5658768405507643E-2</v>
      </c>
      <c r="L138" s="15">
        <f t="shared" si="28"/>
        <v>23</v>
      </c>
      <c r="M138" s="16">
        <f t="shared" si="29"/>
        <v>0</v>
      </c>
      <c r="N138" s="16">
        <f t="shared" si="30"/>
        <v>21.739130434782609</v>
      </c>
      <c r="O138" s="16">
        <f t="shared" si="31"/>
        <v>78.260869565217391</v>
      </c>
    </row>
    <row r="139" spans="1:15" x14ac:dyDescent="0.35">
      <c r="A139" t="s">
        <v>170</v>
      </c>
      <c r="B139" t="s">
        <v>3</v>
      </c>
      <c r="C139" t="s">
        <v>438</v>
      </c>
      <c r="D139">
        <v>9</v>
      </c>
      <c r="E139">
        <v>0</v>
      </c>
      <c r="F139">
        <v>0</v>
      </c>
      <c r="G139">
        <v>24.222222222222221</v>
      </c>
      <c r="H139">
        <v>8.2817332499992222E-2</v>
      </c>
      <c r="J139">
        <v>2.02043185831677</v>
      </c>
      <c r="K139">
        <v>0.16255404701800744</v>
      </c>
      <c r="L139" s="15">
        <f t="shared" si="28"/>
        <v>9</v>
      </c>
      <c r="M139" s="16">
        <f t="shared" si="29"/>
        <v>100</v>
      </c>
      <c r="N139" s="16">
        <f t="shared" si="30"/>
        <v>0</v>
      </c>
      <c r="O139" s="16">
        <f t="shared" si="31"/>
        <v>0</v>
      </c>
    </row>
    <row r="140" spans="1:15" x14ac:dyDescent="0.35">
      <c r="A140" t="s">
        <v>170</v>
      </c>
      <c r="B140" t="s">
        <v>3</v>
      </c>
      <c r="C140" t="s">
        <v>439</v>
      </c>
      <c r="D140">
        <v>28</v>
      </c>
      <c r="E140">
        <v>1</v>
      </c>
      <c r="F140">
        <v>1</v>
      </c>
      <c r="G140">
        <v>24.155172413793103</v>
      </c>
      <c r="H140">
        <v>6.9409982747663565E-2</v>
      </c>
      <c r="J140">
        <v>2.1599234051680845</v>
      </c>
      <c r="K140">
        <v>0.10582190182927115</v>
      </c>
      <c r="L140" s="15">
        <f t="shared" si="28"/>
        <v>30</v>
      </c>
      <c r="M140" s="16">
        <f t="shared" si="29"/>
        <v>93.333333333333329</v>
      </c>
      <c r="N140" s="16">
        <f t="shared" si="30"/>
        <v>3.3333333333333335</v>
      </c>
      <c r="O140" s="16">
        <f t="shared" si="31"/>
        <v>3.3333333333333335</v>
      </c>
    </row>
    <row r="141" spans="1:15" x14ac:dyDescent="0.35">
      <c r="A141" t="s">
        <v>170</v>
      </c>
      <c r="B141" t="s">
        <v>3</v>
      </c>
      <c r="C141" t="s">
        <v>773</v>
      </c>
      <c r="D141">
        <v>0</v>
      </c>
      <c r="E141">
        <v>4</v>
      </c>
      <c r="F141">
        <v>4</v>
      </c>
      <c r="G141">
        <v>24.5</v>
      </c>
      <c r="H141">
        <v>0.35355339059327379</v>
      </c>
      <c r="J141">
        <v>1.015566223665286</v>
      </c>
      <c r="K141">
        <v>7.0614461619651098E-2</v>
      </c>
      <c r="L141" s="15">
        <f t="shared" si="28"/>
        <v>8</v>
      </c>
      <c r="M141" s="16">
        <f t="shared" si="29"/>
        <v>0</v>
      </c>
      <c r="N141" s="16">
        <f t="shared" si="30"/>
        <v>50</v>
      </c>
      <c r="O141" s="16">
        <f t="shared" si="31"/>
        <v>50</v>
      </c>
    </row>
    <row r="142" spans="1:15" x14ac:dyDescent="0.35">
      <c r="A142" t="s">
        <v>170</v>
      </c>
      <c r="B142" t="s">
        <v>3</v>
      </c>
      <c r="C142" t="s">
        <v>841</v>
      </c>
      <c r="D142">
        <v>0</v>
      </c>
      <c r="E142">
        <v>7</v>
      </c>
      <c r="F142">
        <v>21</v>
      </c>
      <c r="G142">
        <v>20.857142857142858</v>
      </c>
      <c r="H142">
        <v>1.7834679748996645</v>
      </c>
      <c r="J142">
        <v>0.94013599802511449</v>
      </c>
      <c r="K142">
        <v>2.447215112601709E-2</v>
      </c>
      <c r="L142" s="15">
        <f t="shared" si="28"/>
        <v>28</v>
      </c>
      <c r="M142" s="16">
        <f t="shared" si="29"/>
        <v>0</v>
      </c>
      <c r="N142" s="16">
        <f t="shared" si="30"/>
        <v>25</v>
      </c>
      <c r="O142" s="16">
        <f t="shared" si="31"/>
        <v>75</v>
      </c>
    </row>
    <row r="143" spans="1:15" x14ac:dyDescent="0.35">
      <c r="A143" t="s">
        <v>170</v>
      </c>
      <c r="B143" t="s">
        <v>3</v>
      </c>
      <c r="C143" t="s">
        <v>840</v>
      </c>
      <c r="D143">
        <v>2</v>
      </c>
      <c r="E143">
        <v>3</v>
      </c>
      <c r="F143">
        <v>10</v>
      </c>
      <c r="G143">
        <v>22.9</v>
      </c>
      <c r="H143">
        <v>0.43358966777357594</v>
      </c>
      <c r="J143">
        <v>1.0139110074882374</v>
      </c>
      <c r="K143">
        <v>8.0650153171926364E-2</v>
      </c>
      <c r="L143" s="15">
        <f t="shared" si="28"/>
        <v>15</v>
      </c>
      <c r="M143" s="16">
        <f t="shared" si="29"/>
        <v>13.333333333333334</v>
      </c>
      <c r="N143" s="16">
        <f t="shared" si="30"/>
        <v>20</v>
      </c>
      <c r="O143" s="16">
        <f t="shared" si="31"/>
        <v>66.666666666666657</v>
      </c>
    </row>
    <row r="144" spans="1:15" x14ac:dyDescent="0.35">
      <c r="A144" t="s">
        <v>170</v>
      </c>
      <c r="B144" t="s">
        <v>3</v>
      </c>
      <c r="C144" t="s">
        <v>839</v>
      </c>
      <c r="D144">
        <v>0</v>
      </c>
      <c r="E144">
        <v>3</v>
      </c>
      <c r="F144">
        <v>11</v>
      </c>
      <c r="G144">
        <v>21.833333333333332</v>
      </c>
      <c r="H144">
        <v>0.49065338146265819</v>
      </c>
      <c r="J144">
        <v>0.93605287653901481</v>
      </c>
      <c r="K144">
        <v>3.4926854512337228E-2</v>
      </c>
      <c r="L144" s="15">
        <f t="shared" si="28"/>
        <v>14</v>
      </c>
      <c r="M144" s="16">
        <f t="shared" si="29"/>
        <v>0</v>
      </c>
      <c r="N144" s="16">
        <f t="shared" si="30"/>
        <v>21.428571428571427</v>
      </c>
      <c r="O144" s="16">
        <f t="shared" si="31"/>
        <v>78.571428571428569</v>
      </c>
    </row>
    <row r="145" spans="1:15" x14ac:dyDescent="0.35">
      <c r="A145" t="s">
        <v>170</v>
      </c>
      <c r="B145" t="s">
        <v>3</v>
      </c>
      <c r="C145" t="s">
        <v>1428</v>
      </c>
      <c r="D145">
        <v>6</v>
      </c>
      <c r="E145">
        <v>1</v>
      </c>
      <c r="F145">
        <v>0</v>
      </c>
      <c r="G145">
        <v>24</v>
      </c>
      <c r="H145">
        <v>0</v>
      </c>
      <c r="J145">
        <v>1.7949408800155067</v>
      </c>
      <c r="K145">
        <v>0.10828209197774664</v>
      </c>
      <c r="L145" s="15">
        <f t="shared" si="28"/>
        <v>7</v>
      </c>
      <c r="M145" s="16">
        <f t="shared" si="29"/>
        <v>85.714285714285708</v>
      </c>
      <c r="N145" s="16">
        <f t="shared" si="30"/>
        <v>14.285714285714285</v>
      </c>
      <c r="O145" s="16">
        <f t="shared" si="31"/>
        <v>0</v>
      </c>
    </row>
    <row r="146" spans="1:15" x14ac:dyDescent="0.35">
      <c r="A146" t="s">
        <v>170</v>
      </c>
      <c r="B146" t="s">
        <v>3</v>
      </c>
      <c r="C146" t="s">
        <v>1429</v>
      </c>
      <c r="D146">
        <v>3</v>
      </c>
      <c r="E146">
        <v>4</v>
      </c>
      <c r="F146">
        <v>1</v>
      </c>
      <c r="G146">
        <v>24.142857142857142</v>
      </c>
      <c r="H146">
        <v>8.5373472095313832E-2</v>
      </c>
      <c r="J146">
        <v>1.4086331843206734</v>
      </c>
      <c r="K146">
        <v>0.12321488843608654</v>
      </c>
      <c r="L146" s="15">
        <f t="shared" si="28"/>
        <v>8</v>
      </c>
      <c r="M146" s="16">
        <f t="shared" si="29"/>
        <v>37.5</v>
      </c>
      <c r="N146" s="16">
        <f t="shared" si="30"/>
        <v>50</v>
      </c>
      <c r="O146" s="16">
        <f t="shared" si="31"/>
        <v>12.5</v>
      </c>
    </row>
    <row r="147" spans="1:15" x14ac:dyDescent="0.35">
      <c r="A147" t="s">
        <v>170</v>
      </c>
      <c r="B147" t="s">
        <v>3</v>
      </c>
      <c r="C147" t="s">
        <v>1430</v>
      </c>
      <c r="D147">
        <v>0</v>
      </c>
      <c r="E147">
        <v>4</v>
      </c>
      <c r="F147">
        <v>8</v>
      </c>
      <c r="G147">
        <v>23.625</v>
      </c>
      <c r="H147">
        <v>2.5147999423413387</v>
      </c>
      <c r="J147">
        <v>0.9647157937714167</v>
      </c>
      <c r="K147">
        <v>2.4584636251771159E-2</v>
      </c>
      <c r="L147" s="15">
        <f t="shared" si="28"/>
        <v>12</v>
      </c>
      <c r="M147" s="16">
        <f t="shared" si="29"/>
        <v>0</v>
      </c>
      <c r="N147" s="16">
        <f t="shared" si="30"/>
        <v>33.333333333333329</v>
      </c>
      <c r="O147" s="16">
        <f t="shared" si="31"/>
        <v>66.666666666666657</v>
      </c>
    </row>
    <row r="148" spans="1:15" x14ac:dyDescent="0.35">
      <c r="A148" t="s">
        <v>170</v>
      </c>
      <c r="B148" t="s">
        <v>3</v>
      </c>
      <c r="C148" t="s">
        <v>1431</v>
      </c>
      <c r="D148">
        <v>2</v>
      </c>
      <c r="E148">
        <v>3</v>
      </c>
      <c r="F148">
        <v>10</v>
      </c>
      <c r="G148">
        <v>22.9</v>
      </c>
      <c r="H148">
        <v>0.43358966777357594</v>
      </c>
      <c r="J148">
        <v>1.0139110074882374</v>
      </c>
      <c r="K148">
        <v>8.0650153171926364E-2</v>
      </c>
      <c r="L148" s="15">
        <f t="shared" si="28"/>
        <v>15</v>
      </c>
      <c r="M148" s="16">
        <f t="shared" si="29"/>
        <v>13.333333333333334</v>
      </c>
      <c r="N148" s="16">
        <f t="shared" si="30"/>
        <v>20</v>
      </c>
      <c r="O148" s="16">
        <f t="shared" si="31"/>
        <v>66.666666666666657</v>
      </c>
    </row>
    <row r="149" spans="1:15" x14ac:dyDescent="0.35">
      <c r="A149" t="s">
        <v>170</v>
      </c>
      <c r="B149" t="s">
        <v>3</v>
      </c>
      <c r="C149" t="s">
        <v>1432</v>
      </c>
      <c r="D149">
        <v>1</v>
      </c>
      <c r="E149">
        <v>0</v>
      </c>
      <c r="F149">
        <v>14</v>
      </c>
      <c r="G149">
        <v>22.5</v>
      </c>
      <c r="H149" t="s">
        <v>1444</v>
      </c>
      <c r="J149">
        <v>0.89130499279322362</v>
      </c>
      <c r="K149">
        <v>5.1497671144107429E-2</v>
      </c>
      <c r="L149" s="15">
        <f t="shared" si="28"/>
        <v>15</v>
      </c>
      <c r="M149" s="16">
        <f t="shared" si="29"/>
        <v>6.666666666666667</v>
      </c>
      <c r="N149" s="16">
        <f t="shared" si="30"/>
        <v>0</v>
      </c>
      <c r="O149" s="16">
        <f t="shared" si="31"/>
        <v>93.333333333333329</v>
      </c>
    </row>
    <row r="150" spans="1:15" x14ac:dyDescent="0.35">
      <c r="A150" t="s">
        <v>170</v>
      </c>
      <c r="B150" t="s">
        <v>3</v>
      </c>
      <c r="C150" t="s">
        <v>1433</v>
      </c>
      <c r="D150">
        <v>7</v>
      </c>
      <c r="E150">
        <v>3</v>
      </c>
      <c r="F150">
        <v>0</v>
      </c>
      <c r="G150">
        <v>24.4</v>
      </c>
      <c r="H150">
        <v>9.4868329805051374E-2</v>
      </c>
      <c r="J150">
        <v>1.9059765608024868</v>
      </c>
      <c r="K150">
        <v>0.16508584510278732</v>
      </c>
      <c r="L150" s="15">
        <f t="shared" si="28"/>
        <v>10</v>
      </c>
      <c r="M150" s="16">
        <f t="shared" si="29"/>
        <v>70</v>
      </c>
      <c r="N150" s="16">
        <f t="shared" si="30"/>
        <v>30</v>
      </c>
      <c r="O150" s="16">
        <f t="shared" si="31"/>
        <v>0</v>
      </c>
    </row>
    <row r="151" spans="1:15" x14ac:dyDescent="0.35">
      <c r="A151" t="s">
        <v>170</v>
      </c>
      <c r="B151" t="s">
        <v>3</v>
      </c>
      <c r="C151" t="s">
        <v>1434</v>
      </c>
      <c r="D151" t="s">
        <v>1444</v>
      </c>
      <c r="E151" t="s">
        <v>1444</v>
      </c>
      <c r="F151" t="s">
        <v>1444</v>
      </c>
      <c r="G151" t="s">
        <v>1444</v>
      </c>
      <c r="H151" t="s">
        <v>1444</v>
      </c>
      <c r="I151" t="s">
        <v>1444</v>
      </c>
      <c r="J151" t="s">
        <v>1444</v>
      </c>
      <c r="K151" t="s">
        <v>1444</v>
      </c>
      <c r="L151" s="15">
        <f t="shared" si="28"/>
        <v>0</v>
      </c>
      <c r="M151" s="16" t="e">
        <f t="shared" si="29"/>
        <v>#VALUE!</v>
      </c>
      <c r="N151" s="16" t="e">
        <f t="shared" si="30"/>
        <v>#VALUE!</v>
      </c>
      <c r="O151" s="16" t="e">
        <f t="shared" si="31"/>
        <v>#VALUE!</v>
      </c>
    </row>
    <row r="152" spans="1:15" x14ac:dyDescent="0.35">
      <c r="A152" t="s">
        <v>170</v>
      </c>
      <c r="B152" t="s">
        <v>3</v>
      </c>
      <c r="C152" t="s">
        <v>1435</v>
      </c>
      <c r="D152">
        <v>0</v>
      </c>
      <c r="E152">
        <v>2</v>
      </c>
      <c r="F152">
        <v>12</v>
      </c>
      <c r="G152">
        <v>23.75</v>
      </c>
      <c r="H152">
        <v>0.17677669529663687</v>
      </c>
      <c r="J152">
        <v>0.89913761617733567</v>
      </c>
      <c r="K152">
        <v>3.2946889251272982E-2</v>
      </c>
      <c r="L152" s="15">
        <f t="shared" ref="L152:L154" si="32">SUM(D152:F152)</f>
        <v>14</v>
      </c>
      <c r="M152" s="16">
        <f t="shared" ref="M152:M154" si="33">D152/L152*100</f>
        <v>0</v>
      </c>
      <c r="N152" s="16">
        <f t="shared" ref="N152:N154" si="34">E152/L152*100</f>
        <v>14.285714285714285</v>
      </c>
      <c r="O152" s="16">
        <f t="shared" ref="O152:O154" si="35">F152/L152*100</f>
        <v>85.714285714285708</v>
      </c>
    </row>
    <row r="153" spans="1:15" x14ac:dyDescent="0.35">
      <c r="A153" t="s">
        <v>170</v>
      </c>
      <c r="B153" t="s">
        <v>3</v>
      </c>
      <c r="C153" t="s">
        <v>1436</v>
      </c>
      <c r="D153">
        <v>1</v>
      </c>
      <c r="E153">
        <v>2</v>
      </c>
      <c r="F153">
        <v>9</v>
      </c>
      <c r="G153">
        <v>25.833333333333332</v>
      </c>
      <c r="H153">
        <v>1.9051586888313607</v>
      </c>
      <c r="J153">
        <v>0.97316146969240613</v>
      </c>
      <c r="K153">
        <v>5.6671687800047083E-2</v>
      </c>
      <c r="L153" s="15">
        <f t="shared" si="32"/>
        <v>12</v>
      </c>
      <c r="M153" s="16">
        <f t="shared" si="33"/>
        <v>8.3333333333333321</v>
      </c>
      <c r="N153" s="16">
        <f t="shared" si="34"/>
        <v>16.666666666666664</v>
      </c>
      <c r="O153" s="16">
        <f t="shared" si="35"/>
        <v>75</v>
      </c>
    </row>
    <row r="154" spans="1:15" x14ac:dyDescent="0.35">
      <c r="A154" t="s">
        <v>170</v>
      </c>
      <c r="B154" t="s">
        <v>3</v>
      </c>
      <c r="C154" t="s">
        <v>1437</v>
      </c>
      <c r="D154">
        <v>2</v>
      </c>
      <c r="E154">
        <v>1</v>
      </c>
      <c r="F154">
        <v>11</v>
      </c>
      <c r="G154">
        <v>23.5</v>
      </c>
      <c r="H154">
        <v>0</v>
      </c>
      <c r="J154">
        <v>1.0587823643159218</v>
      </c>
      <c r="K154">
        <v>0.1014248904965438</v>
      </c>
      <c r="L154" s="15">
        <f t="shared" si="32"/>
        <v>14</v>
      </c>
      <c r="M154" s="16">
        <f t="shared" si="33"/>
        <v>14.285714285714285</v>
      </c>
      <c r="N154" s="16">
        <f t="shared" si="34"/>
        <v>7.1428571428571423</v>
      </c>
      <c r="O154" s="16">
        <f t="shared" si="35"/>
        <v>78.571428571428569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1444"/>
  <sheetViews>
    <sheetView zoomScale="85" zoomScaleNormal="85" workbookViewId="0">
      <pane ySplit="1" topLeftCell="A2" activePane="bottomLeft" state="frozen"/>
      <selection pane="bottomLeft" activeCell="A1413" sqref="A1413:A1444"/>
    </sheetView>
  </sheetViews>
  <sheetFormatPr defaultRowHeight="14.5" x14ac:dyDescent="0.35"/>
  <cols>
    <col min="1" max="1" width="19.1796875" bestFit="1" customWidth="1"/>
    <col min="2" max="2" width="55" bestFit="1" customWidth="1"/>
    <col min="3" max="3" width="7.54296875" bestFit="1" customWidth="1"/>
    <col min="4" max="4" width="9.7265625" bestFit="1" customWidth="1"/>
    <col min="15" max="15" width="19.1796875" bestFit="1" customWidth="1"/>
    <col min="16" max="16" width="55" bestFit="1" customWidth="1"/>
    <col min="17" max="17" width="7.54296875" bestFit="1" customWidth="1"/>
    <col min="18" max="18" width="9.7265625" bestFit="1" customWidth="1"/>
  </cols>
  <sheetData>
    <row r="1" spans="1:25" x14ac:dyDescent="0.35">
      <c r="A1" t="s">
        <v>119</v>
      </c>
      <c r="B1" t="s">
        <v>120</v>
      </c>
      <c r="C1" t="s">
        <v>121</v>
      </c>
      <c r="D1" t="s">
        <v>122</v>
      </c>
      <c r="E1" t="s">
        <v>123</v>
      </c>
      <c r="F1" t="s">
        <v>124</v>
      </c>
      <c r="G1" t="s">
        <v>125</v>
      </c>
      <c r="H1" t="s">
        <v>126</v>
      </c>
      <c r="I1" t="s">
        <v>127</v>
      </c>
      <c r="J1" t="s">
        <v>128</v>
      </c>
      <c r="K1" t="s">
        <v>129</v>
      </c>
      <c r="O1" t="s">
        <v>119</v>
      </c>
      <c r="P1" t="s">
        <v>120</v>
      </c>
      <c r="Q1" t="s">
        <v>121</v>
      </c>
      <c r="R1" t="s">
        <v>122</v>
      </c>
      <c r="S1" t="s">
        <v>123</v>
      </c>
      <c r="T1" t="s">
        <v>124</v>
      </c>
      <c r="U1" t="s">
        <v>125</v>
      </c>
      <c r="V1" t="s">
        <v>126</v>
      </c>
      <c r="W1" t="s">
        <v>127</v>
      </c>
      <c r="X1" t="s">
        <v>128</v>
      </c>
      <c r="Y1" t="s">
        <v>129</v>
      </c>
    </row>
    <row r="2" spans="1:25" x14ac:dyDescent="0.35">
      <c r="A2" s="1" t="s">
        <v>8</v>
      </c>
      <c r="B2" t="s">
        <v>9</v>
      </c>
      <c r="C2" t="s">
        <v>0</v>
      </c>
      <c r="D2" t="s">
        <v>1</v>
      </c>
      <c r="E2">
        <v>24</v>
      </c>
      <c r="F2">
        <v>63.58</v>
      </c>
      <c r="G2">
        <v>73.7</v>
      </c>
      <c r="H2">
        <f t="shared" ref="H2:H11" si="0">F2/G2</f>
        <v>0.86268656716417902</v>
      </c>
      <c r="I2">
        <v>23.5</v>
      </c>
      <c r="J2">
        <v>62.22</v>
      </c>
      <c r="K2">
        <v>72.459999999999994</v>
      </c>
      <c r="O2" t="s">
        <v>8</v>
      </c>
      <c r="P2" t="s">
        <v>9</v>
      </c>
      <c r="Q2" t="s">
        <v>0</v>
      </c>
      <c r="R2" t="s">
        <v>2</v>
      </c>
      <c r="S2">
        <v>24</v>
      </c>
      <c r="T2">
        <v>166.16</v>
      </c>
      <c r="U2">
        <v>73.7</v>
      </c>
      <c r="V2">
        <f t="shared" ref="V2:V11" si="1">T2/U2</f>
        <v>2.2545454545454544</v>
      </c>
      <c r="W2">
        <v>35</v>
      </c>
      <c r="X2">
        <v>103.92</v>
      </c>
      <c r="Y2">
        <v>100.44</v>
      </c>
    </row>
    <row r="3" spans="1:25" x14ac:dyDescent="0.35">
      <c r="A3" t="s">
        <v>10</v>
      </c>
      <c r="B3" t="s">
        <v>9</v>
      </c>
      <c r="C3" t="s">
        <v>0</v>
      </c>
      <c r="D3" t="s">
        <v>1</v>
      </c>
      <c r="E3">
        <v>30.5</v>
      </c>
      <c r="F3">
        <v>94.08</v>
      </c>
      <c r="G3">
        <v>89.6</v>
      </c>
      <c r="H3">
        <f t="shared" si="0"/>
        <v>1.05</v>
      </c>
      <c r="I3">
        <v>19.5</v>
      </c>
      <c r="J3">
        <v>66.05</v>
      </c>
      <c r="K3">
        <v>62.44</v>
      </c>
      <c r="O3" t="s">
        <v>10</v>
      </c>
      <c r="P3" t="s">
        <v>9</v>
      </c>
      <c r="Q3" t="s">
        <v>0</v>
      </c>
      <c r="R3" t="s">
        <v>2</v>
      </c>
      <c r="S3">
        <v>24</v>
      </c>
      <c r="T3">
        <v>161.16</v>
      </c>
      <c r="U3">
        <v>73.7</v>
      </c>
      <c r="V3">
        <f t="shared" si="1"/>
        <v>2.1867028493894165</v>
      </c>
      <c r="W3">
        <v>16</v>
      </c>
      <c r="X3">
        <v>60.64</v>
      </c>
      <c r="Y3">
        <v>53.5</v>
      </c>
    </row>
    <row r="4" spans="1:25" x14ac:dyDescent="0.35">
      <c r="A4" t="s">
        <v>11</v>
      </c>
      <c r="B4" t="s">
        <v>9</v>
      </c>
      <c r="C4" t="s">
        <v>0</v>
      </c>
      <c r="D4" t="s">
        <v>1</v>
      </c>
      <c r="E4">
        <v>33</v>
      </c>
      <c r="F4">
        <v>104.88</v>
      </c>
      <c r="G4">
        <v>95.64</v>
      </c>
      <c r="H4">
        <f t="shared" si="0"/>
        <v>1.0966122961104141</v>
      </c>
      <c r="I4">
        <v>16</v>
      </c>
      <c r="J4">
        <v>60.72</v>
      </c>
      <c r="K4">
        <v>53.5</v>
      </c>
      <c r="O4" t="s">
        <v>11</v>
      </c>
      <c r="P4" t="s">
        <v>9</v>
      </c>
      <c r="Q4" t="s">
        <v>0</v>
      </c>
      <c r="R4" t="s">
        <v>2</v>
      </c>
      <c r="S4">
        <v>24</v>
      </c>
      <c r="T4">
        <v>154.29</v>
      </c>
      <c r="U4">
        <v>73.7</v>
      </c>
      <c r="V4">
        <f t="shared" si="1"/>
        <v>2.0934871099050203</v>
      </c>
      <c r="W4">
        <v>16</v>
      </c>
      <c r="X4">
        <v>57.91</v>
      </c>
      <c r="Y4">
        <v>53.5</v>
      </c>
    </row>
    <row r="5" spans="1:25" x14ac:dyDescent="0.35">
      <c r="A5" t="s">
        <v>12</v>
      </c>
      <c r="B5" t="s">
        <v>9</v>
      </c>
      <c r="C5" t="s">
        <v>0</v>
      </c>
      <c r="D5" t="s">
        <v>1</v>
      </c>
      <c r="E5">
        <v>24.5</v>
      </c>
      <c r="F5">
        <v>127.96</v>
      </c>
      <c r="G5">
        <v>74.930000000000007</v>
      </c>
      <c r="H5">
        <f t="shared" si="0"/>
        <v>1.7077272120645934</v>
      </c>
      <c r="I5">
        <v>28.5</v>
      </c>
      <c r="J5">
        <v>91.53</v>
      </c>
      <c r="K5">
        <v>84.74</v>
      </c>
      <c r="O5" t="s">
        <v>12</v>
      </c>
      <c r="P5" t="s">
        <v>9</v>
      </c>
      <c r="Q5" t="s">
        <v>0</v>
      </c>
      <c r="R5" t="s">
        <v>2</v>
      </c>
      <c r="S5">
        <v>24</v>
      </c>
      <c r="T5">
        <v>145.52000000000001</v>
      </c>
      <c r="U5">
        <v>73.7</v>
      </c>
      <c r="V5">
        <f t="shared" si="1"/>
        <v>1.9744911804613299</v>
      </c>
      <c r="W5">
        <v>22.5</v>
      </c>
      <c r="X5">
        <v>62.46</v>
      </c>
      <c r="Y5">
        <v>69.97</v>
      </c>
    </row>
    <row r="6" spans="1:25" x14ac:dyDescent="0.35">
      <c r="A6" s="1" t="s">
        <v>13</v>
      </c>
      <c r="B6" t="s">
        <v>9</v>
      </c>
      <c r="C6" t="s">
        <v>0</v>
      </c>
      <c r="D6" t="s">
        <v>1</v>
      </c>
      <c r="E6">
        <v>32</v>
      </c>
      <c r="F6">
        <v>102.85</v>
      </c>
      <c r="G6">
        <v>93.23</v>
      </c>
      <c r="H6">
        <f t="shared" si="0"/>
        <v>1.103185669848761</v>
      </c>
      <c r="I6">
        <v>35</v>
      </c>
      <c r="J6">
        <v>101.86</v>
      </c>
      <c r="K6">
        <v>100.44</v>
      </c>
      <c r="O6" t="s">
        <v>13</v>
      </c>
      <c r="P6" t="s">
        <v>9</v>
      </c>
      <c r="Q6" t="s">
        <v>0</v>
      </c>
      <c r="R6" t="s">
        <v>2</v>
      </c>
      <c r="S6">
        <v>24</v>
      </c>
      <c r="T6">
        <v>139.96</v>
      </c>
      <c r="U6">
        <v>73.7</v>
      </c>
      <c r="V6">
        <f t="shared" si="1"/>
        <v>1.8990502035278154</v>
      </c>
      <c r="W6">
        <v>23</v>
      </c>
      <c r="X6">
        <v>70.62</v>
      </c>
      <c r="Y6">
        <v>71.22</v>
      </c>
    </row>
    <row r="7" spans="1:25" x14ac:dyDescent="0.35">
      <c r="A7" s="1" t="s">
        <v>14</v>
      </c>
      <c r="B7" t="s">
        <v>9</v>
      </c>
      <c r="C7" t="s">
        <v>0</v>
      </c>
      <c r="D7" t="s">
        <v>1</v>
      </c>
      <c r="E7">
        <v>21.5</v>
      </c>
      <c r="F7">
        <v>71.63</v>
      </c>
      <c r="G7">
        <v>67.47</v>
      </c>
      <c r="H7">
        <f t="shared" si="0"/>
        <v>1.0616570327552985</v>
      </c>
      <c r="I7">
        <v>21</v>
      </c>
      <c r="J7">
        <v>38.520000000000003</v>
      </c>
      <c r="K7">
        <v>66.22</v>
      </c>
      <c r="O7" t="s">
        <v>14</v>
      </c>
      <c r="P7" t="s">
        <v>9</v>
      </c>
      <c r="Q7" t="s">
        <v>0</v>
      </c>
      <c r="R7" t="s">
        <v>2</v>
      </c>
      <c r="S7">
        <v>24</v>
      </c>
      <c r="T7">
        <v>104.28</v>
      </c>
      <c r="U7">
        <v>73.7</v>
      </c>
      <c r="V7">
        <f t="shared" si="1"/>
        <v>1.4149253731343283</v>
      </c>
      <c r="W7">
        <v>25</v>
      </c>
      <c r="X7">
        <v>76.92</v>
      </c>
      <c r="Y7">
        <v>76.17</v>
      </c>
    </row>
    <row r="8" spans="1:25" x14ac:dyDescent="0.35">
      <c r="A8" t="s">
        <v>15</v>
      </c>
      <c r="B8" t="s">
        <v>9</v>
      </c>
      <c r="C8" t="s">
        <v>0</v>
      </c>
      <c r="D8" t="s">
        <v>1</v>
      </c>
      <c r="E8">
        <v>29</v>
      </c>
      <c r="F8">
        <v>113.9</v>
      </c>
      <c r="G8">
        <v>85.96</v>
      </c>
      <c r="H8">
        <f t="shared" si="0"/>
        <v>1.3250348999534669</v>
      </c>
      <c r="I8">
        <v>34.5</v>
      </c>
      <c r="J8">
        <v>119.03</v>
      </c>
      <c r="K8">
        <v>99.24</v>
      </c>
      <c r="O8" t="s">
        <v>15</v>
      </c>
      <c r="P8" t="s">
        <v>9</v>
      </c>
      <c r="Q8" t="s">
        <v>0</v>
      </c>
      <c r="R8" t="s">
        <v>2</v>
      </c>
      <c r="S8">
        <v>24</v>
      </c>
      <c r="T8">
        <v>176.06</v>
      </c>
      <c r="U8">
        <v>73.7</v>
      </c>
      <c r="V8">
        <f t="shared" si="1"/>
        <v>2.3888738127544098</v>
      </c>
      <c r="W8">
        <v>22.5</v>
      </c>
      <c r="X8">
        <v>60.23</v>
      </c>
      <c r="Y8">
        <v>69.97</v>
      </c>
    </row>
    <row r="9" spans="1:25" x14ac:dyDescent="0.35">
      <c r="A9" t="s">
        <v>16</v>
      </c>
      <c r="B9" t="s">
        <v>9</v>
      </c>
      <c r="C9" t="s">
        <v>0</v>
      </c>
      <c r="D9" t="s">
        <v>1</v>
      </c>
      <c r="E9">
        <v>23.5</v>
      </c>
      <c r="F9">
        <v>86.53</v>
      </c>
      <c r="G9">
        <v>72.459999999999994</v>
      </c>
      <c r="H9">
        <f t="shared" si="0"/>
        <v>1.1941760971570523</v>
      </c>
      <c r="I9">
        <v>31.5</v>
      </c>
      <c r="J9">
        <v>102.63</v>
      </c>
      <c r="K9">
        <v>92.02</v>
      </c>
      <c r="O9" t="s">
        <v>16</v>
      </c>
      <c r="P9" t="s">
        <v>9</v>
      </c>
      <c r="Q9" t="s">
        <v>0</v>
      </c>
      <c r="R9" t="s">
        <v>2</v>
      </c>
      <c r="S9">
        <v>24</v>
      </c>
      <c r="T9">
        <v>165.5</v>
      </c>
      <c r="U9">
        <v>73.7</v>
      </c>
      <c r="V9">
        <f t="shared" si="1"/>
        <v>2.2455902306648574</v>
      </c>
      <c r="W9">
        <v>16</v>
      </c>
      <c r="X9">
        <v>60.72</v>
      </c>
      <c r="Y9">
        <v>53.5</v>
      </c>
    </row>
    <row r="10" spans="1:25" x14ac:dyDescent="0.35">
      <c r="A10" t="s">
        <v>17</v>
      </c>
      <c r="B10" t="s">
        <v>9</v>
      </c>
      <c r="C10" t="s">
        <v>0</v>
      </c>
      <c r="D10" t="s">
        <v>1</v>
      </c>
      <c r="E10">
        <v>24</v>
      </c>
      <c r="F10">
        <v>95.7</v>
      </c>
      <c r="G10">
        <v>73.7</v>
      </c>
      <c r="H10">
        <f t="shared" si="0"/>
        <v>1.2985074626865671</v>
      </c>
      <c r="I10">
        <v>32</v>
      </c>
      <c r="J10">
        <v>113.63</v>
      </c>
      <c r="K10">
        <v>93.23</v>
      </c>
      <c r="O10" t="s">
        <v>17</v>
      </c>
      <c r="P10" t="s">
        <v>9</v>
      </c>
      <c r="Q10" t="s">
        <v>0</v>
      </c>
      <c r="R10" t="s">
        <v>2</v>
      </c>
      <c r="S10">
        <v>24</v>
      </c>
      <c r="T10">
        <v>59.72</v>
      </c>
      <c r="U10">
        <v>73.7</v>
      </c>
      <c r="V10">
        <f t="shared" si="1"/>
        <v>0.81031207598371768</v>
      </c>
      <c r="W10">
        <v>23.5</v>
      </c>
      <c r="X10">
        <v>50.81</v>
      </c>
      <c r="Y10">
        <v>72.459999999999994</v>
      </c>
    </row>
    <row r="11" spans="1:25" x14ac:dyDescent="0.35">
      <c r="A11" s="1" t="s">
        <v>18</v>
      </c>
      <c r="B11" t="s">
        <v>9</v>
      </c>
      <c r="C11" t="s">
        <v>0</v>
      </c>
      <c r="D11" t="s">
        <v>1</v>
      </c>
      <c r="E11">
        <v>24</v>
      </c>
      <c r="F11">
        <v>63.16</v>
      </c>
      <c r="G11">
        <v>73.7</v>
      </c>
      <c r="H11">
        <f t="shared" si="0"/>
        <v>0.85698778833107181</v>
      </c>
      <c r="I11">
        <v>23.5</v>
      </c>
      <c r="J11">
        <v>61.82</v>
      </c>
      <c r="K11">
        <v>72.459999999999994</v>
      </c>
      <c r="O11" t="s">
        <v>18</v>
      </c>
      <c r="P11" t="s">
        <v>9</v>
      </c>
      <c r="Q11" t="s">
        <v>0</v>
      </c>
      <c r="R11" t="s">
        <v>2</v>
      </c>
      <c r="S11">
        <v>24</v>
      </c>
      <c r="T11">
        <v>142.87</v>
      </c>
      <c r="U11">
        <v>73.7</v>
      </c>
      <c r="V11">
        <f t="shared" si="1"/>
        <v>1.9385345997286296</v>
      </c>
      <c r="W11">
        <v>22.5</v>
      </c>
      <c r="X11">
        <v>54.48</v>
      </c>
      <c r="Y11">
        <v>69.97</v>
      </c>
    </row>
    <row r="12" spans="1:25" x14ac:dyDescent="0.35">
      <c r="A12" s="1" t="s">
        <v>21</v>
      </c>
      <c r="B12" t="s">
        <v>22</v>
      </c>
      <c r="C12" t="s">
        <v>0</v>
      </c>
      <c r="D12" t="s">
        <v>1</v>
      </c>
      <c r="E12">
        <v>24</v>
      </c>
      <c r="F12">
        <v>87.93</v>
      </c>
      <c r="G12">
        <v>73.7</v>
      </c>
      <c r="H12">
        <f t="shared" ref="H12:H43" si="2">F12/G12</f>
        <v>1.1930800542740843</v>
      </c>
      <c r="I12">
        <v>23.5</v>
      </c>
      <c r="J12">
        <v>56.23</v>
      </c>
      <c r="K12">
        <v>72.459999999999994</v>
      </c>
      <c r="O12" t="s">
        <v>21</v>
      </c>
      <c r="P12" t="s">
        <v>22</v>
      </c>
      <c r="Q12" t="s">
        <v>0</v>
      </c>
      <c r="R12" t="s">
        <v>2</v>
      </c>
      <c r="S12">
        <v>24</v>
      </c>
      <c r="T12">
        <v>109.61</v>
      </c>
      <c r="U12">
        <v>73.7</v>
      </c>
      <c r="V12">
        <f t="shared" ref="V12:V44" si="3">T12/U12</f>
        <v>1.4872455902306647</v>
      </c>
      <c r="W12">
        <v>35</v>
      </c>
      <c r="X12">
        <v>103.96</v>
      </c>
      <c r="Y12">
        <v>100.44</v>
      </c>
    </row>
    <row r="13" spans="1:25" x14ac:dyDescent="0.35">
      <c r="A13" t="s">
        <v>23</v>
      </c>
      <c r="B13" t="s">
        <v>22</v>
      </c>
      <c r="C13" t="s">
        <v>0</v>
      </c>
      <c r="D13" t="s">
        <v>1</v>
      </c>
      <c r="E13">
        <v>24.5</v>
      </c>
      <c r="F13">
        <v>156.08000000000001</v>
      </c>
      <c r="G13">
        <v>74.930000000000007</v>
      </c>
      <c r="H13">
        <f t="shared" si="2"/>
        <v>2.0830108100894167</v>
      </c>
      <c r="I13">
        <v>22</v>
      </c>
      <c r="J13">
        <v>55.2</v>
      </c>
      <c r="K13">
        <v>68.72</v>
      </c>
      <c r="O13" t="s">
        <v>23</v>
      </c>
      <c r="P13" t="s">
        <v>22</v>
      </c>
      <c r="Q13" t="s">
        <v>0</v>
      </c>
      <c r="R13" t="s">
        <v>2</v>
      </c>
      <c r="S13">
        <v>24.5</v>
      </c>
      <c r="T13">
        <v>75.87</v>
      </c>
      <c r="U13">
        <v>74.930000000000007</v>
      </c>
      <c r="V13">
        <f t="shared" si="3"/>
        <v>1.0125450420392366</v>
      </c>
      <c r="W13">
        <v>24</v>
      </c>
      <c r="X13">
        <v>71.52</v>
      </c>
      <c r="Y13">
        <v>73.7</v>
      </c>
    </row>
    <row r="14" spans="1:25" x14ac:dyDescent="0.35">
      <c r="A14" t="s">
        <v>24</v>
      </c>
      <c r="B14" t="s">
        <v>22</v>
      </c>
      <c r="C14" t="s">
        <v>0</v>
      </c>
      <c r="D14" t="s">
        <v>1</v>
      </c>
      <c r="E14">
        <v>24</v>
      </c>
      <c r="F14">
        <v>117.76</v>
      </c>
      <c r="G14">
        <v>73.7</v>
      </c>
      <c r="H14">
        <f t="shared" si="2"/>
        <v>1.5978290366350067</v>
      </c>
      <c r="I14">
        <v>22.5</v>
      </c>
      <c r="J14">
        <v>63.95</v>
      </c>
      <c r="K14">
        <v>69.97</v>
      </c>
      <c r="O14" t="s">
        <v>24</v>
      </c>
      <c r="P14" t="s">
        <v>22</v>
      </c>
      <c r="Q14" t="s">
        <v>0</v>
      </c>
      <c r="R14" t="s">
        <v>2</v>
      </c>
      <c r="S14">
        <v>33.5</v>
      </c>
      <c r="T14">
        <v>110.11</v>
      </c>
      <c r="U14">
        <v>96.84</v>
      </c>
      <c r="V14">
        <f t="shared" si="3"/>
        <v>1.1370301528294093</v>
      </c>
      <c r="W14">
        <v>32.5</v>
      </c>
      <c r="X14">
        <v>65.290000000000006</v>
      </c>
      <c r="Y14">
        <v>94.43</v>
      </c>
    </row>
    <row r="15" spans="1:25" x14ac:dyDescent="0.35">
      <c r="A15" t="s">
        <v>25</v>
      </c>
      <c r="B15" t="s">
        <v>22</v>
      </c>
      <c r="C15" t="s">
        <v>0</v>
      </c>
      <c r="D15" t="s">
        <v>1</v>
      </c>
      <c r="E15">
        <v>24</v>
      </c>
      <c r="F15">
        <v>161.06</v>
      </c>
      <c r="G15">
        <v>73.7</v>
      </c>
      <c r="H15">
        <f t="shared" si="2"/>
        <v>2.1853459972862956</v>
      </c>
      <c r="I15">
        <v>22</v>
      </c>
      <c r="J15">
        <v>53.62</v>
      </c>
      <c r="K15">
        <v>68.72</v>
      </c>
      <c r="O15" t="s">
        <v>25</v>
      </c>
      <c r="P15" t="s">
        <v>22</v>
      </c>
      <c r="Q15" t="s">
        <v>0</v>
      </c>
      <c r="R15" t="s">
        <v>2</v>
      </c>
      <c r="S15">
        <v>24</v>
      </c>
      <c r="T15">
        <v>136.38</v>
      </c>
      <c r="U15">
        <v>73.7</v>
      </c>
      <c r="V15">
        <f t="shared" si="3"/>
        <v>1.8504748982360921</v>
      </c>
      <c r="W15">
        <v>23</v>
      </c>
      <c r="X15">
        <v>54.03</v>
      </c>
      <c r="Y15">
        <v>71.22</v>
      </c>
    </row>
    <row r="16" spans="1:25" x14ac:dyDescent="0.35">
      <c r="A16" t="s">
        <v>26</v>
      </c>
      <c r="B16" t="s">
        <v>22</v>
      </c>
      <c r="C16" t="s">
        <v>0</v>
      </c>
      <c r="D16" t="s">
        <v>1</v>
      </c>
      <c r="E16">
        <v>24</v>
      </c>
      <c r="F16">
        <v>165.83</v>
      </c>
      <c r="G16">
        <v>73.7</v>
      </c>
      <c r="H16">
        <f t="shared" si="2"/>
        <v>2.2500678426051559</v>
      </c>
      <c r="I16">
        <v>22.5</v>
      </c>
      <c r="J16">
        <v>49.11</v>
      </c>
      <c r="K16">
        <v>69.97</v>
      </c>
      <c r="O16" t="s">
        <v>26</v>
      </c>
      <c r="P16" t="s">
        <v>22</v>
      </c>
      <c r="Q16" t="s">
        <v>0</v>
      </c>
      <c r="R16" t="s">
        <v>2</v>
      </c>
      <c r="S16">
        <v>24.5</v>
      </c>
      <c r="T16">
        <v>81.87</v>
      </c>
      <c r="U16">
        <v>74.930000000000007</v>
      </c>
      <c r="V16">
        <f t="shared" si="3"/>
        <v>1.0926197784598959</v>
      </c>
      <c r="W16">
        <v>32.5</v>
      </c>
      <c r="X16">
        <v>95.94</v>
      </c>
      <c r="Y16">
        <v>94.43</v>
      </c>
    </row>
    <row r="17" spans="1:25" x14ac:dyDescent="0.35">
      <c r="A17" s="1" t="s">
        <v>27</v>
      </c>
      <c r="B17" t="s">
        <v>22</v>
      </c>
      <c r="C17" t="s">
        <v>0</v>
      </c>
      <c r="D17" t="s">
        <v>1</v>
      </c>
      <c r="E17">
        <v>0</v>
      </c>
      <c r="F17">
        <v>0</v>
      </c>
      <c r="G17">
        <v>0</v>
      </c>
      <c r="H17" t="e">
        <f t="shared" si="2"/>
        <v>#DIV/0!</v>
      </c>
      <c r="I17">
        <v>0</v>
      </c>
      <c r="J17">
        <v>0</v>
      </c>
      <c r="K17">
        <v>0</v>
      </c>
      <c r="O17" t="s">
        <v>27</v>
      </c>
      <c r="P17" t="s">
        <v>22</v>
      </c>
      <c r="Q17" t="s">
        <v>0</v>
      </c>
      <c r="R17" t="s">
        <v>2</v>
      </c>
      <c r="S17">
        <v>0</v>
      </c>
      <c r="T17">
        <v>0</v>
      </c>
      <c r="U17">
        <v>0</v>
      </c>
      <c r="V17" t="e">
        <f t="shared" si="3"/>
        <v>#DIV/0!</v>
      </c>
      <c r="W17">
        <v>0</v>
      </c>
      <c r="X17">
        <v>0</v>
      </c>
      <c r="Y17">
        <v>0</v>
      </c>
    </row>
    <row r="18" spans="1:25" x14ac:dyDescent="0.35">
      <c r="A18" s="1" t="s">
        <v>28</v>
      </c>
      <c r="B18" t="s">
        <v>22</v>
      </c>
      <c r="C18" t="s">
        <v>0</v>
      </c>
      <c r="D18" t="s">
        <v>1</v>
      </c>
      <c r="E18">
        <v>0</v>
      </c>
      <c r="F18">
        <v>0</v>
      </c>
      <c r="G18">
        <v>0</v>
      </c>
      <c r="H18" t="e">
        <f t="shared" si="2"/>
        <v>#DIV/0!</v>
      </c>
      <c r="I18">
        <v>0</v>
      </c>
      <c r="J18">
        <v>0</v>
      </c>
      <c r="K18">
        <v>0</v>
      </c>
      <c r="O18" t="s">
        <v>28</v>
      </c>
      <c r="P18" t="s">
        <v>22</v>
      </c>
      <c r="Q18" t="s">
        <v>0</v>
      </c>
      <c r="R18" t="s">
        <v>2</v>
      </c>
      <c r="S18">
        <v>0</v>
      </c>
      <c r="T18">
        <v>0</v>
      </c>
      <c r="U18">
        <v>0</v>
      </c>
      <c r="V18" t="e">
        <f t="shared" si="3"/>
        <v>#DIV/0!</v>
      </c>
      <c r="W18">
        <v>0</v>
      </c>
      <c r="X18">
        <v>0</v>
      </c>
      <c r="Y18">
        <v>0</v>
      </c>
    </row>
    <row r="19" spans="1:25" x14ac:dyDescent="0.35">
      <c r="A19" t="s">
        <v>29</v>
      </c>
      <c r="B19" t="s">
        <v>22</v>
      </c>
      <c r="C19" t="s">
        <v>0</v>
      </c>
      <c r="D19" t="s">
        <v>1</v>
      </c>
      <c r="E19">
        <v>24</v>
      </c>
      <c r="F19">
        <v>189.06</v>
      </c>
      <c r="G19">
        <v>73.7</v>
      </c>
      <c r="H19">
        <f t="shared" si="2"/>
        <v>2.5652645861601084</v>
      </c>
      <c r="I19">
        <v>22</v>
      </c>
      <c r="J19">
        <v>47.97</v>
      </c>
      <c r="K19">
        <v>68.72</v>
      </c>
      <c r="O19" t="s">
        <v>29</v>
      </c>
      <c r="P19" t="s">
        <v>22</v>
      </c>
      <c r="Q19" t="s">
        <v>0</v>
      </c>
      <c r="R19" t="s">
        <v>2</v>
      </c>
      <c r="S19">
        <v>24</v>
      </c>
      <c r="T19">
        <v>125.5</v>
      </c>
      <c r="U19">
        <v>73.7</v>
      </c>
      <c r="V19">
        <f t="shared" si="3"/>
        <v>1.7028493894165535</v>
      </c>
      <c r="W19">
        <v>23</v>
      </c>
      <c r="X19">
        <v>63.2</v>
      </c>
      <c r="Y19">
        <v>71.22</v>
      </c>
    </row>
    <row r="20" spans="1:25" x14ac:dyDescent="0.35">
      <c r="A20" t="s">
        <v>30</v>
      </c>
      <c r="B20" t="s">
        <v>22</v>
      </c>
      <c r="C20" t="s">
        <v>0</v>
      </c>
      <c r="D20" t="s">
        <v>1</v>
      </c>
      <c r="E20">
        <v>24.5</v>
      </c>
      <c r="F20">
        <v>87.28</v>
      </c>
      <c r="G20">
        <v>74.930000000000007</v>
      </c>
      <c r="H20">
        <f t="shared" si="2"/>
        <v>1.1648204991325235</v>
      </c>
      <c r="I20">
        <v>23.5</v>
      </c>
      <c r="J20">
        <v>72.959999999999994</v>
      </c>
      <c r="K20">
        <v>72.459999999999994</v>
      </c>
      <c r="O20" t="s">
        <v>30</v>
      </c>
      <c r="P20" t="s">
        <v>22</v>
      </c>
      <c r="Q20" t="s">
        <v>0</v>
      </c>
      <c r="R20" t="s">
        <v>2</v>
      </c>
      <c r="S20">
        <v>22</v>
      </c>
      <c r="T20">
        <v>73.7</v>
      </c>
      <c r="U20">
        <v>68.72</v>
      </c>
      <c r="V20">
        <f t="shared" si="3"/>
        <v>1.0724679860302677</v>
      </c>
      <c r="W20">
        <v>21.5</v>
      </c>
      <c r="X20">
        <v>28.47</v>
      </c>
      <c r="Y20">
        <v>67.47</v>
      </c>
    </row>
    <row r="21" spans="1:25" x14ac:dyDescent="0.35">
      <c r="A21" t="s">
        <v>31</v>
      </c>
      <c r="B21" t="s">
        <v>22</v>
      </c>
      <c r="C21" t="s">
        <v>0</v>
      </c>
      <c r="D21" t="s">
        <v>1</v>
      </c>
      <c r="E21">
        <v>24</v>
      </c>
      <c r="F21">
        <v>124.89</v>
      </c>
      <c r="G21">
        <v>73.7</v>
      </c>
      <c r="H21">
        <f t="shared" si="2"/>
        <v>1.6945725915875169</v>
      </c>
      <c r="I21">
        <v>22.5</v>
      </c>
      <c r="J21">
        <v>56.31</v>
      </c>
      <c r="K21">
        <v>69.97</v>
      </c>
      <c r="O21" t="s">
        <v>31</v>
      </c>
      <c r="P21" t="s">
        <v>22</v>
      </c>
      <c r="Q21" t="s">
        <v>0</v>
      </c>
      <c r="R21" t="s">
        <v>2</v>
      </c>
      <c r="S21">
        <v>31</v>
      </c>
      <c r="T21">
        <v>91.49</v>
      </c>
      <c r="U21">
        <v>90.81</v>
      </c>
      <c r="V21">
        <f t="shared" si="3"/>
        <v>1.0074881620966853</v>
      </c>
      <c r="W21">
        <v>30.5</v>
      </c>
      <c r="X21">
        <v>71.650000000000006</v>
      </c>
      <c r="Y21">
        <v>89.6</v>
      </c>
    </row>
    <row r="22" spans="1:25" x14ac:dyDescent="0.35">
      <c r="A22" s="1" t="s">
        <v>32</v>
      </c>
      <c r="B22" t="s">
        <v>22</v>
      </c>
      <c r="C22" t="s">
        <v>0</v>
      </c>
      <c r="D22" t="s">
        <v>1</v>
      </c>
      <c r="E22">
        <v>26.5</v>
      </c>
      <c r="F22">
        <v>72.97</v>
      </c>
      <c r="G22">
        <v>79.86</v>
      </c>
      <c r="H22">
        <f t="shared" si="2"/>
        <v>0.9137240170298021</v>
      </c>
      <c r="I22">
        <v>26</v>
      </c>
      <c r="J22">
        <v>67.459999999999994</v>
      </c>
      <c r="K22">
        <v>78.63</v>
      </c>
      <c r="O22" t="s">
        <v>32</v>
      </c>
      <c r="P22" t="s">
        <v>22</v>
      </c>
      <c r="Q22" t="s">
        <v>0</v>
      </c>
      <c r="R22" t="s">
        <v>2</v>
      </c>
      <c r="S22">
        <v>24</v>
      </c>
      <c r="T22">
        <v>66.42</v>
      </c>
      <c r="U22">
        <v>73.7</v>
      </c>
      <c r="V22">
        <f t="shared" si="3"/>
        <v>0.90122116689280862</v>
      </c>
      <c r="W22">
        <v>23.5</v>
      </c>
      <c r="X22">
        <v>55.49</v>
      </c>
      <c r="Y22">
        <v>72.459999999999994</v>
      </c>
    </row>
    <row r="23" spans="1:25" x14ac:dyDescent="0.35">
      <c r="A23" t="s">
        <v>33</v>
      </c>
      <c r="B23" t="s">
        <v>22</v>
      </c>
      <c r="C23" t="s">
        <v>0</v>
      </c>
      <c r="D23" t="s">
        <v>1</v>
      </c>
      <c r="E23">
        <v>24</v>
      </c>
      <c r="F23">
        <v>151.79</v>
      </c>
      <c r="G23">
        <v>73.7</v>
      </c>
      <c r="H23">
        <f t="shared" si="2"/>
        <v>2.0595658073270013</v>
      </c>
      <c r="I23">
        <v>22.5</v>
      </c>
      <c r="J23">
        <v>63.73</v>
      </c>
      <c r="K23">
        <v>69.97</v>
      </c>
      <c r="O23" t="s">
        <v>33</v>
      </c>
      <c r="P23" t="s">
        <v>22</v>
      </c>
      <c r="Q23" t="s">
        <v>0</v>
      </c>
      <c r="R23" t="s">
        <v>2</v>
      </c>
      <c r="S23">
        <v>24.5</v>
      </c>
      <c r="T23">
        <v>95.82</v>
      </c>
      <c r="U23">
        <v>74.930000000000007</v>
      </c>
      <c r="V23">
        <f t="shared" si="3"/>
        <v>1.2787935406379285</v>
      </c>
      <c r="W23">
        <v>23.5</v>
      </c>
      <c r="X23">
        <v>70.34</v>
      </c>
      <c r="Y23">
        <v>72.459999999999994</v>
      </c>
    </row>
    <row r="24" spans="1:25" x14ac:dyDescent="0.35">
      <c r="A24" t="s">
        <v>34</v>
      </c>
      <c r="B24" t="s">
        <v>22</v>
      </c>
      <c r="C24" t="s">
        <v>0</v>
      </c>
      <c r="D24" t="s">
        <v>1</v>
      </c>
      <c r="E24">
        <v>19</v>
      </c>
      <c r="F24">
        <v>57.79</v>
      </c>
      <c r="G24">
        <v>61.18</v>
      </c>
      <c r="H24">
        <f t="shared" si="2"/>
        <v>0.94458973520758416</v>
      </c>
      <c r="I24">
        <v>18.5</v>
      </c>
      <c r="J24">
        <v>27.41</v>
      </c>
      <c r="K24">
        <v>59.91</v>
      </c>
      <c r="O24" t="s">
        <v>34</v>
      </c>
      <c r="P24" t="s">
        <v>22</v>
      </c>
      <c r="Q24" t="s">
        <v>0</v>
      </c>
      <c r="R24" t="s">
        <v>2</v>
      </c>
      <c r="S24">
        <v>34</v>
      </c>
      <c r="T24">
        <v>113.86</v>
      </c>
      <c r="U24">
        <v>98.04</v>
      </c>
      <c r="V24">
        <f t="shared" si="3"/>
        <v>1.1613627090983272</v>
      </c>
      <c r="W24">
        <v>35</v>
      </c>
      <c r="X24">
        <v>107.58</v>
      </c>
      <c r="Y24">
        <v>100.44</v>
      </c>
    </row>
    <row r="25" spans="1:25" x14ac:dyDescent="0.35">
      <c r="A25" t="s">
        <v>35</v>
      </c>
      <c r="B25" t="s">
        <v>22</v>
      </c>
      <c r="C25" t="s">
        <v>0</v>
      </c>
      <c r="D25" t="s">
        <v>1</v>
      </c>
      <c r="E25">
        <v>24.5</v>
      </c>
      <c r="F25">
        <v>137.47999999999999</v>
      </c>
      <c r="G25">
        <v>74.930000000000007</v>
      </c>
      <c r="H25">
        <f t="shared" si="2"/>
        <v>1.8347791271853726</v>
      </c>
      <c r="I25">
        <v>22.5</v>
      </c>
      <c r="J25">
        <v>55.93</v>
      </c>
      <c r="K25">
        <v>69.97</v>
      </c>
      <c r="O25" t="s">
        <v>35</v>
      </c>
      <c r="P25" t="s">
        <v>22</v>
      </c>
      <c r="Q25" t="s">
        <v>0</v>
      </c>
      <c r="R25" t="s">
        <v>2</v>
      </c>
      <c r="S25">
        <v>24.5</v>
      </c>
      <c r="T25">
        <v>100.39</v>
      </c>
      <c r="U25">
        <v>74.930000000000007</v>
      </c>
      <c r="V25">
        <f t="shared" si="3"/>
        <v>1.339783798211664</v>
      </c>
      <c r="W25">
        <v>23.5</v>
      </c>
      <c r="X25">
        <v>61.64</v>
      </c>
      <c r="Y25">
        <v>72.459999999999994</v>
      </c>
    </row>
    <row r="26" spans="1:25" x14ac:dyDescent="0.35">
      <c r="A26" t="s">
        <v>36</v>
      </c>
      <c r="B26" t="s">
        <v>22</v>
      </c>
      <c r="C26" t="s">
        <v>0</v>
      </c>
      <c r="D26" t="s">
        <v>1</v>
      </c>
      <c r="E26">
        <v>24</v>
      </c>
      <c r="F26">
        <v>151.59</v>
      </c>
      <c r="G26">
        <v>73.7</v>
      </c>
      <c r="H26">
        <f t="shared" si="2"/>
        <v>2.0568521031207596</v>
      </c>
      <c r="I26">
        <v>22.5</v>
      </c>
      <c r="J26">
        <v>35.369999999999997</v>
      </c>
      <c r="K26">
        <v>69.97</v>
      </c>
      <c r="O26" t="s">
        <v>36</v>
      </c>
      <c r="P26" t="s">
        <v>22</v>
      </c>
      <c r="Q26" t="s">
        <v>0</v>
      </c>
      <c r="R26" t="s">
        <v>2</v>
      </c>
      <c r="S26">
        <v>24</v>
      </c>
      <c r="T26">
        <v>71.52</v>
      </c>
      <c r="U26">
        <v>73.7</v>
      </c>
      <c r="V26">
        <f t="shared" si="3"/>
        <v>0.97042062415196739</v>
      </c>
      <c r="W26">
        <v>23.5</v>
      </c>
      <c r="X26">
        <v>62.32</v>
      </c>
      <c r="Y26">
        <v>72.459999999999994</v>
      </c>
    </row>
    <row r="27" spans="1:25" x14ac:dyDescent="0.35">
      <c r="A27" t="s">
        <v>37</v>
      </c>
      <c r="B27" t="s">
        <v>22</v>
      </c>
      <c r="C27" t="s">
        <v>0</v>
      </c>
      <c r="D27" t="s">
        <v>1</v>
      </c>
      <c r="E27">
        <v>24</v>
      </c>
      <c r="F27">
        <v>197.15</v>
      </c>
      <c r="G27">
        <v>73.7</v>
      </c>
      <c r="H27">
        <f t="shared" si="2"/>
        <v>2.6750339213025778</v>
      </c>
      <c r="I27">
        <v>22</v>
      </c>
      <c r="J27">
        <v>55.4</v>
      </c>
      <c r="K27">
        <v>68.72</v>
      </c>
      <c r="O27" t="s">
        <v>37</v>
      </c>
      <c r="P27" t="s">
        <v>22</v>
      </c>
      <c r="Q27" t="s">
        <v>0</v>
      </c>
      <c r="R27" t="s">
        <v>2</v>
      </c>
      <c r="S27">
        <v>24</v>
      </c>
      <c r="T27">
        <v>92.13</v>
      </c>
      <c r="U27">
        <v>73.7</v>
      </c>
      <c r="V27">
        <f t="shared" si="3"/>
        <v>1.2500678426051559</v>
      </c>
      <c r="W27">
        <v>25.5</v>
      </c>
      <c r="X27">
        <v>78.27</v>
      </c>
      <c r="Y27">
        <v>77.400000000000006</v>
      </c>
    </row>
    <row r="28" spans="1:25" x14ac:dyDescent="0.35">
      <c r="A28" t="s">
        <v>38</v>
      </c>
      <c r="B28" t="s">
        <v>22</v>
      </c>
      <c r="C28" t="s">
        <v>3</v>
      </c>
      <c r="D28" t="s">
        <v>1</v>
      </c>
      <c r="E28">
        <v>24</v>
      </c>
      <c r="F28">
        <v>119.07</v>
      </c>
      <c r="G28">
        <v>73.7</v>
      </c>
      <c r="H28">
        <f t="shared" si="2"/>
        <v>1.6156037991858885</v>
      </c>
      <c r="I28">
        <v>22</v>
      </c>
      <c r="J28">
        <v>59.43</v>
      </c>
      <c r="K28">
        <v>68.72</v>
      </c>
      <c r="O28" t="s">
        <v>38</v>
      </c>
      <c r="P28" t="s">
        <v>22</v>
      </c>
      <c r="Q28" t="s">
        <v>3</v>
      </c>
      <c r="R28" t="s">
        <v>2</v>
      </c>
      <c r="S28">
        <v>24.5</v>
      </c>
      <c r="T28">
        <v>79.739999999999995</v>
      </c>
      <c r="U28">
        <v>74.930000000000007</v>
      </c>
      <c r="V28">
        <f t="shared" si="3"/>
        <v>1.0641932470305617</v>
      </c>
      <c r="W28">
        <v>24</v>
      </c>
      <c r="X28">
        <v>67.14</v>
      </c>
      <c r="Y28">
        <v>73.7</v>
      </c>
    </row>
    <row r="29" spans="1:25" x14ac:dyDescent="0.35">
      <c r="A29" t="s">
        <v>39</v>
      </c>
      <c r="B29" t="s">
        <v>22</v>
      </c>
      <c r="C29" t="s">
        <v>3</v>
      </c>
      <c r="D29" t="s">
        <v>1</v>
      </c>
      <c r="E29">
        <v>24</v>
      </c>
      <c r="F29">
        <v>211.42</v>
      </c>
      <c r="G29">
        <v>73.7</v>
      </c>
      <c r="H29">
        <f t="shared" si="2"/>
        <v>2.86865671641791</v>
      </c>
      <c r="I29">
        <v>21.5</v>
      </c>
      <c r="J29">
        <v>50.31</v>
      </c>
      <c r="K29">
        <v>67.47</v>
      </c>
      <c r="O29" t="s">
        <v>39</v>
      </c>
      <c r="P29" t="s">
        <v>22</v>
      </c>
      <c r="Q29" t="s">
        <v>3</v>
      </c>
      <c r="R29" t="s">
        <v>2</v>
      </c>
      <c r="S29">
        <v>24.5</v>
      </c>
      <c r="T29">
        <v>78.44</v>
      </c>
      <c r="U29">
        <v>74.930000000000007</v>
      </c>
      <c r="V29">
        <f t="shared" si="3"/>
        <v>1.0468437208060855</v>
      </c>
      <c r="W29">
        <v>23.5</v>
      </c>
      <c r="X29">
        <v>64.599999999999994</v>
      </c>
      <c r="Y29">
        <v>72.459999999999994</v>
      </c>
    </row>
    <row r="30" spans="1:25" x14ac:dyDescent="0.35">
      <c r="A30" t="s">
        <v>40</v>
      </c>
      <c r="B30" t="s">
        <v>22</v>
      </c>
      <c r="C30" t="s">
        <v>3</v>
      </c>
      <c r="D30" t="s">
        <v>1</v>
      </c>
      <c r="E30">
        <v>24.5</v>
      </c>
      <c r="F30">
        <v>69.53</v>
      </c>
      <c r="G30">
        <v>74.930000000000007</v>
      </c>
      <c r="H30">
        <f t="shared" si="2"/>
        <v>0.92793273722140657</v>
      </c>
      <c r="I30">
        <v>24</v>
      </c>
      <c r="J30">
        <v>66.38</v>
      </c>
      <c r="K30">
        <v>73.7</v>
      </c>
      <c r="O30" t="s">
        <v>40</v>
      </c>
      <c r="P30" t="s">
        <v>22</v>
      </c>
      <c r="Q30" t="s">
        <v>3</v>
      </c>
      <c r="R30" t="s">
        <v>2</v>
      </c>
      <c r="S30">
        <v>24.5</v>
      </c>
      <c r="T30">
        <v>87.37</v>
      </c>
      <c r="U30">
        <v>74.930000000000007</v>
      </c>
      <c r="V30">
        <f t="shared" si="3"/>
        <v>1.1660216201788336</v>
      </c>
      <c r="W30">
        <v>33</v>
      </c>
      <c r="X30">
        <v>99.8</v>
      </c>
      <c r="Y30">
        <v>95.64</v>
      </c>
    </row>
    <row r="31" spans="1:25" x14ac:dyDescent="0.35">
      <c r="A31" t="s">
        <v>41</v>
      </c>
      <c r="B31" t="s">
        <v>22</v>
      </c>
      <c r="C31" t="s">
        <v>3</v>
      </c>
      <c r="D31" t="s">
        <v>1</v>
      </c>
      <c r="E31">
        <v>23.5</v>
      </c>
      <c r="F31">
        <v>183.72</v>
      </c>
      <c r="G31">
        <v>72.459999999999994</v>
      </c>
      <c r="H31">
        <f t="shared" si="2"/>
        <v>2.5354678443279051</v>
      </c>
      <c r="I31">
        <v>21.5</v>
      </c>
      <c r="J31">
        <v>67.45</v>
      </c>
      <c r="K31">
        <v>67.47</v>
      </c>
      <c r="O31" t="s">
        <v>41</v>
      </c>
      <c r="P31" t="s">
        <v>22</v>
      </c>
      <c r="Q31" t="s">
        <v>3</v>
      </c>
      <c r="R31" t="s">
        <v>2</v>
      </c>
      <c r="S31">
        <v>24</v>
      </c>
      <c r="T31">
        <v>124.69</v>
      </c>
      <c r="U31">
        <v>73.7</v>
      </c>
      <c r="V31">
        <f t="shared" si="3"/>
        <v>1.6918588873812754</v>
      </c>
      <c r="W31">
        <v>22.5</v>
      </c>
      <c r="X31">
        <v>60.9</v>
      </c>
      <c r="Y31">
        <v>69.97</v>
      </c>
    </row>
    <row r="32" spans="1:25" x14ac:dyDescent="0.35">
      <c r="A32" t="s">
        <v>42</v>
      </c>
      <c r="B32" t="s">
        <v>22</v>
      </c>
      <c r="C32" t="s">
        <v>3</v>
      </c>
      <c r="D32" t="s">
        <v>1</v>
      </c>
      <c r="E32">
        <v>24</v>
      </c>
      <c r="F32">
        <v>141.43</v>
      </c>
      <c r="G32">
        <v>73.7</v>
      </c>
      <c r="H32">
        <f t="shared" si="2"/>
        <v>1.9189959294436907</v>
      </c>
      <c r="I32">
        <v>22</v>
      </c>
      <c r="J32">
        <v>65.7</v>
      </c>
      <c r="K32">
        <v>68.72</v>
      </c>
      <c r="O32" t="s">
        <v>42</v>
      </c>
      <c r="P32" t="s">
        <v>22</v>
      </c>
      <c r="Q32" t="s">
        <v>3</v>
      </c>
      <c r="R32" t="s">
        <v>2</v>
      </c>
      <c r="S32">
        <v>24.5</v>
      </c>
      <c r="T32">
        <v>131.55000000000001</v>
      </c>
      <c r="U32">
        <v>74.930000000000007</v>
      </c>
      <c r="V32">
        <f t="shared" si="3"/>
        <v>1.7556385960229548</v>
      </c>
      <c r="W32">
        <v>22.5</v>
      </c>
      <c r="X32">
        <v>60.05</v>
      </c>
      <c r="Y32">
        <v>69.97</v>
      </c>
    </row>
    <row r="33" spans="1:25" x14ac:dyDescent="0.35">
      <c r="A33" t="s">
        <v>43</v>
      </c>
      <c r="B33" t="s">
        <v>22</v>
      </c>
      <c r="C33" t="s">
        <v>3</v>
      </c>
      <c r="D33" t="s">
        <v>1</v>
      </c>
      <c r="E33">
        <v>23</v>
      </c>
      <c r="F33">
        <v>126.53</v>
      </c>
      <c r="G33">
        <v>71.22</v>
      </c>
      <c r="H33">
        <f t="shared" si="2"/>
        <v>1.7766076944678462</v>
      </c>
      <c r="I33">
        <v>21.5</v>
      </c>
      <c r="J33">
        <v>67.13</v>
      </c>
      <c r="K33">
        <v>67.47</v>
      </c>
      <c r="O33" t="s">
        <v>43</v>
      </c>
      <c r="P33" t="s">
        <v>22</v>
      </c>
      <c r="Q33" t="s">
        <v>3</v>
      </c>
      <c r="R33" t="s">
        <v>2</v>
      </c>
      <c r="S33">
        <v>24.5</v>
      </c>
      <c r="T33">
        <v>151.5</v>
      </c>
      <c r="U33">
        <v>74.930000000000007</v>
      </c>
      <c r="V33">
        <f t="shared" si="3"/>
        <v>2.0218870946216465</v>
      </c>
      <c r="W33">
        <v>23</v>
      </c>
      <c r="X33">
        <v>65.900000000000006</v>
      </c>
      <c r="Y33">
        <v>71.22</v>
      </c>
    </row>
    <row r="34" spans="1:25" x14ac:dyDescent="0.35">
      <c r="A34" s="1" t="s">
        <v>44</v>
      </c>
      <c r="B34" t="s">
        <v>22</v>
      </c>
      <c r="C34" t="s">
        <v>3</v>
      </c>
      <c r="D34" t="s">
        <v>1</v>
      </c>
      <c r="E34">
        <v>24.5</v>
      </c>
      <c r="F34">
        <v>79.37</v>
      </c>
      <c r="G34">
        <v>74.930000000000007</v>
      </c>
      <c r="H34">
        <f t="shared" si="2"/>
        <v>1.0592553049512878</v>
      </c>
      <c r="I34">
        <v>23</v>
      </c>
      <c r="J34">
        <v>64.41</v>
      </c>
      <c r="K34">
        <v>71.22</v>
      </c>
      <c r="O34" t="s">
        <v>44</v>
      </c>
      <c r="P34" t="s">
        <v>22</v>
      </c>
      <c r="Q34" t="s">
        <v>3</v>
      </c>
      <c r="R34" t="s">
        <v>2</v>
      </c>
      <c r="S34">
        <v>24</v>
      </c>
      <c r="T34">
        <v>107.23</v>
      </c>
      <c r="U34">
        <v>73.7</v>
      </c>
      <c r="V34">
        <f t="shared" si="3"/>
        <v>1.4549525101763907</v>
      </c>
      <c r="W34">
        <v>23</v>
      </c>
      <c r="X34">
        <v>64.930000000000007</v>
      </c>
      <c r="Y34">
        <v>71.22</v>
      </c>
    </row>
    <row r="35" spans="1:25" x14ac:dyDescent="0.35">
      <c r="A35" t="s">
        <v>45</v>
      </c>
      <c r="B35" t="s">
        <v>22</v>
      </c>
      <c r="C35" t="s">
        <v>3</v>
      </c>
      <c r="D35" t="s">
        <v>1</v>
      </c>
      <c r="E35">
        <v>24</v>
      </c>
      <c r="F35">
        <v>166.66</v>
      </c>
      <c r="G35">
        <v>73.7</v>
      </c>
      <c r="H35">
        <f t="shared" si="2"/>
        <v>2.2613297150610583</v>
      </c>
      <c r="I35">
        <v>22.5</v>
      </c>
      <c r="J35">
        <v>65.86</v>
      </c>
      <c r="K35">
        <v>69.97</v>
      </c>
      <c r="O35" t="s">
        <v>45</v>
      </c>
      <c r="P35" t="s">
        <v>22</v>
      </c>
      <c r="Q35" t="s">
        <v>3</v>
      </c>
      <c r="R35" t="s">
        <v>2</v>
      </c>
      <c r="S35">
        <v>15</v>
      </c>
      <c r="T35">
        <v>47.73</v>
      </c>
      <c r="U35">
        <v>50.91</v>
      </c>
      <c r="V35">
        <f t="shared" si="3"/>
        <v>0.93753682969946961</v>
      </c>
      <c r="W35">
        <v>15</v>
      </c>
      <c r="X35">
        <v>47.73</v>
      </c>
      <c r="Y35">
        <v>50.91</v>
      </c>
    </row>
    <row r="36" spans="1:25" x14ac:dyDescent="0.35">
      <c r="A36" t="s">
        <v>46</v>
      </c>
      <c r="B36" t="s">
        <v>22</v>
      </c>
      <c r="C36" t="s">
        <v>3</v>
      </c>
      <c r="D36" t="s">
        <v>1</v>
      </c>
      <c r="E36">
        <v>24</v>
      </c>
      <c r="F36">
        <v>151.79</v>
      </c>
      <c r="G36">
        <v>73.7</v>
      </c>
      <c r="H36">
        <f t="shared" si="2"/>
        <v>2.0595658073270013</v>
      </c>
      <c r="I36">
        <v>22</v>
      </c>
      <c r="J36">
        <v>54.92</v>
      </c>
      <c r="K36">
        <v>68.72</v>
      </c>
      <c r="O36" t="s">
        <v>46</v>
      </c>
      <c r="P36" t="s">
        <v>22</v>
      </c>
      <c r="Q36" t="s">
        <v>3</v>
      </c>
      <c r="R36" t="s">
        <v>2</v>
      </c>
      <c r="S36">
        <v>24</v>
      </c>
      <c r="T36">
        <v>119.64</v>
      </c>
      <c r="U36">
        <v>73.7</v>
      </c>
      <c r="V36">
        <f t="shared" si="3"/>
        <v>1.6233378561736771</v>
      </c>
      <c r="W36">
        <v>22</v>
      </c>
      <c r="X36">
        <v>62.74</v>
      </c>
      <c r="Y36">
        <v>68.72</v>
      </c>
    </row>
    <row r="37" spans="1:25" x14ac:dyDescent="0.35">
      <c r="A37" t="s">
        <v>47</v>
      </c>
      <c r="B37" t="s">
        <v>22</v>
      </c>
      <c r="C37" t="s">
        <v>3</v>
      </c>
      <c r="D37" t="s">
        <v>1</v>
      </c>
      <c r="E37">
        <v>24</v>
      </c>
      <c r="F37">
        <v>131.16999999999999</v>
      </c>
      <c r="G37">
        <v>73.7</v>
      </c>
      <c r="H37">
        <f t="shared" si="2"/>
        <v>1.7797829036635004</v>
      </c>
      <c r="I37">
        <v>22</v>
      </c>
      <c r="J37">
        <v>66.900000000000006</v>
      </c>
      <c r="K37">
        <v>68.72</v>
      </c>
      <c r="O37" t="s">
        <v>47</v>
      </c>
      <c r="P37" t="s">
        <v>22</v>
      </c>
      <c r="Q37" t="s">
        <v>3</v>
      </c>
      <c r="R37" t="s">
        <v>2</v>
      </c>
      <c r="S37">
        <v>22</v>
      </c>
      <c r="T37">
        <v>77.83</v>
      </c>
      <c r="U37">
        <v>68.72</v>
      </c>
      <c r="V37">
        <f t="shared" si="3"/>
        <v>1.1325669383003492</v>
      </c>
      <c r="W37">
        <v>18</v>
      </c>
      <c r="X37">
        <v>59.74</v>
      </c>
      <c r="Y37">
        <v>58.64</v>
      </c>
    </row>
    <row r="38" spans="1:25" x14ac:dyDescent="0.35">
      <c r="A38" s="1" t="s">
        <v>48</v>
      </c>
      <c r="B38" t="s">
        <v>22</v>
      </c>
      <c r="C38" t="s">
        <v>3</v>
      </c>
      <c r="D38" t="s">
        <v>1</v>
      </c>
      <c r="E38">
        <v>22.5</v>
      </c>
      <c r="F38">
        <v>50.53</v>
      </c>
      <c r="G38">
        <v>69.97</v>
      </c>
      <c r="H38">
        <f t="shared" si="2"/>
        <v>0.72216664284693444</v>
      </c>
      <c r="I38">
        <v>22</v>
      </c>
      <c r="J38">
        <v>49.28</v>
      </c>
      <c r="K38">
        <v>68.72</v>
      </c>
      <c r="O38" t="s">
        <v>48</v>
      </c>
      <c r="P38" t="s">
        <v>22</v>
      </c>
      <c r="Q38" t="s">
        <v>3</v>
      </c>
      <c r="R38" t="s">
        <v>2</v>
      </c>
      <c r="S38">
        <v>24</v>
      </c>
      <c r="T38">
        <v>135.24</v>
      </c>
      <c r="U38">
        <v>73.7</v>
      </c>
      <c r="V38">
        <f t="shared" si="3"/>
        <v>1.8350067842605156</v>
      </c>
      <c r="W38">
        <v>22.5</v>
      </c>
      <c r="X38">
        <v>56.74</v>
      </c>
      <c r="Y38">
        <v>69.97</v>
      </c>
    </row>
    <row r="39" spans="1:25" x14ac:dyDescent="0.35">
      <c r="A39" t="s">
        <v>49</v>
      </c>
      <c r="B39" t="s">
        <v>22</v>
      </c>
      <c r="C39" t="s">
        <v>3</v>
      </c>
      <c r="D39" t="s">
        <v>1</v>
      </c>
      <c r="E39">
        <v>25</v>
      </c>
      <c r="F39">
        <v>163.99</v>
      </c>
      <c r="G39">
        <v>76.17</v>
      </c>
      <c r="H39">
        <f t="shared" si="2"/>
        <v>2.1529473546015492</v>
      </c>
      <c r="I39">
        <v>22.5</v>
      </c>
      <c r="J39">
        <v>53.98</v>
      </c>
      <c r="K39">
        <v>69.97</v>
      </c>
      <c r="O39" t="s">
        <v>49</v>
      </c>
      <c r="P39" t="s">
        <v>22</v>
      </c>
      <c r="Q39" t="s">
        <v>3</v>
      </c>
      <c r="R39" t="s">
        <v>2</v>
      </c>
      <c r="S39">
        <v>24.5</v>
      </c>
      <c r="T39">
        <v>85.17</v>
      </c>
      <c r="U39">
        <v>74.930000000000007</v>
      </c>
      <c r="V39">
        <f t="shared" si="3"/>
        <v>1.1366608834912584</v>
      </c>
      <c r="W39">
        <v>25.5</v>
      </c>
      <c r="X39">
        <v>82.27</v>
      </c>
      <c r="Y39">
        <v>77.400000000000006</v>
      </c>
    </row>
    <row r="40" spans="1:25" x14ac:dyDescent="0.35">
      <c r="A40" t="s">
        <v>50</v>
      </c>
      <c r="B40" t="s">
        <v>22</v>
      </c>
      <c r="C40" t="s">
        <v>3</v>
      </c>
      <c r="D40" t="s">
        <v>1</v>
      </c>
      <c r="E40">
        <v>24</v>
      </c>
      <c r="F40">
        <v>126.59</v>
      </c>
      <c r="G40">
        <v>73.7</v>
      </c>
      <c r="H40">
        <f t="shared" si="2"/>
        <v>1.7176390773405699</v>
      </c>
      <c r="I40">
        <v>22.5</v>
      </c>
      <c r="J40">
        <v>66.55</v>
      </c>
      <c r="K40">
        <v>69.97</v>
      </c>
      <c r="O40" t="s">
        <v>50</v>
      </c>
      <c r="P40" t="s">
        <v>22</v>
      </c>
      <c r="Q40" t="s">
        <v>3</v>
      </c>
      <c r="R40" t="s">
        <v>2</v>
      </c>
      <c r="S40">
        <v>24</v>
      </c>
      <c r="T40">
        <v>124.12</v>
      </c>
      <c r="U40">
        <v>73.7</v>
      </c>
      <c r="V40">
        <f t="shared" si="3"/>
        <v>1.684124830393487</v>
      </c>
      <c r="W40">
        <v>22.5</v>
      </c>
      <c r="X40">
        <v>64.349999999999994</v>
      </c>
      <c r="Y40">
        <v>69.97</v>
      </c>
    </row>
    <row r="41" spans="1:25" x14ac:dyDescent="0.35">
      <c r="A41" t="s">
        <v>51</v>
      </c>
      <c r="B41" t="s">
        <v>22</v>
      </c>
      <c r="C41" t="s">
        <v>3</v>
      </c>
      <c r="D41" t="s">
        <v>1</v>
      </c>
      <c r="E41">
        <v>23.5</v>
      </c>
      <c r="F41">
        <v>177.93</v>
      </c>
      <c r="G41">
        <v>72.459999999999994</v>
      </c>
      <c r="H41">
        <f t="shared" si="2"/>
        <v>2.4555616892078391</v>
      </c>
      <c r="I41">
        <v>21.5</v>
      </c>
      <c r="J41">
        <v>66.319999999999993</v>
      </c>
      <c r="K41">
        <v>67.47</v>
      </c>
      <c r="O41" t="s">
        <v>51</v>
      </c>
      <c r="P41" t="s">
        <v>22</v>
      </c>
      <c r="Q41" t="s">
        <v>3</v>
      </c>
      <c r="R41" t="s">
        <v>2</v>
      </c>
      <c r="S41">
        <v>24</v>
      </c>
      <c r="T41">
        <v>147.41</v>
      </c>
      <c r="U41">
        <v>73.7</v>
      </c>
      <c r="V41">
        <f t="shared" si="3"/>
        <v>2.0001356852103118</v>
      </c>
      <c r="W41">
        <v>22.5</v>
      </c>
      <c r="X41">
        <v>63.59</v>
      </c>
      <c r="Y41">
        <v>69.97</v>
      </c>
    </row>
    <row r="42" spans="1:25" x14ac:dyDescent="0.35">
      <c r="A42" t="s">
        <v>52</v>
      </c>
      <c r="B42" t="s">
        <v>22</v>
      </c>
      <c r="C42" t="s">
        <v>3</v>
      </c>
      <c r="D42" t="s">
        <v>1</v>
      </c>
      <c r="E42">
        <v>24</v>
      </c>
      <c r="F42">
        <v>128.88</v>
      </c>
      <c r="G42">
        <v>73.7</v>
      </c>
      <c r="H42">
        <f t="shared" si="2"/>
        <v>1.748710990502035</v>
      </c>
      <c r="I42">
        <v>22</v>
      </c>
      <c r="J42">
        <v>54.87</v>
      </c>
      <c r="K42">
        <v>68.72</v>
      </c>
      <c r="O42" t="s">
        <v>52</v>
      </c>
      <c r="P42" t="s">
        <v>22</v>
      </c>
      <c r="Q42" t="s">
        <v>3</v>
      </c>
      <c r="R42" t="s">
        <v>2</v>
      </c>
      <c r="S42">
        <v>24.5</v>
      </c>
      <c r="T42">
        <v>100.57</v>
      </c>
      <c r="U42">
        <v>74.930000000000007</v>
      </c>
      <c r="V42">
        <f t="shared" si="3"/>
        <v>1.3421860403042838</v>
      </c>
      <c r="W42">
        <v>23</v>
      </c>
      <c r="X42">
        <v>58.5</v>
      </c>
      <c r="Y42">
        <v>71.22</v>
      </c>
    </row>
    <row r="43" spans="1:25" x14ac:dyDescent="0.35">
      <c r="A43" t="s">
        <v>53</v>
      </c>
      <c r="B43" t="s">
        <v>22</v>
      </c>
      <c r="C43" t="s">
        <v>3</v>
      </c>
      <c r="D43" t="s">
        <v>1</v>
      </c>
      <c r="E43">
        <v>24</v>
      </c>
      <c r="F43">
        <v>135.80000000000001</v>
      </c>
      <c r="G43">
        <v>73.7</v>
      </c>
      <c r="H43">
        <f t="shared" si="2"/>
        <v>1.8426051560379919</v>
      </c>
      <c r="I43">
        <v>22</v>
      </c>
      <c r="J43">
        <v>64.58</v>
      </c>
      <c r="K43">
        <v>68.72</v>
      </c>
      <c r="O43" t="s">
        <v>53</v>
      </c>
      <c r="P43" t="s">
        <v>22</v>
      </c>
      <c r="Q43" t="s">
        <v>3</v>
      </c>
      <c r="R43" t="s">
        <v>2</v>
      </c>
      <c r="S43">
        <v>24</v>
      </c>
      <c r="T43">
        <v>98.3</v>
      </c>
      <c r="U43">
        <v>73.7</v>
      </c>
      <c r="V43">
        <f t="shared" si="3"/>
        <v>1.3337856173677067</v>
      </c>
      <c r="W43">
        <v>23.5</v>
      </c>
      <c r="X43">
        <v>64.739999999999995</v>
      </c>
      <c r="Y43">
        <v>72.459999999999994</v>
      </c>
    </row>
    <row r="44" spans="1:25" x14ac:dyDescent="0.35">
      <c r="A44" s="1" t="s">
        <v>54</v>
      </c>
      <c r="B44" t="s">
        <v>22</v>
      </c>
      <c r="C44" t="s">
        <v>0</v>
      </c>
      <c r="D44" t="s">
        <v>4</v>
      </c>
      <c r="E44">
        <v>24.5</v>
      </c>
      <c r="F44">
        <v>153.25</v>
      </c>
      <c r="G44">
        <v>74.930000000000007</v>
      </c>
      <c r="H44">
        <f t="shared" ref="H44:H75" si="4">F44/G44</f>
        <v>2.0452422260776721</v>
      </c>
      <c r="I44">
        <v>23</v>
      </c>
      <c r="J44">
        <v>63.04</v>
      </c>
      <c r="K44">
        <v>71.22</v>
      </c>
      <c r="O44" t="s">
        <v>54</v>
      </c>
      <c r="P44" t="s">
        <v>22</v>
      </c>
      <c r="Q44" t="s">
        <v>0</v>
      </c>
      <c r="R44" t="s">
        <v>5</v>
      </c>
      <c r="S44">
        <v>24</v>
      </c>
      <c r="T44">
        <v>123.65</v>
      </c>
      <c r="U44">
        <v>73.7</v>
      </c>
      <c r="V44">
        <f t="shared" si="3"/>
        <v>1.6777476255088195</v>
      </c>
      <c r="W44">
        <v>23</v>
      </c>
      <c r="X44">
        <v>59.65</v>
      </c>
      <c r="Y44">
        <v>71.22</v>
      </c>
    </row>
    <row r="45" spans="1:25" x14ac:dyDescent="0.35">
      <c r="A45" t="s">
        <v>55</v>
      </c>
      <c r="B45" t="s">
        <v>22</v>
      </c>
      <c r="C45" t="s">
        <v>0</v>
      </c>
      <c r="D45" t="s">
        <v>4</v>
      </c>
      <c r="E45">
        <v>24</v>
      </c>
      <c r="F45">
        <v>176.65</v>
      </c>
      <c r="G45">
        <v>73.7</v>
      </c>
      <c r="H45">
        <f t="shared" si="4"/>
        <v>2.3968792401628223</v>
      </c>
      <c r="I45">
        <v>22.5</v>
      </c>
      <c r="J45">
        <v>60</v>
      </c>
      <c r="K45">
        <v>69.97</v>
      </c>
      <c r="O45" t="s">
        <v>55</v>
      </c>
      <c r="P45" t="s">
        <v>22</v>
      </c>
      <c r="Q45" t="s">
        <v>0</v>
      </c>
      <c r="R45" t="s">
        <v>5</v>
      </c>
      <c r="S45">
        <v>24</v>
      </c>
      <c r="T45">
        <v>146.02000000000001</v>
      </c>
      <c r="U45">
        <v>73.7</v>
      </c>
      <c r="V45">
        <f t="shared" ref="V45:V75" si="5">T45/U45</f>
        <v>1.9812754409769335</v>
      </c>
      <c r="W45">
        <v>23</v>
      </c>
      <c r="X45">
        <v>68.680000000000007</v>
      </c>
      <c r="Y45">
        <v>71.22</v>
      </c>
    </row>
    <row r="46" spans="1:25" x14ac:dyDescent="0.35">
      <c r="A46" t="s">
        <v>56</v>
      </c>
      <c r="B46" t="s">
        <v>22</v>
      </c>
      <c r="C46" t="s">
        <v>0</v>
      </c>
      <c r="D46" t="s">
        <v>4</v>
      </c>
      <c r="E46">
        <v>24.5</v>
      </c>
      <c r="F46">
        <v>148.21</v>
      </c>
      <c r="G46">
        <v>74.930000000000007</v>
      </c>
      <c r="H46">
        <f t="shared" si="4"/>
        <v>1.9779794474843186</v>
      </c>
      <c r="I46">
        <v>22.5</v>
      </c>
      <c r="J46">
        <v>69.489999999999995</v>
      </c>
      <c r="K46">
        <v>69.97</v>
      </c>
      <c r="O46" t="s">
        <v>56</v>
      </c>
      <c r="P46" t="s">
        <v>22</v>
      </c>
      <c r="Q46" t="s">
        <v>0</v>
      </c>
      <c r="R46" t="s">
        <v>5</v>
      </c>
      <c r="S46">
        <v>24.5</v>
      </c>
      <c r="T46">
        <v>113.06</v>
      </c>
      <c r="U46">
        <v>74.930000000000007</v>
      </c>
      <c r="V46">
        <f t="shared" si="5"/>
        <v>1.5088749499532896</v>
      </c>
      <c r="W46">
        <v>23.5</v>
      </c>
      <c r="X46">
        <v>66.33</v>
      </c>
      <c r="Y46">
        <v>72.459999999999994</v>
      </c>
    </row>
    <row r="47" spans="1:25" x14ac:dyDescent="0.35">
      <c r="A47" t="s">
        <v>57</v>
      </c>
      <c r="B47" t="s">
        <v>22</v>
      </c>
      <c r="C47" t="s">
        <v>0</v>
      </c>
      <c r="D47" t="s">
        <v>4</v>
      </c>
      <c r="E47">
        <v>24</v>
      </c>
      <c r="F47">
        <v>157.28</v>
      </c>
      <c r="G47">
        <v>73.7</v>
      </c>
      <c r="H47">
        <f t="shared" si="4"/>
        <v>2.1340569877883309</v>
      </c>
      <c r="I47">
        <v>22.5</v>
      </c>
      <c r="J47">
        <v>63.21</v>
      </c>
      <c r="K47">
        <v>69.97</v>
      </c>
      <c r="O47" t="s">
        <v>57</v>
      </c>
      <c r="P47" t="s">
        <v>22</v>
      </c>
      <c r="Q47" t="s">
        <v>0</v>
      </c>
      <c r="R47" t="s">
        <v>5</v>
      </c>
      <c r="S47">
        <v>35</v>
      </c>
      <c r="T47">
        <v>101.07</v>
      </c>
      <c r="U47">
        <v>100.44</v>
      </c>
      <c r="V47">
        <f t="shared" si="5"/>
        <v>1.0062724014336917</v>
      </c>
      <c r="W47">
        <v>34.5</v>
      </c>
      <c r="X47">
        <v>88.8</v>
      </c>
      <c r="Y47">
        <v>99.24</v>
      </c>
    </row>
    <row r="48" spans="1:25" x14ac:dyDescent="0.35">
      <c r="A48" s="1" t="s">
        <v>58</v>
      </c>
      <c r="B48" t="s">
        <v>22</v>
      </c>
      <c r="C48" t="s">
        <v>0</v>
      </c>
      <c r="D48" t="s">
        <v>4</v>
      </c>
      <c r="E48">
        <v>25</v>
      </c>
      <c r="F48">
        <v>93.94</v>
      </c>
      <c r="G48">
        <v>76.17</v>
      </c>
      <c r="H48">
        <f t="shared" si="4"/>
        <v>1.2332939477484572</v>
      </c>
      <c r="I48">
        <v>24</v>
      </c>
      <c r="J48">
        <v>69.69</v>
      </c>
      <c r="K48">
        <v>73.7</v>
      </c>
      <c r="O48" t="s">
        <v>58</v>
      </c>
      <c r="P48" t="s">
        <v>22</v>
      </c>
      <c r="Q48" t="s">
        <v>0</v>
      </c>
      <c r="R48" t="s">
        <v>5</v>
      </c>
      <c r="S48">
        <v>24</v>
      </c>
      <c r="T48">
        <v>122.21</v>
      </c>
      <c r="U48">
        <v>73.7</v>
      </c>
      <c r="V48">
        <f t="shared" si="5"/>
        <v>1.6582089552238803</v>
      </c>
      <c r="W48">
        <v>23</v>
      </c>
      <c r="X48">
        <v>53.56</v>
      </c>
      <c r="Y48">
        <v>71.22</v>
      </c>
    </row>
    <row r="49" spans="1:25" x14ac:dyDescent="0.35">
      <c r="A49" t="s">
        <v>59</v>
      </c>
      <c r="B49" t="s">
        <v>22</v>
      </c>
      <c r="C49" t="s">
        <v>0</v>
      </c>
      <c r="D49" t="s">
        <v>4</v>
      </c>
      <c r="E49">
        <v>24</v>
      </c>
      <c r="F49">
        <v>216.12</v>
      </c>
      <c r="G49">
        <v>73.7</v>
      </c>
      <c r="H49">
        <f t="shared" si="4"/>
        <v>2.9324287652645862</v>
      </c>
      <c r="I49">
        <v>22</v>
      </c>
      <c r="J49">
        <v>54.9</v>
      </c>
      <c r="K49">
        <v>68.72</v>
      </c>
      <c r="O49" t="s">
        <v>59</v>
      </c>
      <c r="P49" t="s">
        <v>22</v>
      </c>
      <c r="Q49" t="s">
        <v>0</v>
      </c>
      <c r="R49" t="s">
        <v>5</v>
      </c>
      <c r="S49">
        <v>24.5</v>
      </c>
      <c r="T49">
        <v>103.51</v>
      </c>
      <c r="U49">
        <v>74.930000000000007</v>
      </c>
      <c r="V49">
        <f t="shared" si="5"/>
        <v>1.381422661150407</v>
      </c>
      <c r="W49">
        <v>23.5</v>
      </c>
      <c r="X49">
        <v>67.52</v>
      </c>
      <c r="Y49">
        <v>72.459999999999994</v>
      </c>
    </row>
    <row r="50" spans="1:25" x14ac:dyDescent="0.35">
      <c r="A50" s="1" t="s">
        <v>60</v>
      </c>
      <c r="B50" t="s">
        <v>22</v>
      </c>
      <c r="C50" t="s">
        <v>0</v>
      </c>
      <c r="D50" t="s">
        <v>4</v>
      </c>
      <c r="E50">
        <v>33</v>
      </c>
      <c r="F50">
        <v>86.8</v>
      </c>
      <c r="G50">
        <v>95.64</v>
      </c>
      <c r="H50">
        <f t="shared" si="4"/>
        <v>0.90757005437055627</v>
      </c>
      <c r="I50">
        <v>32.5</v>
      </c>
      <c r="J50">
        <v>74.150000000000006</v>
      </c>
      <c r="K50">
        <v>94.43</v>
      </c>
      <c r="O50" t="s">
        <v>60</v>
      </c>
      <c r="P50" t="s">
        <v>22</v>
      </c>
      <c r="Q50" t="s">
        <v>0</v>
      </c>
      <c r="R50" t="s">
        <v>5</v>
      </c>
      <c r="S50">
        <v>24.5</v>
      </c>
      <c r="T50">
        <v>77.28</v>
      </c>
      <c r="U50">
        <v>74.930000000000007</v>
      </c>
      <c r="V50">
        <f t="shared" si="5"/>
        <v>1.0313626050980915</v>
      </c>
      <c r="W50">
        <v>24</v>
      </c>
      <c r="X50">
        <v>62.32</v>
      </c>
      <c r="Y50">
        <v>73.7</v>
      </c>
    </row>
    <row r="51" spans="1:25" x14ac:dyDescent="0.35">
      <c r="A51" t="s">
        <v>61</v>
      </c>
      <c r="B51" t="s">
        <v>22</v>
      </c>
      <c r="C51" t="s">
        <v>0</v>
      </c>
      <c r="D51" t="s">
        <v>4</v>
      </c>
      <c r="E51">
        <v>20</v>
      </c>
      <c r="F51">
        <v>46.7</v>
      </c>
      <c r="G51">
        <v>63.71</v>
      </c>
      <c r="H51">
        <f t="shared" si="4"/>
        <v>0.73300894679014283</v>
      </c>
      <c r="I51">
        <v>19.5</v>
      </c>
      <c r="J51">
        <v>43.9</v>
      </c>
      <c r="K51">
        <v>62.44</v>
      </c>
      <c r="O51" t="s">
        <v>61</v>
      </c>
      <c r="P51" t="s">
        <v>22</v>
      </c>
      <c r="Q51" t="s">
        <v>0</v>
      </c>
      <c r="R51" t="s">
        <v>5</v>
      </c>
      <c r="S51">
        <v>24.5</v>
      </c>
      <c r="T51">
        <v>92.25</v>
      </c>
      <c r="U51">
        <v>74.930000000000007</v>
      </c>
      <c r="V51">
        <f t="shared" si="5"/>
        <v>1.2311490724676364</v>
      </c>
      <c r="W51">
        <v>24</v>
      </c>
      <c r="X51">
        <v>69.540000000000006</v>
      </c>
      <c r="Y51">
        <v>73.7</v>
      </c>
    </row>
    <row r="52" spans="1:25" x14ac:dyDescent="0.35">
      <c r="A52" t="s">
        <v>62</v>
      </c>
      <c r="B52" t="s">
        <v>22</v>
      </c>
      <c r="C52" t="s">
        <v>0</v>
      </c>
      <c r="D52" t="s">
        <v>4</v>
      </c>
      <c r="E52">
        <v>24</v>
      </c>
      <c r="F52">
        <v>226.05</v>
      </c>
      <c r="G52">
        <v>73.7</v>
      </c>
      <c r="H52">
        <f t="shared" si="4"/>
        <v>3.0671641791044775</v>
      </c>
      <c r="I52">
        <v>22</v>
      </c>
      <c r="J52">
        <v>36.22</v>
      </c>
      <c r="K52">
        <v>68.72</v>
      </c>
      <c r="O52" t="s">
        <v>62</v>
      </c>
      <c r="P52" t="s">
        <v>22</v>
      </c>
      <c r="Q52" t="s">
        <v>0</v>
      </c>
      <c r="R52" t="s">
        <v>5</v>
      </c>
      <c r="S52">
        <v>24.5</v>
      </c>
      <c r="T52">
        <v>111.94</v>
      </c>
      <c r="U52">
        <v>74.930000000000007</v>
      </c>
      <c r="V52">
        <f t="shared" si="5"/>
        <v>1.4939276658214331</v>
      </c>
      <c r="W52">
        <v>23.5</v>
      </c>
      <c r="X52">
        <v>67.13</v>
      </c>
      <c r="Y52">
        <v>72.459999999999994</v>
      </c>
    </row>
    <row r="53" spans="1:25" x14ac:dyDescent="0.35">
      <c r="A53" t="s">
        <v>63</v>
      </c>
      <c r="B53" t="s">
        <v>22</v>
      </c>
      <c r="C53" t="s">
        <v>0</v>
      </c>
      <c r="D53" t="s">
        <v>4</v>
      </c>
      <c r="E53">
        <v>24</v>
      </c>
      <c r="F53">
        <v>236.5</v>
      </c>
      <c r="G53">
        <v>73.7</v>
      </c>
      <c r="H53">
        <f t="shared" si="4"/>
        <v>3.2089552238805967</v>
      </c>
      <c r="I53">
        <v>22</v>
      </c>
      <c r="J53">
        <v>46.41</v>
      </c>
      <c r="K53">
        <v>68.72</v>
      </c>
      <c r="O53" t="s">
        <v>63</v>
      </c>
      <c r="P53" t="s">
        <v>22</v>
      </c>
      <c r="Q53" t="s">
        <v>0</v>
      </c>
      <c r="R53" t="s">
        <v>5</v>
      </c>
      <c r="S53">
        <v>24.5</v>
      </c>
      <c r="T53">
        <v>87.85</v>
      </c>
      <c r="U53">
        <v>74.930000000000007</v>
      </c>
      <c r="V53">
        <f t="shared" si="5"/>
        <v>1.1724275990924862</v>
      </c>
      <c r="W53">
        <v>31</v>
      </c>
      <c r="X53">
        <v>93.17</v>
      </c>
      <c r="Y53">
        <v>90.81</v>
      </c>
    </row>
    <row r="54" spans="1:25" x14ac:dyDescent="0.35">
      <c r="A54" t="s">
        <v>64</v>
      </c>
      <c r="B54" t="s">
        <v>22</v>
      </c>
      <c r="C54" t="s">
        <v>0</v>
      </c>
      <c r="D54" t="s">
        <v>4</v>
      </c>
      <c r="E54">
        <v>24</v>
      </c>
      <c r="F54">
        <v>142.04</v>
      </c>
      <c r="G54">
        <v>73.7</v>
      </c>
      <c r="H54">
        <f t="shared" si="4"/>
        <v>1.927272727272727</v>
      </c>
      <c r="I54">
        <v>22.5</v>
      </c>
      <c r="J54">
        <v>60.85</v>
      </c>
      <c r="K54">
        <v>69.97</v>
      </c>
      <c r="O54" t="s">
        <v>64</v>
      </c>
      <c r="P54" t="s">
        <v>22</v>
      </c>
      <c r="Q54" t="s">
        <v>0</v>
      </c>
      <c r="R54" t="s">
        <v>5</v>
      </c>
      <c r="S54">
        <v>24.5</v>
      </c>
      <c r="T54">
        <v>110.23</v>
      </c>
      <c r="U54">
        <v>74.930000000000007</v>
      </c>
      <c r="V54">
        <f t="shared" si="5"/>
        <v>1.4711063659415453</v>
      </c>
      <c r="W54">
        <v>27.5</v>
      </c>
      <c r="X54">
        <v>83.23</v>
      </c>
      <c r="Y54">
        <v>82.3</v>
      </c>
    </row>
    <row r="55" spans="1:25" x14ac:dyDescent="0.35">
      <c r="A55" t="s">
        <v>65</v>
      </c>
      <c r="B55" t="s">
        <v>22</v>
      </c>
      <c r="C55" t="s">
        <v>0</v>
      </c>
      <c r="D55" t="s">
        <v>4</v>
      </c>
      <c r="E55">
        <v>25</v>
      </c>
      <c r="F55">
        <v>80.040000000000006</v>
      </c>
      <c r="G55">
        <v>76.17</v>
      </c>
      <c r="H55">
        <f t="shared" si="4"/>
        <v>1.0508074044899567</v>
      </c>
      <c r="I55">
        <v>24.5</v>
      </c>
      <c r="J55">
        <v>73.930000000000007</v>
      </c>
      <c r="K55">
        <v>74.930000000000007</v>
      </c>
      <c r="O55" t="s">
        <v>65</v>
      </c>
      <c r="P55" t="s">
        <v>22</v>
      </c>
      <c r="Q55" t="s">
        <v>0</v>
      </c>
      <c r="R55" t="s">
        <v>5</v>
      </c>
      <c r="S55">
        <v>23</v>
      </c>
      <c r="T55">
        <v>80.069999999999993</v>
      </c>
      <c r="U55">
        <v>71.22</v>
      </c>
      <c r="V55">
        <f t="shared" si="5"/>
        <v>1.1242628475147429</v>
      </c>
      <c r="W55">
        <v>26.5</v>
      </c>
      <c r="X55">
        <v>82.79</v>
      </c>
      <c r="Y55">
        <v>79.86</v>
      </c>
    </row>
    <row r="56" spans="1:25" x14ac:dyDescent="0.35">
      <c r="A56" t="s">
        <v>66</v>
      </c>
      <c r="B56" t="s">
        <v>22</v>
      </c>
      <c r="C56" t="s">
        <v>0</v>
      </c>
      <c r="D56" t="s">
        <v>4</v>
      </c>
      <c r="E56">
        <v>24</v>
      </c>
      <c r="F56">
        <v>261.38</v>
      </c>
      <c r="G56">
        <v>73.7</v>
      </c>
      <c r="H56">
        <f t="shared" si="4"/>
        <v>3.5465400271370418</v>
      </c>
      <c r="I56">
        <v>22</v>
      </c>
      <c r="J56">
        <v>55.18</v>
      </c>
      <c r="K56">
        <v>68.72</v>
      </c>
      <c r="O56" t="s">
        <v>66</v>
      </c>
      <c r="P56" t="s">
        <v>22</v>
      </c>
      <c r="Q56" t="s">
        <v>0</v>
      </c>
      <c r="R56" t="s">
        <v>5</v>
      </c>
      <c r="S56">
        <v>24</v>
      </c>
      <c r="T56">
        <v>79.63</v>
      </c>
      <c r="U56">
        <v>73.7</v>
      </c>
      <c r="V56">
        <f t="shared" si="5"/>
        <v>1.0804613297150609</v>
      </c>
      <c r="W56">
        <v>23.5</v>
      </c>
      <c r="X56">
        <v>71.95</v>
      </c>
      <c r="Y56">
        <v>72.459999999999994</v>
      </c>
    </row>
    <row r="57" spans="1:25" x14ac:dyDescent="0.35">
      <c r="A57" t="s">
        <v>67</v>
      </c>
      <c r="B57" t="s">
        <v>22</v>
      </c>
      <c r="C57" t="s">
        <v>0</v>
      </c>
      <c r="D57" t="s">
        <v>4</v>
      </c>
      <c r="E57">
        <v>24</v>
      </c>
      <c r="F57">
        <v>206.08</v>
      </c>
      <c r="G57">
        <v>73.7</v>
      </c>
      <c r="H57">
        <f t="shared" si="4"/>
        <v>2.7962008141112618</v>
      </c>
      <c r="I57">
        <v>22</v>
      </c>
      <c r="J57">
        <v>42.48</v>
      </c>
      <c r="K57">
        <v>68.72</v>
      </c>
      <c r="O57" t="s">
        <v>67</v>
      </c>
      <c r="P57" t="s">
        <v>22</v>
      </c>
      <c r="Q57" t="s">
        <v>0</v>
      </c>
      <c r="R57" t="s">
        <v>5</v>
      </c>
      <c r="S57">
        <v>24</v>
      </c>
      <c r="T57">
        <v>86.65</v>
      </c>
      <c r="U57">
        <v>73.7</v>
      </c>
      <c r="V57">
        <f t="shared" si="5"/>
        <v>1.1757123473541384</v>
      </c>
      <c r="W57">
        <v>23</v>
      </c>
      <c r="X57">
        <v>61.12</v>
      </c>
      <c r="Y57">
        <v>71.22</v>
      </c>
    </row>
    <row r="58" spans="1:25" x14ac:dyDescent="0.35">
      <c r="A58" s="1" t="s">
        <v>68</v>
      </c>
      <c r="B58" t="s">
        <v>22</v>
      </c>
      <c r="C58" t="s">
        <v>0</v>
      </c>
      <c r="D58" t="s">
        <v>4</v>
      </c>
      <c r="E58">
        <v>21.5</v>
      </c>
      <c r="F58">
        <v>70.239999999999995</v>
      </c>
      <c r="G58">
        <v>67.47</v>
      </c>
      <c r="H58">
        <f t="shared" si="4"/>
        <v>1.0410552838298504</v>
      </c>
      <c r="I58">
        <v>21</v>
      </c>
      <c r="J58">
        <v>65.06</v>
      </c>
      <c r="K58">
        <v>66.22</v>
      </c>
      <c r="O58" t="s">
        <v>68</v>
      </c>
      <c r="P58" t="s">
        <v>22</v>
      </c>
      <c r="Q58" t="s">
        <v>0</v>
      </c>
      <c r="R58" t="s">
        <v>5</v>
      </c>
      <c r="S58">
        <v>24</v>
      </c>
      <c r="T58">
        <v>84.52</v>
      </c>
      <c r="U58">
        <v>73.7</v>
      </c>
      <c r="V58">
        <f t="shared" si="5"/>
        <v>1.1468113975576661</v>
      </c>
      <c r="W58">
        <v>23.5</v>
      </c>
      <c r="X58">
        <v>61.27</v>
      </c>
      <c r="Y58">
        <v>72.459999999999994</v>
      </c>
    </row>
    <row r="59" spans="1:25" x14ac:dyDescent="0.35">
      <c r="A59" t="s">
        <v>69</v>
      </c>
      <c r="B59" t="s">
        <v>22</v>
      </c>
      <c r="C59" t="s">
        <v>0</v>
      </c>
      <c r="D59" t="s">
        <v>4</v>
      </c>
      <c r="E59">
        <v>24.5</v>
      </c>
      <c r="F59">
        <v>157.34</v>
      </c>
      <c r="G59">
        <v>74.930000000000007</v>
      </c>
      <c r="H59">
        <f t="shared" si="4"/>
        <v>2.0998265047377549</v>
      </c>
      <c r="I59">
        <v>23</v>
      </c>
      <c r="J59">
        <v>70.239999999999995</v>
      </c>
      <c r="K59">
        <v>71.22</v>
      </c>
      <c r="O59" t="s">
        <v>69</v>
      </c>
      <c r="P59" t="s">
        <v>22</v>
      </c>
      <c r="Q59" t="s">
        <v>0</v>
      </c>
      <c r="R59" t="s">
        <v>5</v>
      </c>
      <c r="S59">
        <v>25.5</v>
      </c>
      <c r="T59">
        <v>82.2</v>
      </c>
      <c r="U59">
        <v>77.400000000000006</v>
      </c>
      <c r="V59">
        <f t="shared" si="5"/>
        <v>1.0620155038759689</v>
      </c>
      <c r="W59">
        <v>24</v>
      </c>
      <c r="X59">
        <v>72.45</v>
      </c>
      <c r="Y59">
        <v>73.7</v>
      </c>
    </row>
    <row r="60" spans="1:25" x14ac:dyDescent="0.35">
      <c r="A60" s="1" t="s">
        <v>70</v>
      </c>
      <c r="B60" t="s">
        <v>22</v>
      </c>
      <c r="C60" t="s">
        <v>3</v>
      </c>
      <c r="D60" t="s">
        <v>4</v>
      </c>
      <c r="E60">
        <v>22.5</v>
      </c>
      <c r="F60">
        <v>86.8</v>
      </c>
      <c r="G60">
        <v>69.97</v>
      </c>
      <c r="H60">
        <f t="shared" si="4"/>
        <v>1.2405316564241817</v>
      </c>
      <c r="I60">
        <v>21.5</v>
      </c>
      <c r="J60">
        <v>50.28</v>
      </c>
      <c r="K60">
        <v>67.47</v>
      </c>
      <c r="O60" t="s">
        <v>70</v>
      </c>
      <c r="P60" t="s">
        <v>22</v>
      </c>
      <c r="Q60" t="s">
        <v>3</v>
      </c>
      <c r="R60" t="s">
        <v>5</v>
      </c>
      <c r="S60">
        <v>24</v>
      </c>
      <c r="T60">
        <v>133.25</v>
      </c>
      <c r="U60">
        <v>73.7</v>
      </c>
      <c r="V60">
        <f t="shared" si="5"/>
        <v>1.8080054274084123</v>
      </c>
      <c r="W60">
        <v>23</v>
      </c>
      <c r="X60">
        <v>69.959999999999994</v>
      </c>
      <c r="Y60">
        <v>71.22</v>
      </c>
    </row>
    <row r="61" spans="1:25" x14ac:dyDescent="0.35">
      <c r="A61" t="s">
        <v>71</v>
      </c>
      <c r="B61" t="s">
        <v>22</v>
      </c>
      <c r="C61" t="s">
        <v>3</v>
      </c>
      <c r="D61" t="s">
        <v>4</v>
      </c>
      <c r="E61">
        <v>24</v>
      </c>
      <c r="F61">
        <v>123.74</v>
      </c>
      <c r="G61">
        <v>73.7</v>
      </c>
      <c r="H61">
        <f t="shared" si="4"/>
        <v>1.6789687924016281</v>
      </c>
      <c r="I61">
        <v>22.5</v>
      </c>
      <c r="J61">
        <v>59.36</v>
      </c>
      <c r="K61">
        <v>69.97</v>
      </c>
      <c r="O61" t="s">
        <v>71</v>
      </c>
      <c r="P61" t="s">
        <v>22</v>
      </c>
      <c r="Q61" t="s">
        <v>3</v>
      </c>
      <c r="R61" t="s">
        <v>5</v>
      </c>
      <c r="S61">
        <v>24.5</v>
      </c>
      <c r="T61">
        <v>122.17</v>
      </c>
      <c r="U61">
        <v>74.930000000000007</v>
      </c>
      <c r="V61">
        <f t="shared" si="5"/>
        <v>1.6304550914186573</v>
      </c>
      <c r="W61">
        <v>23</v>
      </c>
      <c r="X61">
        <v>52.81</v>
      </c>
      <c r="Y61">
        <v>71.22</v>
      </c>
    </row>
    <row r="62" spans="1:25" x14ac:dyDescent="0.35">
      <c r="A62" t="s">
        <v>72</v>
      </c>
      <c r="B62" t="s">
        <v>22</v>
      </c>
      <c r="C62" t="s">
        <v>3</v>
      </c>
      <c r="D62" t="s">
        <v>4</v>
      </c>
      <c r="E62">
        <v>24.5</v>
      </c>
      <c r="F62">
        <v>116.59</v>
      </c>
      <c r="G62">
        <v>74.930000000000007</v>
      </c>
      <c r="H62">
        <f t="shared" si="4"/>
        <v>1.5559855865474441</v>
      </c>
      <c r="I62">
        <v>23</v>
      </c>
      <c r="J62">
        <v>56.34</v>
      </c>
      <c r="K62">
        <v>71.22</v>
      </c>
      <c r="O62" t="s">
        <v>72</v>
      </c>
      <c r="P62" t="s">
        <v>22</v>
      </c>
      <c r="Q62" t="s">
        <v>3</v>
      </c>
      <c r="R62" t="s">
        <v>5</v>
      </c>
      <c r="S62">
        <v>24</v>
      </c>
      <c r="T62">
        <v>156.43</v>
      </c>
      <c r="U62">
        <v>73.7</v>
      </c>
      <c r="V62">
        <f t="shared" si="5"/>
        <v>2.1225237449118048</v>
      </c>
      <c r="W62">
        <v>22.5</v>
      </c>
      <c r="X62">
        <v>59.13</v>
      </c>
      <c r="Y62">
        <v>69.97</v>
      </c>
    </row>
    <row r="63" spans="1:25" x14ac:dyDescent="0.35">
      <c r="A63" t="s">
        <v>73</v>
      </c>
      <c r="B63" t="s">
        <v>22</v>
      </c>
      <c r="C63" t="s">
        <v>3</v>
      </c>
      <c r="D63" t="s">
        <v>4</v>
      </c>
      <c r="E63">
        <v>24.5</v>
      </c>
      <c r="F63">
        <v>123.85</v>
      </c>
      <c r="G63">
        <v>74.930000000000007</v>
      </c>
      <c r="H63">
        <f t="shared" si="4"/>
        <v>1.6528760176164419</v>
      </c>
      <c r="I63">
        <v>23</v>
      </c>
      <c r="J63">
        <v>68.19</v>
      </c>
      <c r="K63">
        <v>71.22</v>
      </c>
      <c r="O63" t="s">
        <v>73</v>
      </c>
      <c r="P63" t="s">
        <v>22</v>
      </c>
      <c r="Q63" t="s">
        <v>3</v>
      </c>
      <c r="R63" t="s">
        <v>5</v>
      </c>
      <c r="S63">
        <v>24</v>
      </c>
      <c r="T63">
        <v>158.63</v>
      </c>
      <c r="U63">
        <v>73.7</v>
      </c>
      <c r="V63">
        <f t="shared" si="5"/>
        <v>2.1523744911804612</v>
      </c>
      <c r="W63">
        <v>22</v>
      </c>
      <c r="X63">
        <v>61.93</v>
      </c>
      <c r="Y63">
        <v>68.72</v>
      </c>
    </row>
    <row r="64" spans="1:25" x14ac:dyDescent="0.35">
      <c r="A64" t="s">
        <v>74</v>
      </c>
      <c r="B64" t="s">
        <v>22</v>
      </c>
      <c r="C64" t="s">
        <v>3</v>
      </c>
      <c r="D64" t="s">
        <v>4</v>
      </c>
      <c r="E64">
        <v>24</v>
      </c>
      <c r="F64">
        <v>156.61000000000001</v>
      </c>
      <c r="G64">
        <v>73.7</v>
      </c>
      <c r="H64">
        <f t="shared" si="4"/>
        <v>2.124966078697422</v>
      </c>
      <c r="I64">
        <v>23</v>
      </c>
      <c r="J64">
        <v>59.59</v>
      </c>
      <c r="K64">
        <v>71.22</v>
      </c>
      <c r="O64" t="s">
        <v>74</v>
      </c>
      <c r="P64" t="s">
        <v>22</v>
      </c>
      <c r="Q64" t="s">
        <v>3</v>
      </c>
      <c r="R64" t="s">
        <v>5</v>
      </c>
      <c r="S64">
        <v>24</v>
      </c>
      <c r="T64">
        <v>132.32</v>
      </c>
      <c r="U64">
        <v>73.7</v>
      </c>
      <c r="V64">
        <f t="shared" si="5"/>
        <v>1.7953867028493893</v>
      </c>
      <c r="W64">
        <v>22.5</v>
      </c>
      <c r="X64">
        <v>56.5</v>
      </c>
      <c r="Y64">
        <v>69.97</v>
      </c>
    </row>
    <row r="65" spans="1:25" x14ac:dyDescent="0.35">
      <c r="A65" s="1" t="s">
        <v>75</v>
      </c>
      <c r="B65" t="s">
        <v>22</v>
      </c>
      <c r="C65" t="s">
        <v>3</v>
      </c>
      <c r="D65" t="s">
        <v>4</v>
      </c>
      <c r="E65">
        <v>24.5</v>
      </c>
      <c r="F65">
        <v>141.68</v>
      </c>
      <c r="G65">
        <v>74.930000000000007</v>
      </c>
      <c r="H65">
        <f t="shared" si="4"/>
        <v>1.8908314426798345</v>
      </c>
      <c r="I65">
        <v>22</v>
      </c>
      <c r="J65">
        <v>64.45</v>
      </c>
      <c r="K65">
        <v>68.72</v>
      </c>
      <c r="O65" t="s">
        <v>75</v>
      </c>
      <c r="P65" t="s">
        <v>22</v>
      </c>
      <c r="Q65" t="s">
        <v>3</v>
      </c>
      <c r="R65" t="s">
        <v>5</v>
      </c>
      <c r="S65">
        <v>24</v>
      </c>
      <c r="T65">
        <v>137.72</v>
      </c>
      <c r="U65">
        <v>73.7</v>
      </c>
      <c r="V65">
        <f t="shared" si="5"/>
        <v>1.8686567164179104</v>
      </c>
      <c r="W65">
        <v>22.5</v>
      </c>
      <c r="X65">
        <v>58.36</v>
      </c>
      <c r="Y65">
        <v>69.97</v>
      </c>
    </row>
    <row r="66" spans="1:25" x14ac:dyDescent="0.35">
      <c r="A66" s="1" t="s">
        <v>76</v>
      </c>
      <c r="B66" t="s">
        <v>22</v>
      </c>
      <c r="C66" t="s">
        <v>3</v>
      </c>
      <c r="D66" t="s">
        <v>4</v>
      </c>
      <c r="E66">
        <v>35</v>
      </c>
      <c r="F66">
        <v>81.010000000000005</v>
      </c>
      <c r="G66">
        <v>100.44</v>
      </c>
      <c r="H66">
        <f t="shared" si="4"/>
        <v>0.80655117483074479</v>
      </c>
      <c r="I66">
        <v>34.5</v>
      </c>
      <c r="J66">
        <v>78.06</v>
      </c>
      <c r="K66">
        <v>99.24</v>
      </c>
      <c r="O66" t="s">
        <v>76</v>
      </c>
      <c r="P66" t="s">
        <v>22</v>
      </c>
      <c r="Q66" t="s">
        <v>3</v>
      </c>
      <c r="R66" t="s">
        <v>5</v>
      </c>
      <c r="S66">
        <v>25</v>
      </c>
      <c r="T66">
        <v>90.78</v>
      </c>
      <c r="U66">
        <v>76.17</v>
      </c>
      <c r="V66">
        <f t="shared" si="5"/>
        <v>1.1918077983458055</v>
      </c>
      <c r="W66">
        <v>26.5</v>
      </c>
      <c r="X66">
        <v>86.49</v>
      </c>
      <c r="Y66">
        <v>79.86</v>
      </c>
    </row>
    <row r="67" spans="1:25" x14ac:dyDescent="0.35">
      <c r="A67" t="s">
        <v>77</v>
      </c>
      <c r="B67" t="s">
        <v>22</v>
      </c>
      <c r="C67" t="s">
        <v>3</v>
      </c>
      <c r="D67" t="s">
        <v>4</v>
      </c>
      <c r="E67">
        <v>24</v>
      </c>
      <c r="F67">
        <v>203.43</v>
      </c>
      <c r="G67">
        <v>73.7</v>
      </c>
      <c r="H67">
        <f t="shared" si="4"/>
        <v>2.7602442333785615</v>
      </c>
      <c r="I67">
        <v>22.5</v>
      </c>
      <c r="J67">
        <v>54.65</v>
      </c>
      <c r="K67">
        <v>69.97</v>
      </c>
      <c r="O67" t="s">
        <v>77</v>
      </c>
      <c r="P67" t="s">
        <v>22</v>
      </c>
      <c r="Q67" t="s">
        <v>3</v>
      </c>
      <c r="R67" t="s">
        <v>5</v>
      </c>
      <c r="S67">
        <v>24</v>
      </c>
      <c r="T67">
        <v>180.39</v>
      </c>
      <c r="U67">
        <v>73.7</v>
      </c>
      <c r="V67">
        <f t="shared" si="5"/>
        <v>2.4476255088195384</v>
      </c>
      <c r="W67">
        <v>22</v>
      </c>
      <c r="X67">
        <v>48.4</v>
      </c>
      <c r="Y67">
        <v>68.72</v>
      </c>
    </row>
    <row r="68" spans="1:25" x14ac:dyDescent="0.35">
      <c r="A68" t="s">
        <v>78</v>
      </c>
      <c r="B68" t="s">
        <v>22</v>
      </c>
      <c r="C68" t="s">
        <v>3</v>
      </c>
      <c r="D68" t="s">
        <v>4</v>
      </c>
      <c r="E68">
        <v>24</v>
      </c>
      <c r="F68">
        <v>178.61</v>
      </c>
      <c r="G68">
        <v>73.7</v>
      </c>
      <c r="H68">
        <f t="shared" si="4"/>
        <v>2.4234735413839892</v>
      </c>
      <c r="I68">
        <v>22.5</v>
      </c>
      <c r="J68">
        <v>64.87</v>
      </c>
      <c r="K68">
        <v>69.97</v>
      </c>
      <c r="O68" t="s">
        <v>78</v>
      </c>
      <c r="P68" t="s">
        <v>22</v>
      </c>
      <c r="Q68" t="s">
        <v>3</v>
      </c>
      <c r="R68" t="s">
        <v>5</v>
      </c>
      <c r="S68">
        <v>24.5</v>
      </c>
      <c r="T68">
        <v>98.22</v>
      </c>
      <c r="U68">
        <v>74.930000000000007</v>
      </c>
      <c r="V68">
        <f t="shared" si="5"/>
        <v>1.3108234352061923</v>
      </c>
      <c r="W68">
        <v>23</v>
      </c>
      <c r="X68">
        <v>67.8</v>
      </c>
      <c r="Y68">
        <v>71.22</v>
      </c>
    </row>
    <row r="69" spans="1:25" x14ac:dyDescent="0.35">
      <c r="A69" t="s">
        <v>79</v>
      </c>
      <c r="B69" t="s">
        <v>22</v>
      </c>
      <c r="C69" t="s">
        <v>3</v>
      </c>
      <c r="D69" t="s">
        <v>4</v>
      </c>
      <c r="E69">
        <v>24.5</v>
      </c>
      <c r="F69">
        <v>120.37</v>
      </c>
      <c r="G69">
        <v>74.930000000000007</v>
      </c>
      <c r="H69">
        <f t="shared" si="4"/>
        <v>1.6064326704924596</v>
      </c>
      <c r="I69">
        <v>23</v>
      </c>
      <c r="J69">
        <v>67.66</v>
      </c>
      <c r="K69">
        <v>71.22</v>
      </c>
      <c r="O69" t="s">
        <v>79</v>
      </c>
      <c r="P69" t="s">
        <v>22</v>
      </c>
      <c r="Q69" t="s">
        <v>3</v>
      </c>
      <c r="R69" t="s">
        <v>5</v>
      </c>
      <c r="S69">
        <v>24</v>
      </c>
      <c r="T69">
        <v>150.88</v>
      </c>
      <c r="U69">
        <v>73.7</v>
      </c>
      <c r="V69">
        <f t="shared" si="5"/>
        <v>2.0472184531886022</v>
      </c>
      <c r="W69">
        <v>23</v>
      </c>
      <c r="X69">
        <v>59.13</v>
      </c>
      <c r="Y69">
        <v>71.22</v>
      </c>
    </row>
    <row r="70" spans="1:25" x14ac:dyDescent="0.35">
      <c r="A70" s="1" t="s">
        <v>80</v>
      </c>
      <c r="B70" t="s">
        <v>22</v>
      </c>
      <c r="C70" t="s">
        <v>3</v>
      </c>
      <c r="D70" t="s">
        <v>4</v>
      </c>
      <c r="E70">
        <v>24.5</v>
      </c>
      <c r="F70">
        <v>87.63</v>
      </c>
      <c r="G70">
        <v>74.930000000000007</v>
      </c>
      <c r="H70">
        <f t="shared" si="4"/>
        <v>1.1694915254237286</v>
      </c>
      <c r="I70">
        <v>22</v>
      </c>
      <c r="J70">
        <v>60.23</v>
      </c>
      <c r="K70">
        <v>68.72</v>
      </c>
      <c r="O70" t="s">
        <v>80</v>
      </c>
      <c r="P70" t="s">
        <v>22</v>
      </c>
      <c r="Q70" t="s">
        <v>3</v>
      </c>
      <c r="R70" t="s">
        <v>5</v>
      </c>
      <c r="S70">
        <v>24</v>
      </c>
      <c r="T70">
        <v>137.59</v>
      </c>
      <c r="U70">
        <v>73.7</v>
      </c>
      <c r="V70">
        <f t="shared" si="5"/>
        <v>1.8668928086838534</v>
      </c>
      <c r="W70">
        <v>23</v>
      </c>
      <c r="X70">
        <v>57.98</v>
      </c>
      <c r="Y70">
        <v>71.22</v>
      </c>
    </row>
    <row r="71" spans="1:25" x14ac:dyDescent="0.35">
      <c r="A71" t="s">
        <v>81</v>
      </c>
      <c r="B71" t="s">
        <v>22</v>
      </c>
      <c r="C71" t="s">
        <v>3</v>
      </c>
      <c r="D71" t="s">
        <v>4</v>
      </c>
      <c r="E71">
        <v>24.5</v>
      </c>
      <c r="F71">
        <v>119.08</v>
      </c>
      <c r="G71">
        <v>74.930000000000007</v>
      </c>
      <c r="H71">
        <f t="shared" si="4"/>
        <v>1.5892166021620178</v>
      </c>
      <c r="I71">
        <v>22.5</v>
      </c>
      <c r="J71">
        <v>62.13</v>
      </c>
      <c r="K71">
        <v>69.97</v>
      </c>
      <c r="O71" t="s">
        <v>81</v>
      </c>
      <c r="P71" t="s">
        <v>22</v>
      </c>
      <c r="Q71" t="s">
        <v>3</v>
      </c>
      <c r="R71" t="s">
        <v>5</v>
      </c>
      <c r="S71">
        <v>24</v>
      </c>
      <c r="T71">
        <v>127.62</v>
      </c>
      <c r="U71">
        <v>73.7</v>
      </c>
      <c r="V71">
        <f t="shared" si="5"/>
        <v>1.7316146540027137</v>
      </c>
      <c r="W71">
        <v>22</v>
      </c>
      <c r="X71">
        <v>45.69</v>
      </c>
      <c r="Y71">
        <v>68.72</v>
      </c>
    </row>
    <row r="72" spans="1:25" x14ac:dyDescent="0.35">
      <c r="A72" s="1" t="s">
        <v>82</v>
      </c>
      <c r="B72" t="s">
        <v>22</v>
      </c>
      <c r="C72" t="s">
        <v>3</v>
      </c>
      <c r="D72" t="s">
        <v>4</v>
      </c>
      <c r="E72">
        <v>24</v>
      </c>
      <c r="F72">
        <v>58.86</v>
      </c>
      <c r="G72">
        <v>73.7</v>
      </c>
      <c r="H72">
        <f t="shared" si="4"/>
        <v>0.79864314789687918</v>
      </c>
      <c r="I72">
        <v>23.5</v>
      </c>
      <c r="J72">
        <v>54.6</v>
      </c>
      <c r="K72">
        <v>72.459999999999994</v>
      </c>
      <c r="O72" t="s">
        <v>82</v>
      </c>
      <c r="P72" t="s">
        <v>22</v>
      </c>
      <c r="Q72" t="s">
        <v>3</v>
      </c>
      <c r="R72" t="s">
        <v>5</v>
      </c>
      <c r="S72">
        <v>24</v>
      </c>
      <c r="T72">
        <v>119.19</v>
      </c>
      <c r="U72">
        <v>73.7</v>
      </c>
      <c r="V72">
        <f t="shared" si="5"/>
        <v>1.6172320217096336</v>
      </c>
      <c r="W72">
        <v>23</v>
      </c>
      <c r="X72">
        <v>70.67</v>
      </c>
      <c r="Y72">
        <v>71.22</v>
      </c>
    </row>
    <row r="73" spans="1:25" x14ac:dyDescent="0.35">
      <c r="A73" t="s">
        <v>83</v>
      </c>
      <c r="B73" t="s">
        <v>22</v>
      </c>
      <c r="C73" t="s">
        <v>3</v>
      </c>
      <c r="D73" t="s">
        <v>4</v>
      </c>
      <c r="E73">
        <v>24</v>
      </c>
      <c r="F73">
        <v>205.75</v>
      </c>
      <c r="G73">
        <v>73.7</v>
      </c>
      <c r="H73">
        <f t="shared" si="4"/>
        <v>2.7917232021709633</v>
      </c>
      <c r="I73">
        <v>22</v>
      </c>
      <c r="J73">
        <v>54</v>
      </c>
      <c r="K73">
        <v>68.72</v>
      </c>
      <c r="O73" t="s">
        <v>83</v>
      </c>
      <c r="P73" t="s">
        <v>22</v>
      </c>
      <c r="Q73" t="s">
        <v>3</v>
      </c>
      <c r="R73" t="s">
        <v>5</v>
      </c>
      <c r="S73">
        <v>24.5</v>
      </c>
      <c r="T73">
        <v>160</v>
      </c>
      <c r="U73">
        <v>74.930000000000007</v>
      </c>
      <c r="V73">
        <f t="shared" si="5"/>
        <v>2.1353263045509139</v>
      </c>
      <c r="W73">
        <v>22.5</v>
      </c>
      <c r="X73">
        <v>62.01</v>
      </c>
      <c r="Y73">
        <v>69.97</v>
      </c>
    </row>
    <row r="74" spans="1:25" x14ac:dyDescent="0.35">
      <c r="A74" s="1" t="s">
        <v>84</v>
      </c>
      <c r="B74" t="s">
        <v>22</v>
      </c>
      <c r="C74" t="s">
        <v>3</v>
      </c>
      <c r="D74" t="s">
        <v>4</v>
      </c>
      <c r="E74">
        <v>18</v>
      </c>
      <c r="F74">
        <v>46.79</v>
      </c>
      <c r="G74">
        <v>58.64</v>
      </c>
      <c r="H74">
        <f t="shared" si="4"/>
        <v>0.79791950886766705</v>
      </c>
      <c r="I74">
        <v>17.5</v>
      </c>
      <c r="J74">
        <v>43.72</v>
      </c>
      <c r="K74">
        <v>57.36</v>
      </c>
      <c r="O74" t="s">
        <v>84</v>
      </c>
      <c r="P74" t="s">
        <v>22</v>
      </c>
      <c r="Q74" t="s">
        <v>3</v>
      </c>
      <c r="R74" t="s">
        <v>5</v>
      </c>
      <c r="S74">
        <v>24.5</v>
      </c>
      <c r="T74">
        <v>87.54</v>
      </c>
      <c r="U74">
        <v>74.930000000000007</v>
      </c>
      <c r="V74">
        <f t="shared" si="5"/>
        <v>1.1682904043774189</v>
      </c>
      <c r="W74">
        <v>27.5</v>
      </c>
      <c r="X74">
        <v>87.17</v>
      </c>
      <c r="Y74">
        <v>82.3</v>
      </c>
    </row>
    <row r="75" spans="1:25" x14ac:dyDescent="0.35">
      <c r="A75" s="1" t="s">
        <v>85</v>
      </c>
      <c r="B75" t="s">
        <v>22</v>
      </c>
      <c r="C75" t="s">
        <v>3</v>
      </c>
      <c r="D75" t="s">
        <v>4</v>
      </c>
      <c r="E75">
        <v>24.5</v>
      </c>
      <c r="F75">
        <v>114.92</v>
      </c>
      <c r="G75">
        <v>74.930000000000007</v>
      </c>
      <c r="H75">
        <f t="shared" si="4"/>
        <v>1.533698118243694</v>
      </c>
      <c r="I75">
        <v>22.5</v>
      </c>
      <c r="J75">
        <v>62.58</v>
      </c>
      <c r="K75">
        <v>69.97</v>
      </c>
      <c r="O75" t="s">
        <v>85</v>
      </c>
      <c r="P75" t="s">
        <v>22</v>
      </c>
      <c r="Q75" t="s">
        <v>3</v>
      </c>
      <c r="R75" t="s">
        <v>5</v>
      </c>
      <c r="S75">
        <v>24</v>
      </c>
      <c r="T75">
        <v>153.03</v>
      </c>
      <c r="U75">
        <v>73.7</v>
      </c>
      <c r="V75">
        <f t="shared" si="5"/>
        <v>2.0763907734056986</v>
      </c>
      <c r="W75">
        <v>22</v>
      </c>
      <c r="X75">
        <v>63.27</v>
      </c>
      <c r="Y75">
        <v>68.72</v>
      </c>
    </row>
    <row r="76" spans="1:25" x14ac:dyDescent="0.35">
      <c r="A76" t="s">
        <v>86</v>
      </c>
      <c r="B76" t="s">
        <v>87</v>
      </c>
      <c r="C76" t="s">
        <v>0</v>
      </c>
      <c r="D76" t="s">
        <v>4</v>
      </c>
      <c r="E76">
        <v>25</v>
      </c>
      <c r="F76">
        <v>104.84</v>
      </c>
      <c r="G76">
        <v>76.17</v>
      </c>
      <c r="H76">
        <f t="shared" ref="H76:H139" si="6">F76/G76</f>
        <v>1.3763949061310228</v>
      </c>
      <c r="I76">
        <v>24</v>
      </c>
      <c r="J76">
        <v>72.959999999999994</v>
      </c>
      <c r="K76">
        <v>73.7</v>
      </c>
      <c r="O76" t="s">
        <v>86</v>
      </c>
      <c r="P76" t="s">
        <v>87</v>
      </c>
      <c r="Q76" t="s">
        <v>0</v>
      </c>
      <c r="R76" t="s">
        <v>5</v>
      </c>
      <c r="S76">
        <v>25</v>
      </c>
      <c r="T76">
        <v>65.72</v>
      </c>
      <c r="U76">
        <v>76.17</v>
      </c>
      <c r="V76">
        <f t="shared" ref="V76:V139" si="7">T76/U76</f>
        <v>0.86280687934882494</v>
      </c>
      <c r="W76">
        <v>24.5</v>
      </c>
      <c r="X76">
        <v>61.6</v>
      </c>
      <c r="Y76">
        <v>74.930000000000007</v>
      </c>
    </row>
    <row r="77" spans="1:25" x14ac:dyDescent="0.35">
      <c r="A77" t="s">
        <v>88</v>
      </c>
      <c r="B77" t="s">
        <v>87</v>
      </c>
      <c r="C77" t="s">
        <v>0</v>
      </c>
      <c r="D77" t="s">
        <v>4</v>
      </c>
      <c r="E77">
        <v>24.5</v>
      </c>
      <c r="F77">
        <v>109.61</v>
      </c>
      <c r="G77">
        <v>74.930000000000007</v>
      </c>
      <c r="H77">
        <f t="shared" si="6"/>
        <v>1.4628319765114106</v>
      </c>
      <c r="I77">
        <v>23.5</v>
      </c>
      <c r="J77">
        <v>68.239999999999995</v>
      </c>
      <c r="K77">
        <v>72.459999999999994</v>
      </c>
      <c r="O77" t="s">
        <v>88</v>
      </c>
      <c r="P77" t="s">
        <v>87</v>
      </c>
      <c r="Q77" t="s">
        <v>0</v>
      </c>
      <c r="R77" t="s">
        <v>5</v>
      </c>
      <c r="S77">
        <v>24</v>
      </c>
      <c r="T77">
        <v>88.95</v>
      </c>
      <c r="U77">
        <v>73.7</v>
      </c>
      <c r="V77">
        <f t="shared" si="7"/>
        <v>1.2069199457259159</v>
      </c>
      <c r="W77">
        <v>23.5</v>
      </c>
      <c r="X77">
        <v>61.55</v>
      </c>
      <c r="Y77">
        <v>72.459999999999994</v>
      </c>
    </row>
    <row r="78" spans="1:25" x14ac:dyDescent="0.35">
      <c r="A78" t="s">
        <v>89</v>
      </c>
      <c r="B78" t="s">
        <v>87</v>
      </c>
      <c r="C78" t="s">
        <v>0</v>
      </c>
      <c r="D78" t="s">
        <v>4</v>
      </c>
      <c r="E78">
        <v>24</v>
      </c>
      <c r="F78">
        <v>96.91</v>
      </c>
      <c r="G78">
        <v>73.7</v>
      </c>
      <c r="H78">
        <f t="shared" si="6"/>
        <v>1.3149253731343282</v>
      </c>
      <c r="I78">
        <v>23.5</v>
      </c>
      <c r="J78">
        <v>65.37</v>
      </c>
      <c r="K78">
        <v>72.459999999999994</v>
      </c>
      <c r="O78" t="s">
        <v>89</v>
      </c>
      <c r="P78" t="s">
        <v>87</v>
      </c>
      <c r="Q78" t="s">
        <v>0</v>
      </c>
      <c r="R78" t="s">
        <v>5</v>
      </c>
      <c r="S78">
        <v>24</v>
      </c>
      <c r="T78">
        <v>77.790000000000006</v>
      </c>
      <c r="U78">
        <v>73.7</v>
      </c>
      <c r="V78">
        <f t="shared" si="7"/>
        <v>1.0554952510176392</v>
      </c>
      <c r="W78">
        <v>23.5</v>
      </c>
      <c r="X78">
        <v>48.19</v>
      </c>
      <c r="Y78">
        <v>72.459999999999994</v>
      </c>
    </row>
    <row r="79" spans="1:25" x14ac:dyDescent="0.35">
      <c r="A79" s="1" t="s">
        <v>90</v>
      </c>
      <c r="B79" t="s">
        <v>87</v>
      </c>
      <c r="C79" t="s">
        <v>0</v>
      </c>
      <c r="D79" t="s">
        <v>4</v>
      </c>
      <c r="E79">
        <v>0</v>
      </c>
      <c r="F79">
        <v>0</v>
      </c>
      <c r="G79">
        <v>0</v>
      </c>
      <c r="H79" t="e">
        <f t="shared" si="6"/>
        <v>#DIV/0!</v>
      </c>
      <c r="I79">
        <v>0</v>
      </c>
      <c r="J79">
        <v>0</v>
      </c>
      <c r="K79">
        <v>0</v>
      </c>
      <c r="O79" t="s">
        <v>90</v>
      </c>
      <c r="P79" t="s">
        <v>87</v>
      </c>
      <c r="Q79" t="s">
        <v>0</v>
      </c>
      <c r="R79" t="s">
        <v>5</v>
      </c>
      <c r="S79">
        <v>16.5</v>
      </c>
      <c r="T79">
        <v>32.22</v>
      </c>
      <c r="U79">
        <v>54.79</v>
      </c>
      <c r="V79">
        <f t="shared" si="7"/>
        <v>0.58806351524000733</v>
      </c>
      <c r="W79">
        <v>16</v>
      </c>
      <c r="X79">
        <v>23.39</v>
      </c>
      <c r="Y79">
        <v>53.5</v>
      </c>
    </row>
    <row r="80" spans="1:25" x14ac:dyDescent="0.35">
      <c r="A80" s="1" t="s">
        <v>91</v>
      </c>
      <c r="B80" t="s">
        <v>87</v>
      </c>
      <c r="C80" t="s">
        <v>0</v>
      </c>
      <c r="D80" t="s">
        <v>4</v>
      </c>
      <c r="E80">
        <v>0</v>
      </c>
      <c r="F80">
        <v>0</v>
      </c>
      <c r="G80">
        <v>0</v>
      </c>
      <c r="H80" t="e">
        <f t="shared" si="6"/>
        <v>#DIV/0!</v>
      </c>
      <c r="I80">
        <v>0</v>
      </c>
      <c r="J80">
        <v>0</v>
      </c>
      <c r="K80">
        <v>0</v>
      </c>
      <c r="O80" t="s">
        <v>91</v>
      </c>
      <c r="P80" t="s">
        <v>87</v>
      </c>
      <c r="Q80" t="s">
        <v>0</v>
      </c>
      <c r="R80" t="s">
        <v>5</v>
      </c>
      <c r="S80">
        <v>0</v>
      </c>
      <c r="T80">
        <v>0</v>
      </c>
      <c r="U80">
        <v>0</v>
      </c>
      <c r="V80" t="e">
        <f t="shared" si="7"/>
        <v>#DIV/0!</v>
      </c>
      <c r="W80">
        <v>0</v>
      </c>
      <c r="X80">
        <v>0</v>
      </c>
      <c r="Y80">
        <v>0</v>
      </c>
    </row>
    <row r="81" spans="1:25" x14ac:dyDescent="0.35">
      <c r="A81" t="s">
        <v>92</v>
      </c>
      <c r="B81" t="s">
        <v>87</v>
      </c>
      <c r="C81" t="s">
        <v>0</v>
      </c>
      <c r="D81" t="s">
        <v>4</v>
      </c>
      <c r="E81">
        <v>25</v>
      </c>
      <c r="F81">
        <v>154.27000000000001</v>
      </c>
      <c r="G81">
        <v>76.17</v>
      </c>
      <c r="H81">
        <f t="shared" si="6"/>
        <v>2.0253380596035186</v>
      </c>
      <c r="I81">
        <v>23</v>
      </c>
      <c r="J81">
        <v>56.97</v>
      </c>
      <c r="K81">
        <v>71.22</v>
      </c>
      <c r="O81" t="s">
        <v>92</v>
      </c>
      <c r="P81" t="s">
        <v>87</v>
      </c>
      <c r="Q81" t="s">
        <v>0</v>
      </c>
      <c r="R81" t="s">
        <v>5</v>
      </c>
      <c r="S81">
        <v>24</v>
      </c>
      <c r="T81">
        <v>108.7</v>
      </c>
      <c r="U81">
        <v>73.7</v>
      </c>
      <c r="V81">
        <f t="shared" si="7"/>
        <v>1.474898236092266</v>
      </c>
      <c r="W81">
        <v>23</v>
      </c>
      <c r="X81">
        <v>58.11</v>
      </c>
      <c r="Y81">
        <v>71.22</v>
      </c>
    </row>
    <row r="82" spans="1:25" x14ac:dyDescent="0.35">
      <c r="A82" t="s">
        <v>93</v>
      </c>
      <c r="B82" t="s">
        <v>87</v>
      </c>
      <c r="C82" t="s">
        <v>0</v>
      </c>
      <c r="D82" t="s">
        <v>4</v>
      </c>
      <c r="E82">
        <v>25.5</v>
      </c>
      <c r="F82">
        <v>159.80000000000001</v>
      </c>
      <c r="G82">
        <v>77.400000000000006</v>
      </c>
      <c r="H82">
        <f t="shared" si="6"/>
        <v>2.0645994832041343</v>
      </c>
      <c r="I82">
        <v>23.5</v>
      </c>
      <c r="J82">
        <v>51.27</v>
      </c>
      <c r="K82">
        <v>72.459999999999994</v>
      </c>
      <c r="O82" t="s">
        <v>93</v>
      </c>
      <c r="P82" t="s">
        <v>87</v>
      </c>
      <c r="Q82" t="s">
        <v>0</v>
      </c>
      <c r="R82" t="s">
        <v>5</v>
      </c>
      <c r="S82">
        <v>24.5</v>
      </c>
      <c r="T82">
        <v>95.49</v>
      </c>
      <c r="U82">
        <v>74.930000000000007</v>
      </c>
      <c r="V82">
        <f t="shared" si="7"/>
        <v>1.2743894301347922</v>
      </c>
      <c r="W82">
        <v>24</v>
      </c>
      <c r="X82">
        <v>73.5</v>
      </c>
      <c r="Y82">
        <v>73.7</v>
      </c>
    </row>
    <row r="83" spans="1:25" x14ac:dyDescent="0.35">
      <c r="A83" t="s">
        <v>94</v>
      </c>
      <c r="B83" t="s">
        <v>87</v>
      </c>
      <c r="C83" t="s">
        <v>0</v>
      </c>
      <c r="D83" t="s">
        <v>4</v>
      </c>
      <c r="E83">
        <v>24</v>
      </c>
      <c r="F83">
        <v>131.79</v>
      </c>
      <c r="G83">
        <v>73.7</v>
      </c>
      <c r="H83">
        <f t="shared" si="6"/>
        <v>1.7881953867028493</v>
      </c>
      <c r="I83">
        <v>22</v>
      </c>
      <c r="J83">
        <v>52.77</v>
      </c>
      <c r="K83">
        <v>68.72</v>
      </c>
      <c r="O83" t="s">
        <v>94</v>
      </c>
      <c r="P83" t="s">
        <v>87</v>
      </c>
      <c r="Q83" t="s">
        <v>0</v>
      </c>
      <c r="R83" t="s">
        <v>5</v>
      </c>
      <c r="S83">
        <v>25</v>
      </c>
      <c r="T83">
        <v>112.08</v>
      </c>
      <c r="U83">
        <v>76.17</v>
      </c>
      <c r="V83">
        <f t="shared" si="7"/>
        <v>1.4714454509649468</v>
      </c>
      <c r="W83">
        <v>23</v>
      </c>
      <c r="X83">
        <v>65.05</v>
      </c>
      <c r="Y83">
        <v>71.22</v>
      </c>
    </row>
    <row r="84" spans="1:25" x14ac:dyDescent="0.35">
      <c r="A84" t="s">
        <v>95</v>
      </c>
      <c r="B84" t="s">
        <v>87</v>
      </c>
      <c r="C84" t="s">
        <v>0</v>
      </c>
      <c r="D84" t="s">
        <v>4</v>
      </c>
      <c r="E84">
        <v>24.5</v>
      </c>
      <c r="F84">
        <v>125.61</v>
      </c>
      <c r="G84">
        <v>74.930000000000007</v>
      </c>
      <c r="H84">
        <f t="shared" si="6"/>
        <v>1.6763646069665019</v>
      </c>
      <c r="I84">
        <v>22.5</v>
      </c>
      <c r="J84">
        <v>55.94</v>
      </c>
      <c r="K84">
        <v>69.97</v>
      </c>
      <c r="O84" t="s">
        <v>95</v>
      </c>
      <c r="P84" t="s">
        <v>87</v>
      </c>
      <c r="Q84" t="s">
        <v>0</v>
      </c>
      <c r="R84" t="s">
        <v>5</v>
      </c>
      <c r="S84">
        <v>24</v>
      </c>
      <c r="T84">
        <v>92.85</v>
      </c>
      <c r="U84">
        <v>73.7</v>
      </c>
      <c r="V84">
        <f t="shared" si="7"/>
        <v>1.2598371777476254</v>
      </c>
      <c r="W84">
        <v>23.5</v>
      </c>
      <c r="X84">
        <v>62.2</v>
      </c>
      <c r="Y84">
        <v>72.459999999999994</v>
      </c>
    </row>
    <row r="85" spans="1:25" x14ac:dyDescent="0.35">
      <c r="A85" t="s">
        <v>96</v>
      </c>
      <c r="B85" t="s">
        <v>87</v>
      </c>
      <c r="C85" t="s">
        <v>0</v>
      </c>
      <c r="D85" t="s">
        <v>4</v>
      </c>
      <c r="E85">
        <v>25</v>
      </c>
      <c r="F85">
        <v>180.07</v>
      </c>
      <c r="G85">
        <v>76.17</v>
      </c>
      <c r="H85">
        <f t="shared" si="6"/>
        <v>2.3640540895365629</v>
      </c>
      <c r="I85">
        <v>23</v>
      </c>
      <c r="J85">
        <v>70.87</v>
      </c>
      <c r="K85">
        <v>71.22</v>
      </c>
      <c r="O85" t="s">
        <v>96</v>
      </c>
      <c r="P85" t="s">
        <v>87</v>
      </c>
      <c r="Q85" t="s">
        <v>0</v>
      </c>
      <c r="R85" t="s">
        <v>5</v>
      </c>
      <c r="S85">
        <v>24</v>
      </c>
      <c r="T85">
        <v>58.11</v>
      </c>
      <c r="U85">
        <v>73.7</v>
      </c>
      <c r="V85">
        <f t="shared" si="7"/>
        <v>0.78846675712347347</v>
      </c>
      <c r="W85">
        <v>23.5</v>
      </c>
      <c r="X85">
        <v>42.51</v>
      </c>
      <c r="Y85">
        <v>72.459999999999994</v>
      </c>
    </row>
    <row r="86" spans="1:25" x14ac:dyDescent="0.35">
      <c r="A86" t="s">
        <v>97</v>
      </c>
      <c r="B86" t="s">
        <v>87</v>
      </c>
      <c r="C86" t="s">
        <v>0</v>
      </c>
      <c r="D86" t="s">
        <v>4</v>
      </c>
      <c r="E86">
        <v>23</v>
      </c>
      <c r="F86">
        <v>84.75</v>
      </c>
      <c r="G86">
        <v>71.22</v>
      </c>
      <c r="H86">
        <f t="shared" si="6"/>
        <v>1.1899747262005056</v>
      </c>
      <c r="I86">
        <v>22.5</v>
      </c>
      <c r="J86">
        <v>48.63</v>
      </c>
      <c r="K86">
        <v>69.97</v>
      </c>
      <c r="O86" t="s">
        <v>97</v>
      </c>
      <c r="P86" t="s">
        <v>87</v>
      </c>
      <c r="Q86" t="s">
        <v>0</v>
      </c>
      <c r="R86" t="s">
        <v>5</v>
      </c>
      <c r="S86">
        <v>25</v>
      </c>
      <c r="T86">
        <v>83.82</v>
      </c>
      <c r="U86">
        <v>76.17</v>
      </c>
      <c r="V86">
        <f t="shared" si="7"/>
        <v>1.1004332414336351</v>
      </c>
      <c r="W86">
        <v>24.5</v>
      </c>
      <c r="X86">
        <v>58.42</v>
      </c>
      <c r="Y86">
        <v>74.930000000000007</v>
      </c>
    </row>
    <row r="87" spans="1:25" x14ac:dyDescent="0.35">
      <c r="A87" t="s">
        <v>98</v>
      </c>
      <c r="B87" t="s">
        <v>87</v>
      </c>
      <c r="C87" t="s">
        <v>0</v>
      </c>
      <c r="D87" t="s">
        <v>4</v>
      </c>
      <c r="E87">
        <v>25</v>
      </c>
      <c r="F87">
        <v>174.57</v>
      </c>
      <c r="G87">
        <v>76.17</v>
      </c>
      <c r="H87">
        <f t="shared" si="6"/>
        <v>2.2918471839306811</v>
      </c>
      <c r="I87">
        <v>23</v>
      </c>
      <c r="J87">
        <v>62.74</v>
      </c>
      <c r="K87">
        <v>71.22</v>
      </c>
      <c r="O87" t="s">
        <v>98</v>
      </c>
      <c r="P87" t="s">
        <v>87</v>
      </c>
      <c r="Q87" t="s">
        <v>0</v>
      </c>
      <c r="R87" t="s">
        <v>5</v>
      </c>
      <c r="S87">
        <v>24</v>
      </c>
      <c r="T87">
        <v>96.64</v>
      </c>
      <c r="U87">
        <v>73.7</v>
      </c>
      <c r="V87">
        <f t="shared" si="7"/>
        <v>1.3112618724559022</v>
      </c>
      <c r="W87">
        <v>22.5</v>
      </c>
      <c r="X87">
        <v>65.099999999999994</v>
      </c>
      <c r="Y87">
        <v>69.97</v>
      </c>
    </row>
    <row r="88" spans="1:25" x14ac:dyDescent="0.35">
      <c r="A88" s="1" t="s">
        <v>99</v>
      </c>
      <c r="B88" t="s">
        <v>87</v>
      </c>
      <c r="C88" t="s">
        <v>0</v>
      </c>
      <c r="D88" t="s">
        <v>4</v>
      </c>
      <c r="E88">
        <v>0</v>
      </c>
      <c r="F88">
        <v>0</v>
      </c>
      <c r="G88">
        <v>0</v>
      </c>
      <c r="H88" t="e">
        <f t="shared" si="6"/>
        <v>#DIV/0!</v>
      </c>
      <c r="I88">
        <v>0</v>
      </c>
      <c r="J88">
        <v>0</v>
      </c>
      <c r="K88">
        <v>0</v>
      </c>
      <c r="O88" t="s">
        <v>99</v>
      </c>
      <c r="P88" t="s">
        <v>87</v>
      </c>
      <c r="Q88" t="s">
        <v>0</v>
      </c>
      <c r="R88" t="s">
        <v>5</v>
      </c>
      <c r="S88">
        <v>0</v>
      </c>
      <c r="T88">
        <v>0</v>
      </c>
      <c r="U88">
        <v>0</v>
      </c>
      <c r="V88" t="e">
        <f t="shared" si="7"/>
        <v>#DIV/0!</v>
      </c>
      <c r="W88">
        <v>0</v>
      </c>
      <c r="X88">
        <v>0</v>
      </c>
      <c r="Y88">
        <v>0</v>
      </c>
    </row>
    <row r="89" spans="1:25" x14ac:dyDescent="0.35">
      <c r="A89" t="s">
        <v>100</v>
      </c>
      <c r="B89" t="s">
        <v>87</v>
      </c>
      <c r="C89" t="s">
        <v>0</v>
      </c>
      <c r="D89" t="s">
        <v>4</v>
      </c>
      <c r="E89">
        <v>25</v>
      </c>
      <c r="F89">
        <v>186.48</v>
      </c>
      <c r="G89">
        <v>76.17</v>
      </c>
      <c r="H89">
        <f t="shared" si="6"/>
        <v>2.4482079558881447</v>
      </c>
      <c r="I89">
        <v>23</v>
      </c>
      <c r="J89">
        <v>69.83</v>
      </c>
      <c r="K89">
        <v>71.22</v>
      </c>
      <c r="O89" t="s">
        <v>100</v>
      </c>
      <c r="P89" t="s">
        <v>87</v>
      </c>
      <c r="Q89" t="s">
        <v>0</v>
      </c>
      <c r="R89" t="s">
        <v>5</v>
      </c>
      <c r="S89">
        <v>34</v>
      </c>
      <c r="T89">
        <v>91.78</v>
      </c>
      <c r="U89">
        <v>98.04</v>
      </c>
      <c r="V89">
        <f t="shared" si="7"/>
        <v>0.93614851081191341</v>
      </c>
      <c r="W89">
        <v>33.5</v>
      </c>
      <c r="X89">
        <v>71.930000000000007</v>
      </c>
      <c r="Y89">
        <v>96.84</v>
      </c>
    </row>
    <row r="90" spans="1:25" x14ac:dyDescent="0.35">
      <c r="A90" t="s">
        <v>101</v>
      </c>
      <c r="B90" t="s">
        <v>87</v>
      </c>
      <c r="C90" s="2" t="s">
        <v>0</v>
      </c>
      <c r="D90" t="s">
        <v>4</v>
      </c>
      <c r="E90">
        <v>25</v>
      </c>
      <c r="F90">
        <v>84.35</v>
      </c>
      <c r="G90">
        <v>76.17</v>
      </c>
      <c r="H90">
        <f t="shared" si="6"/>
        <v>1.1073913614283837</v>
      </c>
      <c r="I90">
        <v>23.5</v>
      </c>
      <c r="J90">
        <v>72.64</v>
      </c>
      <c r="K90">
        <v>72.459999999999994</v>
      </c>
      <c r="O90" t="s">
        <v>101</v>
      </c>
      <c r="P90" t="s">
        <v>87</v>
      </c>
      <c r="Q90" s="2" t="s">
        <v>0</v>
      </c>
      <c r="R90" t="s">
        <v>5</v>
      </c>
      <c r="S90">
        <v>33.5</v>
      </c>
      <c r="T90">
        <v>92.98</v>
      </c>
      <c r="U90">
        <v>96.84</v>
      </c>
      <c r="V90">
        <f t="shared" si="7"/>
        <v>0.9601404378356051</v>
      </c>
      <c r="W90">
        <v>33</v>
      </c>
      <c r="X90">
        <v>81.040000000000006</v>
      </c>
      <c r="Y90">
        <v>95.64</v>
      </c>
    </row>
    <row r="91" spans="1:25" x14ac:dyDescent="0.35">
      <c r="A91" t="s">
        <v>102</v>
      </c>
      <c r="B91" t="s">
        <v>87</v>
      </c>
      <c r="C91" s="2" t="s">
        <v>0</v>
      </c>
      <c r="D91" t="s">
        <v>4</v>
      </c>
      <c r="E91">
        <v>25</v>
      </c>
      <c r="F91">
        <v>142.72</v>
      </c>
      <c r="G91">
        <v>76.17</v>
      </c>
      <c r="H91">
        <f t="shared" si="6"/>
        <v>1.8737035578311672</v>
      </c>
      <c r="I91">
        <v>23.5</v>
      </c>
      <c r="J91">
        <v>72.12</v>
      </c>
      <c r="K91">
        <v>72.459999999999994</v>
      </c>
      <c r="O91" t="s">
        <v>102</v>
      </c>
      <c r="P91" t="s">
        <v>87</v>
      </c>
      <c r="Q91" s="2" t="s">
        <v>0</v>
      </c>
      <c r="R91" t="s">
        <v>5</v>
      </c>
      <c r="S91">
        <v>24</v>
      </c>
      <c r="T91">
        <v>74.42</v>
      </c>
      <c r="U91">
        <v>73.7</v>
      </c>
      <c r="V91">
        <f t="shared" si="7"/>
        <v>1.0097693351424695</v>
      </c>
      <c r="W91">
        <v>23.5</v>
      </c>
      <c r="X91">
        <v>69.31</v>
      </c>
      <c r="Y91">
        <v>72.459999999999994</v>
      </c>
    </row>
    <row r="92" spans="1:25" x14ac:dyDescent="0.35">
      <c r="A92" t="s">
        <v>103</v>
      </c>
      <c r="B92" t="s">
        <v>87</v>
      </c>
      <c r="C92" s="2" t="s">
        <v>0</v>
      </c>
      <c r="D92" t="s">
        <v>4</v>
      </c>
      <c r="E92">
        <v>25</v>
      </c>
      <c r="F92">
        <v>145.16</v>
      </c>
      <c r="G92">
        <v>76.17</v>
      </c>
      <c r="H92">
        <f t="shared" si="6"/>
        <v>1.9057371668635945</v>
      </c>
      <c r="I92">
        <v>23.5</v>
      </c>
      <c r="J92">
        <v>66.430000000000007</v>
      </c>
      <c r="K92">
        <v>72.459999999999994</v>
      </c>
      <c r="O92" t="s">
        <v>103</v>
      </c>
      <c r="P92" t="s">
        <v>87</v>
      </c>
      <c r="Q92" s="2" t="s">
        <v>0</v>
      </c>
      <c r="R92" t="s">
        <v>5</v>
      </c>
      <c r="S92">
        <v>24.5</v>
      </c>
      <c r="T92">
        <v>108.02</v>
      </c>
      <c r="U92">
        <v>74.930000000000007</v>
      </c>
      <c r="V92">
        <f t="shared" si="7"/>
        <v>1.4416121713599357</v>
      </c>
      <c r="W92">
        <v>26</v>
      </c>
      <c r="X92">
        <v>91.02</v>
      </c>
      <c r="Y92">
        <v>78.63</v>
      </c>
    </row>
    <row r="93" spans="1:25" x14ac:dyDescent="0.35">
      <c r="A93" t="s">
        <v>104</v>
      </c>
      <c r="B93" t="s">
        <v>87</v>
      </c>
      <c r="C93" s="2" t="s">
        <v>0</v>
      </c>
      <c r="D93" t="s">
        <v>4</v>
      </c>
      <c r="E93">
        <v>25</v>
      </c>
      <c r="F93">
        <v>204.93</v>
      </c>
      <c r="G93">
        <v>76.17</v>
      </c>
      <c r="H93">
        <f t="shared" si="6"/>
        <v>2.6904293028751476</v>
      </c>
      <c r="I93">
        <v>23</v>
      </c>
      <c r="J93">
        <v>62.42</v>
      </c>
      <c r="K93">
        <v>71.22</v>
      </c>
      <c r="O93" t="s">
        <v>104</v>
      </c>
      <c r="P93" t="s">
        <v>87</v>
      </c>
      <c r="Q93" s="2" t="s">
        <v>0</v>
      </c>
      <c r="R93" t="s">
        <v>5</v>
      </c>
      <c r="S93">
        <v>24</v>
      </c>
      <c r="T93">
        <v>75.680000000000007</v>
      </c>
      <c r="U93">
        <v>73.7</v>
      </c>
      <c r="V93">
        <f t="shared" si="7"/>
        <v>1.026865671641791</v>
      </c>
      <c r="W93">
        <v>23.5</v>
      </c>
      <c r="X93">
        <v>50.71</v>
      </c>
      <c r="Y93">
        <v>72.459999999999994</v>
      </c>
    </row>
    <row r="94" spans="1:25" x14ac:dyDescent="0.35">
      <c r="A94" t="s">
        <v>105</v>
      </c>
      <c r="B94" t="s">
        <v>87</v>
      </c>
      <c r="C94" s="2" t="s">
        <v>0</v>
      </c>
      <c r="D94" t="s">
        <v>4</v>
      </c>
      <c r="E94">
        <v>24.5</v>
      </c>
      <c r="F94">
        <v>142.21</v>
      </c>
      <c r="G94">
        <v>74.930000000000007</v>
      </c>
      <c r="H94">
        <f t="shared" si="6"/>
        <v>1.8979047110636593</v>
      </c>
      <c r="I94">
        <v>23</v>
      </c>
      <c r="J94">
        <v>54.03</v>
      </c>
      <c r="K94">
        <v>71.22</v>
      </c>
      <c r="O94" t="s">
        <v>105</v>
      </c>
      <c r="P94" t="s">
        <v>87</v>
      </c>
      <c r="Q94" s="2" t="s">
        <v>0</v>
      </c>
      <c r="R94" t="s">
        <v>5</v>
      </c>
      <c r="S94">
        <v>30.5</v>
      </c>
      <c r="T94">
        <v>90.32</v>
      </c>
      <c r="U94">
        <v>89.6</v>
      </c>
      <c r="V94">
        <f t="shared" si="7"/>
        <v>1.0080357142857144</v>
      </c>
      <c r="W94">
        <v>30</v>
      </c>
      <c r="X94">
        <v>75.98</v>
      </c>
      <c r="Y94">
        <v>88.39</v>
      </c>
    </row>
    <row r="95" spans="1:25" x14ac:dyDescent="0.35">
      <c r="A95" t="s">
        <v>106</v>
      </c>
      <c r="B95" t="s">
        <v>87</v>
      </c>
      <c r="C95" s="2" t="s">
        <v>0</v>
      </c>
      <c r="D95" t="s">
        <v>4</v>
      </c>
      <c r="E95">
        <v>25</v>
      </c>
      <c r="F95">
        <v>177.86</v>
      </c>
      <c r="G95">
        <v>76.17</v>
      </c>
      <c r="H95">
        <f t="shared" si="6"/>
        <v>2.3350400420112907</v>
      </c>
      <c r="I95">
        <v>23</v>
      </c>
      <c r="J95">
        <v>34.36</v>
      </c>
      <c r="K95">
        <v>71.22</v>
      </c>
      <c r="O95" t="s">
        <v>106</v>
      </c>
      <c r="P95" t="s">
        <v>87</v>
      </c>
      <c r="Q95" s="2" t="s">
        <v>0</v>
      </c>
      <c r="R95" t="s">
        <v>5</v>
      </c>
      <c r="S95">
        <v>24</v>
      </c>
      <c r="T95">
        <v>76.53</v>
      </c>
      <c r="U95">
        <v>73.7</v>
      </c>
      <c r="V95">
        <f t="shared" si="7"/>
        <v>1.0383989145183175</v>
      </c>
      <c r="W95">
        <v>23.5</v>
      </c>
      <c r="X95">
        <v>50.69</v>
      </c>
      <c r="Y95">
        <v>72.459999999999994</v>
      </c>
    </row>
    <row r="96" spans="1:25" x14ac:dyDescent="0.35">
      <c r="A96" s="1" t="s">
        <v>107</v>
      </c>
      <c r="B96" t="s">
        <v>87</v>
      </c>
      <c r="C96" s="2" t="s">
        <v>3</v>
      </c>
      <c r="D96" t="s">
        <v>4</v>
      </c>
      <c r="E96">
        <v>0</v>
      </c>
      <c r="F96">
        <v>0</v>
      </c>
      <c r="G96">
        <v>0</v>
      </c>
      <c r="H96" t="e">
        <f t="shared" si="6"/>
        <v>#DIV/0!</v>
      </c>
      <c r="I96">
        <v>0</v>
      </c>
      <c r="J96">
        <v>0</v>
      </c>
      <c r="K96">
        <v>0</v>
      </c>
      <c r="O96" t="s">
        <v>107</v>
      </c>
      <c r="P96" t="s">
        <v>87</v>
      </c>
      <c r="Q96" s="2" t="s">
        <v>3</v>
      </c>
      <c r="R96" t="s">
        <v>5</v>
      </c>
      <c r="S96">
        <v>0</v>
      </c>
      <c r="T96">
        <v>0</v>
      </c>
      <c r="U96">
        <v>0</v>
      </c>
      <c r="V96" t="e">
        <f t="shared" si="7"/>
        <v>#DIV/0!</v>
      </c>
      <c r="W96">
        <v>0</v>
      </c>
      <c r="X96">
        <v>0</v>
      </c>
      <c r="Y96">
        <v>0</v>
      </c>
    </row>
    <row r="97" spans="1:25" x14ac:dyDescent="0.35">
      <c r="A97" t="s">
        <v>108</v>
      </c>
      <c r="B97" t="s">
        <v>87</v>
      </c>
      <c r="C97" s="2" t="s">
        <v>3</v>
      </c>
      <c r="D97" t="s">
        <v>4</v>
      </c>
      <c r="E97">
        <v>19</v>
      </c>
      <c r="F97">
        <v>54.08</v>
      </c>
      <c r="G97">
        <v>61.18</v>
      </c>
      <c r="H97">
        <f t="shared" si="6"/>
        <v>0.88394900294213796</v>
      </c>
      <c r="I97">
        <v>18.5</v>
      </c>
      <c r="J97">
        <v>25.4</v>
      </c>
      <c r="K97">
        <v>59.91</v>
      </c>
      <c r="O97" t="s">
        <v>108</v>
      </c>
      <c r="P97" t="s">
        <v>87</v>
      </c>
      <c r="Q97" s="2" t="s">
        <v>3</v>
      </c>
      <c r="R97" t="s">
        <v>5</v>
      </c>
      <c r="S97">
        <v>24.5</v>
      </c>
      <c r="T97">
        <v>87.32</v>
      </c>
      <c r="U97">
        <v>74.930000000000007</v>
      </c>
      <c r="V97">
        <f t="shared" si="7"/>
        <v>1.1653543307086611</v>
      </c>
      <c r="W97">
        <v>23</v>
      </c>
      <c r="X97">
        <v>37.57</v>
      </c>
      <c r="Y97">
        <v>71.22</v>
      </c>
    </row>
    <row r="98" spans="1:25" x14ac:dyDescent="0.35">
      <c r="A98" t="s">
        <v>109</v>
      </c>
      <c r="B98" t="s">
        <v>87</v>
      </c>
      <c r="C98" s="2" t="s">
        <v>3</v>
      </c>
      <c r="D98" t="s">
        <v>4</v>
      </c>
      <c r="E98">
        <v>25</v>
      </c>
      <c r="F98">
        <v>75</v>
      </c>
      <c r="G98">
        <v>76.17</v>
      </c>
      <c r="H98">
        <f t="shared" si="6"/>
        <v>0.98463962189838516</v>
      </c>
      <c r="I98">
        <v>24.5</v>
      </c>
      <c r="J98">
        <v>66.13</v>
      </c>
      <c r="K98">
        <v>74.930000000000007</v>
      </c>
      <c r="O98" t="s">
        <v>109</v>
      </c>
      <c r="P98" t="s">
        <v>87</v>
      </c>
      <c r="Q98" s="2" t="s">
        <v>3</v>
      </c>
      <c r="R98" t="s">
        <v>5</v>
      </c>
      <c r="S98">
        <v>24.5</v>
      </c>
      <c r="T98">
        <v>84.33</v>
      </c>
      <c r="U98">
        <v>74.930000000000007</v>
      </c>
      <c r="V98">
        <f t="shared" si="7"/>
        <v>1.1254504203923661</v>
      </c>
      <c r="W98">
        <v>28.5</v>
      </c>
      <c r="X98">
        <v>84.86</v>
      </c>
      <c r="Y98">
        <v>84.74</v>
      </c>
    </row>
    <row r="99" spans="1:25" x14ac:dyDescent="0.35">
      <c r="A99" s="1" t="s">
        <v>110</v>
      </c>
      <c r="B99" t="s">
        <v>87</v>
      </c>
      <c r="C99" s="2" t="s">
        <v>3</v>
      </c>
      <c r="D99" t="s">
        <v>4</v>
      </c>
      <c r="E99">
        <v>0</v>
      </c>
      <c r="F99">
        <v>0</v>
      </c>
      <c r="G99">
        <v>0</v>
      </c>
      <c r="H99" t="e">
        <f t="shared" si="6"/>
        <v>#DIV/0!</v>
      </c>
      <c r="I99">
        <v>0</v>
      </c>
      <c r="J99">
        <v>0</v>
      </c>
      <c r="K99">
        <v>0</v>
      </c>
      <c r="O99" t="s">
        <v>110</v>
      </c>
      <c r="P99" t="s">
        <v>87</v>
      </c>
      <c r="Q99" s="2" t="s">
        <v>3</v>
      </c>
      <c r="R99" t="s">
        <v>5</v>
      </c>
      <c r="S99">
        <v>0</v>
      </c>
      <c r="T99">
        <v>0</v>
      </c>
      <c r="U99">
        <v>0</v>
      </c>
      <c r="V99" t="e">
        <f t="shared" si="7"/>
        <v>#DIV/0!</v>
      </c>
      <c r="W99">
        <v>0</v>
      </c>
      <c r="X99">
        <v>0</v>
      </c>
      <c r="Y99">
        <v>0</v>
      </c>
    </row>
    <row r="100" spans="1:25" x14ac:dyDescent="0.35">
      <c r="A100" s="1" t="s">
        <v>111</v>
      </c>
      <c r="B100" t="s">
        <v>87</v>
      </c>
      <c r="C100" t="s">
        <v>3</v>
      </c>
      <c r="D100" t="s">
        <v>4</v>
      </c>
      <c r="E100">
        <v>0</v>
      </c>
      <c r="F100">
        <v>0</v>
      </c>
      <c r="G100">
        <v>0</v>
      </c>
      <c r="H100" t="e">
        <f t="shared" si="6"/>
        <v>#DIV/0!</v>
      </c>
      <c r="I100">
        <v>0</v>
      </c>
      <c r="J100">
        <v>0</v>
      </c>
      <c r="K100">
        <v>0</v>
      </c>
      <c r="O100" t="s">
        <v>111</v>
      </c>
      <c r="P100" t="s">
        <v>87</v>
      </c>
      <c r="Q100" t="s">
        <v>3</v>
      </c>
      <c r="R100" t="s">
        <v>5</v>
      </c>
      <c r="S100">
        <v>0</v>
      </c>
      <c r="T100">
        <v>0</v>
      </c>
      <c r="U100">
        <v>0</v>
      </c>
      <c r="V100" t="e">
        <f t="shared" si="7"/>
        <v>#DIV/0!</v>
      </c>
      <c r="W100">
        <v>0</v>
      </c>
      <c r="X100">
        <v>0</v>
      </c>
      <c r="Y100">
        <v>0</v>
      </c>
    </row>
    <row r="101" spans="1:25" x14ac:dyDescent="0.35">
      <c r="A101" t="s">
        <v>112</v>
      </c>
      <c r="B101" t="s">
        <v>87</v>
      </c>
      <c r="C101" t="s">
        <v>3</v>
      </c>
      <c r="D101" t="s">
        <v>4</v>
      </c>
      <c r="E101">
        <v>15</v>
      </c>
      <c r="F101">
        <v>45</v>
      </c>
      <c r="G101">
        <v>50.91</v>
      </c>
      <c r="H101">
        <f t="shared" si="6"/>
        <v>0.8839127872716559</v>
      </c>
      <c r="I101">
        <v>15</v>
      </c>
      <c r="J101">
        <v>45</v>
      </c>
      <c r="K101">
        <v>50.91</v>
      </c>
      <c r="O101" t="s">
        <v>112</v>
      </c>
      <c r="P101" t="s">
        <v>87</v>
      </c>
      <c r="Q101" t="s">
        <v>3</v>
      </c>
      <c r="R101" t="s">
        <v>5</v>
      </c>
      <c r="S101">
        <v>24</v>
      </c>
      <c r="T101">
        <v>112.04</v>
      </c>
      <c r="U101">
        <v>73.7</v>
      </c>
      <c r="V101">
        <f t="shared" si="7"/>
        <v>1.5202170963364994</v>
      </c>
      <c r="W101">
        <v>23.5</v>
      </c>
      <c r="X101">
        <v>61.46</v>
      </c>
      <c r="Y101">
        <v>72.459999999999994</v>
      </c>
    </row>
    <row r="102" spans="1:25" x14ac:dyDescent="0.35">
      <c r="A102" t="s">
        <v>113</v>
      </c>
      <c r="B102" t="s">
        <v>87</v>
      </c>
      <c r="C102" t="s">
        <v>3</v>
      </c>
      <c r="D102" t="s">
        <v>4</v>
      </c>
      <c r="E102">
        <v>26.5</v>
      </c>
      <c r="F102">
        <v>69.069999999999993</v>
      </c>
      <c r="G102">
        <v>79.86</v>
      </c>
      <c r="H102">
        <f t="shared" si="6"/>
        <v>0.86488855497119954</v>
      </c>
      <c r="I102">
        <v>26</v>
      </c>
      <c r="J102">
        <v>64.38</v>
      </c>
      <c r="K102">
        <v>78.63</v>
      </c>
      <c r="O102" t="s">
        <v>113</v>
      </c>
      <c r="P102" t="s">
        <v>87</v>
      </c>
      <c r="Q102" t="s">
        <v>3</v>
      </c>
      <c r="R102" t="s">
        <v>5</v>
      </c>
      <c r="S102">
        <v>35</v>
      </c>
      <c r="T102">
        <v>89.75</v>
      </c>
      <c r="U102">
        <v>100.44</v>
      </c>
      <c r="V102">
        <f t="shared" si="7"/>
        <v>0.89356829948227801</v>
      </c>
      <c r="W102">
        <v>34.5</v>
      </c>
      <c r="X102">
        <v>78.319999999999993</v>
      </c>
      <c r="Y102">
        <v>99.24</v>
      </c>
    </row>
    <row r="103" spans="1:25" x14ac:dyDescent="0.35">
      <c r="A103" t="s">
        <v>114</v>
      </c>
      <c r="B103" t="s">
        <v>87</v>
      </c>
      <c r="C103" t="s">
        <v>3</v>
      </c>
      <c r="D103" t="s">
        <v>4</v>
      </c>
      <c r="E103">
        <v>25</v>
      </c>
      <c r="F103">
        <v>86.27</v>
      </c>
      <c r="G103">
        <v>76.17</v>
      </c>
      <c r="H103">
        <f t="shared" si="6"/>
        <v>1.1325981357489825</v>
      </c>
      <c r="I103">
        <v>24</v>
      </c>
      <c r="J103">
        <v>66.2</v>
      </c>
      <c r="K103">
        <v>73.7</v>
      </c>
      <c r="O103" t="s">
        <v>114</v>
      </c>
      <c r="P103" t="s">
        <v>87</v>
      </c>
      <c r="Q103" t="s">
        <v>3</v>
      </c>
      <c r="R103" t="s">
        <v>5</v>
      </c>
      <c r="S103">
        <v>24.5</v>
      </c>
      <c r="T103">
        <v>106.57</v>
      </c>
      <c r="U103">
        <v>74.930000000000007</v>
      </c>
      <c r="V103">
        <f t="shared" si="7"/>
        <v>1.4222607767249431</v>
      </c>
      <c r="W103">
        <v>23.5</v>
      </c>
      <c r="X103">
        <v>58.63</v>
      </c>
      <c r="Y103">
        <v>72.459999999999994</v>
      </c>
    </row>
    <row r="104" spans="1:25" x14ac:dyDescent="0.35">
      <c r="A104" s="1" t="s">
        <v>115</v>
      </c>
      <c r="B104" t="s">
        <v>87</v>
      </c>
      <c r="C104" t="s">
        <v>3</v>
      </c>
      <c r="D104" t="s">
        <v>4</v>
      </c>
      <c r="E104">
        <v>0</v>
      </c>
      <c r="F104">
        <v>0</v>
      </c>
      <c r="G104">
        <v>0</v>
      </c>
      <c r="H104" t="e">
        <f t="shared" si="6"/>
        <v>#DIV/0!</v>
      </c>
      <c r="I104">
        <v>0</v>
      </c>
      <c r="J104">
        <v>0</v>
      </c>
      <c r="K104">
        <v>0</v>
      </c>
      <c r="O104" t="s">
        <v>115</v>
      </c>
      <c r="P104" t="s">
        <v>87</v>
      </c>
      <c r="Q104" t="s">
        <v>3</v>
      </c>
      <c r="R104" t="s">
        <v>5</v>
      </c>
      <c r="S104">
        <v>0</v>
      </c>
      <c r="T104">
        <v>0</v>
      </c>
      <c r="U104">
        <v>0</v>
      </c>
      <c r="V104" t="e">
        <f t="shared" si="7"/>
        <v>#DIV/0!</v>
      </c>
      <c r="W104">
        <v>0</v>
      </c>
      <c r="X104">
        <v>0</v>
      </c>
      <c r="Y104">
        <v>0</v>
      </c>
    </row>
    <row r="105" spans="1:25" x14ac:dyDescent="0.35">
      <c r="A105" t="s">
        <v>116</v>
      </c>
      <c r="B105" t="s">
        <v>87</v>
      </c>
      <c r="C105" t="s">
        <v>3</v>
      </c>
      <c r="D105" t="s">
        <v>4</v>
      </c>
      <c r="E105">
        <v>24.5</v>
      </c>
      <c r="F105">
        <v>85.58</v>
      </c>
      <c r="G105">
        <v>74.930000000000007</v>
      </c>
      <c r="H105">
        <f t="shared" si="6"/>
        <v>1.1421326571466701</v>
      </c>
      <c r="I105">
        <v>23.5</v>
      </c>
      <c r="J105">
        <v>62.7</v>
      </c>
      <c r="K105">
        <v>72.459999999999994</v>
      </c>
      <c r="O105" t="s">
        <v>116</v>
      </c>
      <c r="P105" t="s">
        <v>87</v>
      </c>
      <c r="Q105" t="s">
        <v>3</v>
      </c>
      <c r="R105" t="s">
        <v>5</v>
      </c>
      <c r="S105">
        <v>25</v>
      </c>
      <c r="T105">
        <v>78.45</v>
      </c>
      <c r="U105">
        <v>76.17</v>
      </c>
      <c r="V105">
        <f t="shared" si="7"/>
        <v>1.0299330445057109</v>
      </c>
      <c r="W105">
        <v>24.5</v>
      </c>
      <c r="X105">
        <v>71.010000000000005</v>
      </c>
      <c r="Y105">
        <v>74.930000000000007</v>
      </c>
    </row>
    <row r="106" spans="1:25" x14ac:dyDescent="0.35">
      <c r="A106" t="s">
        <v>117</v>
      </c>
      <c r="B106" t="s">
        <v>87</v>
      </c>
      <c r="C106" t="s">
        <v>3</v>
      </c>
      <c r="D106" t="s">
        <v>4</v>
      </c>
      <c r="E106">
        <v>29</v>
      </c>
      <c r="F106">
        <v>68.900000000000006</v>
      </c>
      <c r="G106">
        <v>85.96</v>
      </c>
      <c r="H106">
        <f t="shared" si="6"/>
        <v>0.80153559795253615</v>
      </c>
      <c r="I106">
        <v>28.5</v>
      </c>
      <c r="J106">
        <v>54.34</v>
      </c>
      <c r="K106">
        <v>84.74</v>
      </c>
      <c r="O106" t="s">
        <v>117</v>
      </c>
      <c r="P106" t="s">
        <v>87</v>
      </c>
      <c r="Q106" t="s">
        <v>3</v>
      </c>
      <c r="R106" t="s">
        <v>5</v>
      </c>
      <c r="S106">
        <v>24.5</v>
      </c>
      <c r="T106">
        <v>97.4</v>
      </c>
      <c r="U106">
        <v>74.930000000000007</v>
      </c>
      <c r="V106">
        <f t="shared" si="7"/>
        <v>1.299879887895369</v>
      </c>
      <c r="W106">
        <v>23.5</v>
      </c>
      <c r="X106">
        <v>49.58</v>
      </c>
      <c r="Y106">
        <v>72.459999999999994</v>
      </c>
    </row>
    <row r="107" spans="1:25" x14ac:dyDescent="0.35">
      <c r="A107" t="s">
        <v>118</v>
      </c>
      <c r="B107" t="s">
        <v>87</v>
      </c>
      <c r="C107" t="s">
        <v>3</v>
      </c>
      <c r="D107" t="s">
        <v>4</v>
      </c>
      <c r="E107">
        <v>25.5</v>
      </c>
      <c r="F107">
        <v>78.17</v>
      </c>
      <c r="G107">
        <v>77.400000000000006</v>
      </c>
      <c r="H107">
        <f t="shared" si="6"/>
        <v>1.0099483204134367</v>
      </c>
      <c r="I107">
        <v>25</v>
      </c>
      <c r="J107">
        <v>61.36</v>
      </c>
      <c r="K107">
        <v>76.17</v>
      </c>
      <c r="O107" t="s">
        <v>118</v>
      </c>
      <c r="P107" t="s">
        <v>87</v>
      </c>
      <c r="Q107" t="s">
        <v>3</v>
      </c>
      <c r="R107" t="s">
        <v>5</v>
      </c>
      <c r="S107">
        <v>25</v>
      </c>
      <c r="T107">
        <v>81.23</v>
      </c>
      <c r="U107">
        <v>76.17</v>
      </c>
      <c r="V107">
        <f t="shared" si="7"/>
        <v>1.0664303531574111</v>
      </c>
      <c r="W107">
        <v>24.5</v>
      </c>
      <c r="X107">
        <v>52.91</v>
      </c>
      <c r="Y107">
        <v>74.930000000000007</v>
      </c>
    </row>
    <row r="108" spans="1:25" x14ac:dyDescent="0.35">
      <c r="A108" s="1" t="s">
        <v>130</v>
      </c>
      <c r="B108" t="s">
        <v>131</v>
      </c>
      <c r="C108" t="s">
        <v>0</v>
      </c>
      <c r="D108" t="s">
        <v>1</v>
      </c>
      <c r="E108">
        <v>0</v>
      </c>
      <c r="F108">
        <v>0</v>
      </c>
      <c r="G108">
        <v>0</v>
      </c>
      <c r="H108" t="e">
        <f t="shared" si="6"/>
        <v>#DIV/0!</v>
      </c>
      <c r="I108">
        <v>0</v>
      </c>
      <c r="J108">
        <v>0</v>
      </c>
      <c r="K108">
        <v>0</v>
      </c>
      <c r="O108" t="s">
        <v>130</v>
      </c>
      <c r="P108" t="s">
        <v>131</v>
      </c>
      <c r="Q108" t="s">
        <v>0</v>
      </c>
      <c r="R108" t="s">
        <v>2</v>
      </c>
      <c r="S108">
        <v>0</v>
      </c>
      <c r="T108">
        <v>0</v>
      </c>
      <c r="U108">
        <v>0</v>
      </c>
      <c r="V108" t="e">
        <f t="shared" si="7"/>
        <v>#DIV/0!</v>
      </c>
      <c r="W108">
        <v>0</v>
      </c>
      <c r="X108">
        <v>0</v>
      </c>
      <c r="Y108">
        <v>0</v>
      </c>
    </row>
    <row r="109" spans="1:25" x14ac:dyDescent="0.35">
      <c r="A109" t="s">
        <v>132</v>
      </c>
      <c r="B109" t="s">
        <v>131</v>
      </c>
      <c r="C109" t="s">
        <v>0</v>
      </c>
      <c r="D109" t="s">
        <v>1</v>
      </c>
      <c r="E109">
        <v>25</v>
      </c>
      <c r="F109">
        <v>109.86</v>
      </c>
      <c r="G109">
        <v>76.17</v>
      </c>
      <c r="H109">
        <f t="shared" si="6"/>
        <v>1.4423001181567545</v>
      </c>
      <c r="I109">
        <v>22</v>
      </c>
      <c r="J109">
        <v>58.58</v>
      </c>
      <c r="K109">
        <v>68.72</v>
      </c>
      <c r="O109" t="s">
        <v>132</v>
      </c>
      <c r="P109" t="s">
        <v>131</v>
      </c>
      <c r="Q109" t="s">
        <v>0</v>
      </c>
      <c r="R109" t="s">
        <v>2</v>
      </c>
      <c r="S109">
        <v>24</v>
      </c>
      <c r="T109">
        <v>149.87</v>
      </c>
      <c r="U109">
        <v>73.7</v>
      </c>
      <c r="V109">
        <f t="shared" si="7"/>
        <v>2.0335142469470826</v>
      </c>
      <c r="W109">
        <v>22.5</v>
      </c>
      <c r="X109">
        <v>61.06</v>
      </c>
      <c r="Y109">
        <v>69.97</v>
      </c>
    </row>
    <row r="110" spans="1:25" x14ac:dyDescent="0.35">
      <c r="A110" t="s">
        <v>133</v>
      </c>
      <c r="B110" t="s">
        <v>131</v>
      </c>
      <c r="C110" t="s">
        <v>0</v>
      </c>
      <c r="D110" t="s">
        <v>1</v>
      </c>
      <c r="E110">
        <v>23.5</v>
      </c>
      <c r="F110">
        <v>75.58</v>
      </c>
      <c r="G110">
        <v>72.459999999999994</v>
      </c>
      <c r="H110">
        <f t="shared" si="6"/>
        <v>1.0430582390284295</v>
      </c>
      <c r="I110">
        <v>23</v>
      </c>
      <c r="J110">
        <v>55.55</v>
      </c>
      <c r="K110">
        <v>71.22</v>
      </c>
      <c r="O110" t="s">
        <v>133</v>
      </c>
      <c r="P110" t="s">
        <v>131</v>
      </c>
      <c r="Q110" t="s">
        <v>0</v>
      </c>
      <c r="R110" t="s">
        <v>2</v>
      </c>
      <c r="S110">
        <v>24</v>
      </c>
      <c r="T110">
        <v>184</v>
      </c>
      <c r="U110">
        <v>73.7</v>
      </c>
      <c r="V110">
        <f t="shared" si="7"/>
        <v>2.4966078697421978</v>
      </c>
      <c r="W110">
        <v>18</v>
      </c>
      <c r="X110">
        <v>62.16</v>
      </c>
      <c r="Y110">
        <v>58.64</v>
      </c>
    </row>
    <row r="111" spans="1:25" x14ac:dyDescent="0.35">
      <c r="A111" t="s">
        <v>134</v>
      </c>
      <c r="B111" t="s">
        <v>131</v>
      </c>
      <c r="C111" t="s">
        <v>0</v>
      </c>
      <c r="D111" t="s">
        <v>1</v>
      </c>
      <c r="E111">
        <v>22.5</v>
      </c>
      <c r="F111">
        <v>77.430000000000007</v>
      </c>
      <c r="G111">
        <v>69.97</v>
      </c>
      <c r="H111">
        <f t="shared" si="6"/>
        <v>1.106617121623553</v>
      </c>
      <c r="I111">
        <v>22</v>
      </c>
      <c r="J111">
        <v>63.84</v>
      </c>
      <c r="K111">
        <v>68.72</v>
      </c>
      <c r="O111" t="s">
        <v>134</v>
      </c>
      <c r="P111" t="s">
        <v>131</v>
      </c>
      <c r="Q111" t="s">
        <v>0</v>
      </c>
      <c r="R111" t="s">
        <v>2</v>
      </c>
      <c r="S111">
        <v>24</v>
      </c>
      <c r="T111">
        <v>163.74</v>
      </c>
      <c r="U111">
        <v>73.7</v>
      </c>
      <c r="V111">
        <f t="shared" si="7"/>
        <v>2.2217096336499322</v>
      </c>
      <c r="W111">
        <v>22.5</v>
      </c>
      <c r="X111">
        <v>52.38</v>
      </c>
      <c r="Y111">
        <v>69.97</v>
      </c>
    </row>
    <row r="112" spans="1:25" x14ac:dyDescent="0.35">
      <c r="A112" t="s">
        <v>135</v>
      </c>
      <c r="B112" t="s">
        <v>131</v>
      </c>
      <c r="C112" t="s">
        <v>0</v>
      </c>
      <c r="D112" t="s">
        <v>1</v>
      </c>
      <c r="E112">
        <v>23.5</v>
      </c>
      <c r="F112">
        <v>81.73</v>
      </c>
      <c r="G112">
        <v>72.459999999999994</v>
      </c>
      <c r="H112">
        <f t="shared" si="6"/>
        <v>1.1279326524979301</v>
      </c>
      <c r="I112">
        <v>23</v>
      </c>
      <c r="J112">
        <v>62.63</v>
      </c>
      <c r="K112">
        <v>71.22</v>
      </c>
      <c r="O112" t="s">
        <v>135</v>
      </c>
      <c r="P112" t="s">
        <v>131</v>
      </c>
      <c r="Q112" t="s">
        <v>0</v>
      </c>
      <c r="R112" t="s">
        <v>2</v>
      </c>
      <c r="S112">
        <v>24</v>
      </c>
      <c r="T112">
        <v>112.19</v>
      </c>
      <c r="U112">
        <v>73.7</v>
      </c>
      <c r="V112">
        <f t="shared" si="7"/>
        <v>1.5222523744911804</v>
      </c>
      <c r="W112">
        <v>23.5</v>
      </c>
      <c r="X112">
        <v>60.43</v>
      </c>
      <c r="Y112">
        <v>72.459999999999994</v>
      </c>
    </row>
    <row r="113" spans="1:25" x14ac:dyDescent="0.35">
      <c r="A113" t="s">
        <v>136</v>
      </c>
      <c r="B113" t="s">
        <v>131</v>
      </c>
      <c r="C113" t="s">
        <v>0</v>
      </c>
      <c r="D113" t="s">
        <v>1</v>
      </c>
      <c r="E113">
        <v>23.5</v>
      </c>
      <c r="F113">
        <v>80.3</v>
      </c>
      <c r="G113">
        <v>72.459999999999994</v>
      </c>
      <c r="H113">
        <f t="shared" si="6"/>
        <v>1.1081976262765665</v>
      </c>
      <c r="I113">
        <v>23</v>
      </c>
      <c r="J113">
        <v>53.62</v>
      </c>
      <c r="K113">
        <v>71.22</v>
      </c>
      <c r="O113" t="s">
        <v>136</v>
      </c>
      <c r="P113" t="s">
        <v>131</v>
      </c>
      <c r="Q113" t="s">
        <v>0</v>
      </c>
      <c r="R113" t="s">
        <v>2</v>
      </c>
      <c r="S113">
        <v>24</v>
      </c>
      <c r="T113">
        <v>120.91</v>
      </c>
      <c r="U113">
        <v>73.7</v>
      </c>
      <c r="V113">
        <f t="shared" si="7"/>
        <v>1.6405698778833107</v>
      </c>
      <c r="W113">
        <v>22.5</v>
      </c>
      <c r="X113">
        <v>62.13</v>
      </c>
      <c r="Y113">
        <v>69.97</v>
      </c>
    </row>
    <row r="114" spans="1:25" x14ac:dyDescent="0.35">
      <c r="A114" t="s">
        <v>137</v>
      </c>
      <c r="B114" t="s">
        <v>131</v>
      </c>
      <c r="C114" t="s">
        <v>0</v>
      </c>
      <c r="D114" t="s">
        <v>1</v>
      </c>
      <c r="E114">
        <v>23.5</v>
      </c>
      <c r="F114">
        <v>75.400000000000006</v>
      </c>
      <c r="G114">
        <v>72.459999999999994</v>
      </c>
      <c r="H114">
        <f t="shared" si="6"/>
        <v>1.0405741098537125</v>
      </c>
      <c r="I114">
        <v>23</v>
      </c>
      <c r="J114">
        <v>70.37</v>
      </c>
      <c r="K114">
        <v>71.22</v>
      </c>
      <c r="O114" t="s">
        <v>137</v>
      </c>
      <c r="P114" t="s">
        <v>131</v>
      </c>
      <c r="Q114" t="s">
        <v>0</v>
      </c>
      <c r="R114" t="s">
        <v>2</v>
      </c>
      <c r="S114">
        <v>24</v>
      </c>
      <c r="T114">
        <v>186.29</v>
      </c>
      <c r="U114">
        <v>73.7</v>
      </c>
      <c r="V114">
        <f t="shared" si="7"/>
        <v>2.5276797829036632</v>
      </c>
      <c r="W114">
        <v>23</v>
      </c>
      <c r="X114">
        <v>53.28</v>
      </c>
      <c r="Y114">
        <v>71.22</v>
      </c>
    </row>
    <row r="115" spans="1:25" x14ac:dyDescent="0.35">
      <c r="A115" s="1" t="s">
        <v>138</v>
      </c>
      <c r="B115" t="s">
        <v>131</v>
      </c>
      <c r="C115" t="s">
        <v>0</v>
      </c>
      <c r="D115" t="s">
        <v>1</v>
      </c>
      <c r="E115">
        <v>0</v>
      </c>
      <c r="F115">
        <v>0</v>
      </c>
      <c r="G115">
        <v>0</v>
      </c>
      <c r="H115" t="e">
        <f t="shared" si="6"/>
        <v>#DIV/0!</v>
      </c>
      <c r="I115">
        <v>0</v>
      </c>
      <c r="J115">
        <v>0</v>
      </c>
      <c r="K115">
        <v>0</v>
      </c>
      <c r="O115" t="s">
        <v>138</v>
      </c>
      <c r="P115" t="s">
        <v>131</v>
      </c>
      <c r="Q115" t="s">
        <v>0</v>
      </c>
      <c r="R115" t="s">
        <v>2</v>
      </c>
      <c r="S115">
        <v>0</v>
      </c>
      <c r="T115">
        <v>0</v>
      </c>
      <c r="U115">
        <v>0</v>
      </c>
      <c r="V115" t="e">
        <f t="shared" si="7"/>
        <v>#DIV/0!</v>
      </c>
      <c r="W115">
        <v>0</v>
      </c>
      <c r="X115">
        <v>0</v>
      </c>
      <c r="Y115">
        <v>0</v>
      </c>
    </row>
    <row r="116" spans="1:25" x14ac:dyDescent="0.35">
      <c r="A116" s="1" t="s">
        <v>139</v>
      </c>
      <c r="B116" t="s">
        <v>131</v>
      </c>
      <c r="C116" t="s">
        <v>0</v>
      </c>
      <c r="D116" t="s">
        <v>1</v>
      </c>
      <c r="E116">
        <v>0</v>
      </c>
      <c r="F116">
        <v>0</v>
      </c>
      <c r="G116">
        <v>0</v>
      </c>
      <c r="H116" t="e">
        <f t="shared" si="6"/>
        <v>#DIV/0!</v>
      </c>
      <c r="I116">
        <v>0</v>
      </c>
      <c r="J116">
        <v>0</v>
      </c>
      <c r="K116">
        <v>0</v>
      </c>
      <c r="O116" t="s">
        <v>139</v>
      </c>
      <c r="P116" t="s">
        <v>131</v>
      </c>
      <c r="Q116" t="s">
        <v>0</v>
      </c>
      <c r="R116" t="s">
        <v>2</v>
      </c>
      <c r="S116">
        <v>0</v>
      </c>
      <c r="T116">
        <v>0</v>
      </c>
      <c r="U116">
        <v>0</v>
      </c>
      <c r="V116" t="e">
        <f t="shared" si="7"/>
        <v>#DIV/0!</v>
      </c>
      <c r="W116">
        <v>0</v>
      </c>
      <c r="X116">
        <v>0</v>
      </c>
      <c r="Y116">
        <v>0</v>
      </c>
    </row>
    <row r="117" spans="1:25" x14ac:dyDescent="0.35">
      <c r="A117" t="s">
        <v>140</v>
      </c>
      <c r="B117" t="s">
        <v>131</v>
      </c>
      <c r="C117" t="s">
        <v>0</v>
      </c>
      <c r="D117" t="s">
        <v>1</v>
      </c>
      <c r="E117">
        <v>23.5</v>
      </c>
      <c r="F117">
        <v>68.97</v>
      </c>
      <c r="G117">
        <v>72.459999999999994</v>
      </c>
      <c r="H117">
        <f t="shared" si="6"/>
        <v>0.95183549544576329</v>
      </c>
      <c r="I117">
        <v>23</v>
      </c>
      <c r="J117">
        <v>64.86</v>
      </c>
      <c r="K117">
        <v>71.22</v>
      </c>
      <c r="O117" t="s">
        <v>140</v>
      </c>
      <c r="P117" t="s">
        <v>131</v>
      </c>
      <c r="Q117" t="s">
        <v>0</v>
      </c>
      <c r="R117" t="s">
        <v>2</v>
      </c>
      <c r="S117">
        <v>24</v>
      </c>
      <c r="T117">
        <v>185.24</v>
      </c>
      <c r="U117">
        <v>73.7</v>
      </c>
      <c r="V117">
        <f t="shared" si="7"/>
        <v>2.5134328358208955</v>
      </c>
      <c r="W117">
        <v>18</v>
      </c>
      <c r="X117">
        <v>61.69</v>
      </c>
      <c r="Y117">
        <v>58.64</v>
      </c>
    </row>
    <row r="118" spans="1:25" x14ac:dyDescent="0.35">
      <c r="A118" t="s">
        <v>141</v>
      </c>
      <c r="B118" t="s">
        <v>131</v>
      </c>
      <c r="C118" t="s">
        <v>0</v>
      </c>
      <c r="D118" t="s">
        <v>1</v>
      </c>
      <c r="E118">
        <v>24</v>
      </c>
      <c r="F118">
        <v>70.540000000000006</v>
      </c>
      <c r="G118">
        <v>73.7</v>
      </c>
      <c r="H118">
        <f t="shared" si="6"/>
        <v>0.95712347354138405</v>
      </c>
      <c r="I118">
        <v>23.5</v>
      </c>
      <c r="J118">
        <v>65.209999999999994</v>
      </c>
      <c r="K118">
        <v>72.459999999999994</v>
      </c>
      <c r="O118" t="s">
        <v>141</v>
      </c>
      <c r="P118" t="s">
        <v>131</v>
      </c>
      <c r="Q118" t="s">
        <v>0</v>
      </c>
      <c r="R118" t="s">
        <v>2</v>
      </c>
      <c r="S118">
        <v>24</v>
      </c>
      <c r="T118">
        <v>158.18</v>
      </c>
      <c r="U118">
        <v>73.7</v>
      </c>
      <c r="V118">
        <f t="shared" si="7"/>
        <v>2.1462686567164178</v>
      </c>
      <c r="W118">
        <v>16</v>
      </c>
      <c r="X118">
        <v>53.76</v>
      </c>
      <c r="Y118">
        <v>53.5</v>
      </c>
    </row>
    <row r="119" spans="1:25" x14ac:dyDescent="0.35">
      <c r="A119" t="s">
        <v>142</v>
      </c>
      <c r="B119" t="s">
        <v>131</v>
      </c>
      <c r="C119" t="s">
        <v>0</v>
      </c>
      <c r="D119" t="s">
        <v>1</v>
      </c>
      <c r="E119">
        <v>23.5</v>
      </c>
      <c r="F119">
        <v>64.400000000000006</v>
      </c>
      <c r="G119">
        <v>72.459999999999994</v>
      </c>
      <c r="H119">
        <f t="shared" si="6"/>
        <v>0.88876621584322402</v>
      </c>
      <c r="I119">
        <v>23</v>
      </c>
      <c r="J119">
        <v>49.34</v>
      </c>
      <c r="K119">
        <v>71.22</v>
      </c>
      <c r="O119" t="s">
        <v>142</v>
      </c>
      <c r="P119" t="s">
        <v>131</v>
      </c>
      <c r="Q119" t="s">
        <v>0</v>
      </c>
      <c r="R119" t="s">
        <v>2</v>
      </c>
      <c r="S119">
        <v>24</v>
      </c>
      <c r="T119">
        <v>142.84</v>
      </c>
      <c r="U119">
        <v>73.7</v>
      </c>
      <c r="V119">
        <f t="shared" si="7"/>
        <v>1.9381275440976933</v>
      </c>
      <c r="W119">
        <v>23</v>
      </c>
      <c r="X119">
        <v>56.92</v>
      </c>
      <c r="Y119">
        <v>71.22</v>
      </c>
    </row>
    <row r="120" spans="1:25" x14ac:dyDescent="0.35">
      <c r="A120" t="s">
        <v>143</v>
      </c>
      <c r="B120" t="s">
        <v>131</v>
      </c>
      <c r="C120" t="s">
        <v>0</v>
      </c>
      <c r="D120" t="s">
        <v>1</v>
      </c>
      <c r="E120">
        <v>19.5</v>
      </c>
      <c r="F120">
        <v>51.1</v>
      </c>
      <c r="G120">
        <v>62.44</v>
      </c>
      <c r="H120">
        <f t="shared" si="6"/>
        <v>0.81838565022421528</v>
      </c>
      <c r="I120">
        <v>19</v>
      </c>
      <c r="J120">
        <v>46.5</v>
      </c>
      <c r="K120">
        <v>61.18</v>
      </c>
      <c r="O120" t="s">
        <v>143</v>
      </c>
      <c r="P120" t="s">
        <v>131</v>
      </c>
      <c r="Q120" t="s">
        <v>0</v>
      </c>
      <c r="R120" t="s">
        <v>2</v>
      </c>
      <c r="S120">
        <v>24</v>
      </c>
      <c r="T120">
        <v>132.71</v>
      </c>
      <c r="U120">
        <v>73.7</v>
      </c>
      <c r="V120">
        <f t="shared" si="7"/>
        <v>1.8006784260515605</v>
      </c>
      <c r="W120">
        <v>22.5</v>
      </c>
      <c r="X120">
        <v>54.21</v>
      </c>
      <c r="Y120">
        <v>69.97</v>
      </c>
    </row>
    <row r="121" spans="1:25" x14ac:dyDescent="0.35">
      <c r="A121" t="s">
        <v>144</v>
      </c>
      <c r="B121" t="s">
        <v>131</v>
      </c>
      <c r="C121" t="s">
        <v>0</v>
      </c>
      <c r="D121" t="s">
        <v>1</v>
      </c>
      <c r="E121">
        <v>22</v>
      </c>
      <c r="F121">
        <v>61.94</v>
      </c>
      <c r="G121">
        <v>68.72</v>
      </c>
      <c r="H121">
        <f t="shared" si="6"/>
        <v>0.90133876600698482</v>
      </c>
      <c r="I121">
        <v>21.5</v>
      </c>
      <c r="J121">
        <v>45.19</v>
      </c>
      <c r="K121">
        <v>67.47</v>
      </c>
      <c r="O121" t="s">
        <v>144</v>
      </c>
      <c r="P121" t="s">
        <v>131</v>
      </c>
      <c r="Q121" t="s">
        <v>0</v>
      </c>
      <c r="R121" t="s">
        <v>2</v>
      </c>
      <c r="S121">
        <v>24</v>
      </c>
      <c r="T121">
        <v>138.1</v>
      </c>
      <c r="U121">
        <v>73.7</v>
      </c>
      <c r="V121">
        <f t="shared" si="7"/>
        <v>1.8738127544097691</v>
      </c>
      <c r="W121">
        <v>23.5</v>
      </c>
      <c r="X121">
        <v>66.209999999999994</v>
      </c>
      <c r="Y121">
        <v>72.459999999999994</v>
      </c>
    </row>
    <row r="122" spans="1:25" x14ac:dyDescent="0.35">
      <c r="A122" t="s">
        <v>145</v>
      </c>
      <c r="B122" t="s">
        <v>131</v>
      </c>
      <c r="C122" t="s">
        <v>0</v>
      </c>
      <c r="D122" t="s">
        <v>1</v>
      </c>
      <c r="E122">
        <v>22.5</v>
      </c>
      <c r="F122">
        <v>64.58</v>
      </c>
      <c r="G122">
        <v>69.97</v>
      </c>
      <c r="H122">
        <f t="shared" si="6"/>
        <v>0.92296698585107906</v>
      </c>
      <c r="I122">
        <v>22</v>
      </c>
      <c r="J122">
        <v>56.67</v>
      </c>
      <c r="K122">
        <v>68.72</v>
      </c>
      <c r="O122" t="s">
        <v>145</v>
      </c>
      <c r="P122" t="s">
        <v>131</v>
      </c>
      <c r="Q122" t="s">
        <v>0</v>
      </c>
      <c r="R122" t="s">
        <v>2</v>
      </c>
      <c r="S122">
        <v>24</v>
      </c>
      <c r="T122">
        <v>167.93</v>
      </c>
      <c r="U122">
        <v>73.7</v>
      </c>
      <c r="V122">
        <f t="shared" si="7"/>
        <v>2.2785617367706918</v>
      </c>
      <c r="W122">
        <v>16</v>
      </c>
      <c r="X122">
        <v>53.73</v>
      </c>
      <c r="Y122">
        <v>53.5</v>
      </c>
    </row>
    <row r="123" spans="1:25" x14ac:dyDescent="0.35">
      <c r="A123" t="s">
        <v>146</v>
      </c>
      <c r="B123" t="s">
        <v>131</v>
      </c>
      <c r="C123" t="s">
        <v>0</v>
      </c>
      <c r="D123" t="s">
        <v>1</v>
      </c>
      <c r="E123">
        <v>22.5</v>
      </c>
      <c r="F123">
        <v>76.05</v>
      </c>
      <c r="G123">
        <v>69.97</v>
      </c>
      <c r="H123">
        <f t="shared" si="6"/>
        <v>1.0868943833071316</v>
      </c>
      <c r="I123">
        <v>23.5</v>
      </c>
      <c r="J123">
        <v>72.73</v>
      </c>
      <c r="K123">
        <v>72.459999999999994</v>
      </c>
      <c r="O123" t="s">
        <v>146</v>
      </c>
      <c r="P123" t="s">
        <v>131</v>
      </c>
      <c r="Q123" t="s">
        <v>0</v>
      </c>
      <c r="R123" t="s">
        <v>2</v>
      </c>
      <c r="S123">
        <v>24</v>
      </c>
      <c r="T123">
        <v>164.64</v>
      </c>
      <c r="U123">
        <v>73.7</v>
      </c>
      <c r="V123">
        <f t="shared" si="7"/>
        <v>2.2339213025780187</v>
      </c>
      <c r="W123">
        <v>35</v>
      </c>
      <c r="X123">
        <v>107.85</v>
      </c>
      <c r="Y123">
        <v>100.44</v>
      </c>
    </row>
    <row r="124" spans="1:25" x14ac:dyDescent="0.35">
      <c r="A124" s="1" t="s">
        <v>147</v>
      </c>
      <c r="B124" t="s">
        <v>131</v>
      </c>
      <c r="C124" t="s">
        <v>3</v>
      </c>
      <c r="D124" t="s">
        <v>1</v>
      </c>
      <c r="E124">
        <v>0</v>
      </c>
      <c r="F124">
        <v>0</v>
      </c>
      <c r="G124">
        <v>0</v>
      </c>
      <c r="H124" t="e">
        <f t="shared" si="6"/>
        <v>#DIV/0!</v>
      </c>
      <c r="I124">
        <v>0</v>
      </c>
      <c r="J124">
        <v>0</v>
      </c>
      <c r="K124">
        <v>0</v>
      </c>
      <c r="O124" t="s">
        <v>147</v>
      </c>
      <c r="P124" t="s">
        <v>131</v>
      </c>
      <c r="Q124" t="s">
        <v>3</v>
      </c>
      <c r="R124" t="s">
        <v>2</v>
      </c>
      <c r="S124">
        <v>0</v>
      </c>
      <c r="T124">
        <v>0</v>
      </c>
      <c r="U124">
        <v>0</v>
      </c>
      <c r="V124" t="e">
        <f t="shared" si="7"/>
        <v>#DIV/0!</v>
      </c>
      <c r="W124">
        <v>0</v>
      </c>
      <c r="X124">
        <v>0</v>
      </c>
      <c r="Y124">
        <v>0</v>
      </c>
    </row>
    <row r="125" spans="1:25" x14ac:dyDescent="0.35">
      <c r="A125" s="1" t="s">
        <v>148</v>
      </c>
      <c r="B125" t="s">
        <v>131</v>
      </c>
      <c r="C125" t="s">
        <v>3</v>
      </c>
      <c r="D125" t="s">
        <v>1</v>
      </c>
      <c r="E125">
        <v>0</v>
      </c>
      <c r="F125">
        <v>0</v>
      </c>
      <c r="G125">
        <v>0</v>
      </c>
      <c r="H125" t="e">
        <f t="shared" si="6"/>
        <v>#DIV/0!</v>
      </c>
      <c r="I125">
        <v>0</v>
      </c>
      <c r="J125">
        <v>0</v>
      </c>
      <c r="K125">
        <v>0</v>
      </c>
      <c r="O125" t="s">
        <v>148</v>
      </c>
      <c r="P125" t="s">
        <v>131</v>
      </c>
      <c r="Q125" t="s">
        <v>3</v>
      </c>
      <c r="R125" t="s">
        <v>2</v>
      </c>
      <c r="S125">
        <v>0</v>
      </c>
      <c r="T125">
        <v>0</v>
      </c>
      <c r="U125">
        <v>0</v>
      </c>
      <c r="V125" t="e">
        <f t="shared" si="7"/>
        <v>#DIV/0!</v>
      </c>
      <c r="W125">
        <v>0</v>
      </c>
      <c r="X125">
        <v>0</v>
      </c>
      <c r="Y125">
        <v>0</v>
      </c>
    </row>
    <row r="126" spans="1:25" x14ac:dyDescent="0.35">
      <c r="A126" t="s">
        <v>149</v>
      </c>
      <c r="B126" t="s">
        <v>131</v>
      </c>
      <c r="C126" t="s">
        <v>3</v>
      </c>
      <c r="D126" t="s">
        <v>1</v>
      </c>
      <c r="E126">
        <v>24</v>
      </c>
      <c r="F126">
        <v>66.44</v>
      </c>
      <c r="G126">
        <v>73.7</v>
      </c>
      <c r="H126">
        <f t="shared" si="6"/>
        <v>0.90149253731343282</v>
      </c>
      <c r="I126">
        <v>23.5</v>
      </c>
      <c r="J126">
        <v>61.58</v>
      </c>
      <c r="K126">
        <v>72.459999999999994</v>
      </c>
      <c r="O126" t="s">
        <v>149</v>
      </c>
      <c r="P126" t="s">
        <v>131</v>
      </c>
      <c r="Q126" t="s">
        <v>3</v>
      </c>
      <c r="R126" t="s">
        <v>2</v>
      </c>
      <c r="S126">
        <v>24</v>
      </c>
      <c r="T126">
        <v>129.52000000000001</v>
      </c>
      <c r="U126">
        <v>73.7</v>
      </c>
      <c r="V126">
        <f t="shared" si="7"/>
        <v>1.7573948439620082</v>
      </c>
      <c r="W126">
        <v>23</v>
      </c>
      <c r="X126">
        <v>58.91</v>
      </c>
      <c r="Y126">
        <v>71.22</v>
      </c>
    </row>
    <row r="127" spans="1:25" x14ac:dyDescent="0.35">
      <c r="A127" t="s">
        <v>150</v>
      </c>
      <c r="B127" t="s">
        <v>131</v>
      </c>
      <c r="C127" t="s">
        <v>3</v>
      </c>
      <c r="D127" t="s">
        <v>1</v>
      </c>
      <c r="E127">
        <v>34.5</v>
      </c>
      <c r="F127">
        <v>95.04</v>
      </c>
      <c r="G127">
        <v>99.24</v>
      </c>
      <c r="H127">
        <f t="shared" si="6"/>
        <v>0.9576783555018139</v>
      </c>
      <c r="I127">
        <v>34</v>
      </c>
      <c r="J127">
        <v>74.36</v>
      </c>
      <c r="K127">
        <v>98.04</v>
      </c>
      <c r="O127" t="s">
        <v>150</v>
      </c>
      <c r="P127" t="s">
        <v>131</v>
      </c>
      <c r="Q127" t="s">
        <v>3</v>
      </c>
      <c r="R127" t="s">
        <v>2</v>
      </c>
      <c r="S127">
        <v>24</v>
      </c>
      <c r="T127">
        <v>156.09</v>
      </c>
      <c r="U127">
        <v>73.7</v>
      </c>
      <c r="V127">
        <f t="shared" si="7"/>
        <v>2.1179104477611941</v>
      </c>
      <c r="W127">
        <v>22.5</v>
      </c>
      <c r="X127">
        <v>55.28</v>
      </c>
      <c r="Y127">
        <v>69.97</v>
      </c>
    </row>
    <row r="128" spans="1:25" x14ac:dyDescent="0.35">
      <c r="A128" t="s">
        <v>151</v>
      </c>
      <c r="B128" t="s">
        <v>131</v>
      </c>
      <c r="C128" t="s">
        <v>3</v>
      </c>
      <c r="D128" t="s">
        <v>1</v>
      </c>
      <c r="E128">
        <v>27.5</v>
      </c>
      <c r="F128">
        <v>88.69</v>
      </c>
      <c r="G128">
        <v>82.3</v>
      </c>
      <c r="H128">
        <f t="shared" si="6"/>
        <v>1.0776427703523694</v>
      </c>
      <c r="I128">
        <v>27</v>
      </c>
      <c r="J128">
        <v>67.91</v>
      </c>
      <c r="K128">
        <v>81.08</v>
      </c>
      <c r="O128" t="s">
        <v>151</v>
      </c>
      <c r="P128" t="s">
        <v>131</v>
      </c>
      <c r="Q128" t="s">
        <v>3</v>
      </c>
      <c r="R128" t="s">
        <v>2</v>
      </c>
      <c r="S128">
        <v>24</v>
      </c>
      <c r="T128">
        <v>157.38</v>
      </c>
      <c r="U128">
        <v>73.7</v>
      </c>
      <c r="V128">
        <f t="shared" si="7"/>
        <v>2.1354138398914517</v>
      </c>
      <c r="W128">
        <v>22.5</v>
      </c>
      <c r="X128">
        <v>48.07</v>
      </c>
      <c r="Y128">
        <v>69.97</v>
      </c>
    </row>
    <row r="129" spans="1:25" x14ac:dyDescent="0.35">
      <c r="A129" t="s">
        <v>152</v>
      </c>
      <c r="B129" t="s">
        <v>131</v>
      </c>
      <c r="C129" t="s">
        <v>3</v>
      </c>
      <c r="D129" t="s">
        <v>1</v>
      </c>
      <c r="E129">
        <v>23.5</v>
      </c>
      <c r="F129">
        <v>152.76</v>
      </c>
      <c r="G129">
        <v>72.459999999999994</v>
      </c>
      <c r="H129">
        <f t="shared" si="6"/>
        <v>2.1081976262765663</v>
      </c>
      <c r="I129">
        <v>22.5</v>
      </c>
      <c r="J129">
        <v>67.83</v>
      </c>
      <c r="K129">
        <v>69.97</v>
      </c>
      <c r="O129" t="s">
        <v>152</v>
      </c>
      <c r="P129" t="s">
        <v>131</v>
      </c>
      <c r="Q129" t="s">
        <v>3</v>
      </c>
      <c r="R129" t="s">
        <v>2</v>
      </c>
      <c r="S129">
        <v>24</v>
      </c>
      <c r="T129">
        <v>171.81</v>
      </c>
      <c r="U129">
        <v>73.7</v>
      </c>
      <c r="V129">
        <f t="shared" si="7"/>
        <v>2.3312075983717775</v>
      </c>
      <c r="W129">
        <v>22.5</v>
      </c>
      <c r="X129">
        <v>61.59</v>
      </c>
      <c r="Y129">
        <v>69.97</v>
      </c>
    </row>
    <row r="130" spans="1:25" x14ac:dyDescent="0.35">
      <c r="A130" s="1" t="s">
        <v>153</v>
      </c>
      <c r="B130" t="s">
        <v>131</v>
      </c>
      <c r="C130" t="s">
        <v>3</v>
      </c>
      <c r="D130" t="s">
        <v>1</v>
      </c>
      <c r="E130">
        <v>0</v>
      </c>
      <c r="F130">
        <v>0</v>
      </c>
      <c r="G130">
        <v>0</v>
      </c>
      <c r="H130" t="e">
        <f t="shared" si="6"/>
        <v>#DIV/0!</v>
      </c>
      <c r="I130">
        <v>0</v>
      </c>
      <c r="J130">
        <v>0</v>
      </c>
      <c r="K130">
        <v>0</v>
      </c>
      <c r="O130" t="s">
        <v>153</v>
      </c>
      <c r="P130" t="s">
        <v>131</v>
      </c>
      <c r="Q130" t="s">
        <v>3</v>
      </c>
      <c r="R130" t="s">
        <v>2</v>
      </c>
      <c r="S130">
        <v>0</v>
      </c>
      <c r="T130">
        <v>0</v>
      </c>
      <c r="U130">
        <v>0</v>
      </c>
      <c r="V130" t="e">
        <f t="shared" si="7"/>
        <v>#DIV/0!</v>
      </c>
      <c r="W130">
        <v>0</v>
      </c>
      <c r="X130">
        <v>0</v>
      </c>
      <c r="Y130">
        <v>0</v>
      </c>
    </row>
    <row r="131" spans="1:25" x14ac:dyDescent="0.35">
      <c r="A131" s="1" t="s">
        <v>154</v>
      </c>
      <c r="B131" t="s">
        <v>131</v>
      </c>
      <c r="C131" t="s">
        <v>3</v>
      </c>
      <c r="D131" t="s">
        <v>1</v>
      </c>
      <c r="E131">
        <v>0</v>
      </c>
      <c r="F131">
        <v>0</v>
      </c>
      <c r="G131">
        <v>0</v>
      </c>
      <c r="H131" t="e">
        <f t="shared" si="6"/>
        <v>#DIV/0!</v>
      </c>
      <c r="I131">
        <v>0</v>
      </c>
      <c r="J131">
        <v>0</v>
      </c>
      <c r="K131">
        <v>0</v>
      </c>
      <c r="O131" t="s">
        <v>154</v>
      </c>
      <c r="P131" t="s">
        <v>131</v>
      </c>
      <c r="Q131" t="s">
        <v>3</v>
      </c>
      <c r="R131" t="s">
        <v>2</v>
      </c>
      <c r="S131">
        <v>0</v>
      </c>
      <c r="T131">
        <v>0</v>
      </c>
      <c r="U131">
        <v>0</v>
      </c>
      <c r="V131" t="e">
        <f t="shared" si="7"/>
        <v>#DIV/0!</v>
      </c>
      <c r="W131">
        <v>0</v>
      </c>
      <c r="X131">
        <v>0</v>
      </c>
      <c r="Y131">
        <v>0</v>
      </c>
    </row>
    <row r="132" spans="1:25" x14ac:dyDescent="0.35">
      <c r="A132" s="1" t="s">
        <v>155</v>
      </c>
      <c r="B132" t="s">
        <v>131</v>
      </c>
      <c r="C132" t="s">
        <v>3</v>
      </c>
      <c r="D132" t="s">
        <v>1</v>
      </c>
      <c r="E132">
        <v>0</v>
      </c>
      <c r="F132">
        <v>0</v>
      </c>
      <c r="G132">
        <v>0</v>
      </c>
      <c r="H132" t="e">
        <f t="shared" si="6"/>
        <v>#DIV/0!</v>
      </c>
      <c r="I132">
        <v>0</v>
      </c>
      <c r="J132">
        <v>0</v>
      </c>
      <c r="K132">
        <v>0</v>
      </c>
      <c r="O132" t="s">
        <v>155</v>
      </c>
      <c r="P132" t="s">
        <v>131</v>
      </c>
      <c r="Q132" t="s">
        <v>3</v>
      </c>
      <c r="R132" t="s">
        <v>2</v>
      </c>
      <c r="S132">
        <v>0</v>
      </c>
      <c r="T132">
        <v>0</v>
      </c>
      <c r="U132">
        <v>0</v>
      </c>
      <c r="V132" t="e">
        <f t="shared" si="7"/>
        <v>#DIV/0!</v>
      </c>
      <c r="W132">
        <v>0</v>
      </c>
      <c r="X132">
        <v>0</v>
      </c>
      <c r="Y132">
        <v>0</v>
      </c>
    </row>
    <row r="133" spans="1:25" x14ac:dyDescent="0.35">
      <c r="A133" s="1" t="s">
        <v>156</v>
      </c>
      <c r="B133" t="s">
        <v>131</v>
      </c>
      <c r="C133" t="s">
        <v>3</v>
      </c>
      <c r="D133" t="s">
        <v>1</v>
      </c>
      <c r="E133">
        <v>0</v>
      </c>
      <c r="F133">
        <v>0</v>
      </c>
      <c r="G133">
        <v>0</v>
      </c>
      <c r="H133" t="e">
        <f t="shared" si="6"/>
        <v>#DIV/0!</v>
      </c>
      <c r="I133">
        <v>0</v>
      </c>
      <c r="J133">
        <v>0</v>
      </c>
      <c r="K133">
        <v>0</v>
      </c>
      <c r="O133" t="s">
        <v>156</v>
      </c>
      <c r="P133" t="s">
        <v>131</v>
      </c>
      <c r="Q133" t="s">
        <v>3</v>
      </c>
      <c r="R133" t="s">
        <v>2</v>
      </c>
      <c r="S133">
        <v>0</v>
      </c>
      <c r="T133">
        <v>0</v>
      </c>
      <c r="U133">
        <v>0</v>
      </c>
      <c r="V133" t="e">
        <f t="shared" si="7"/>
        <v>#DIV/0!</v>
      </c>
      <c r="W133">
        <v>0</v>
      </c>
      <c r="X133">
        <v>0</v>
      </c>
      <c r="Y133">
        <v>0</v>
      </c>
    </row>
    <row r="134" spans="1:25" x14ac:dyDescent="0.35">
      <c r="A134" s="1" t="s">
        <v>157</v>
      </c>
      <c r="B134" t="s">
        <v>131</v>
      </c>
      <c r="C134" t="s">
        <v>3</v>
      </c>
      <c r="D134" t="s">
        <v>1</v>
      </c>
      <c r="E134">
        <v>0</v>
      </c>
      <c r="F134">
        <v>0</v>
      </c>
      <c r="G134">
        <v>0</v>
      </c>
      <c r="H134" t="e">
        <f t="shared" si="6"/>
        <v>#DIV/0!</v>
      </c>
      <c r="I134">
        <v>0</v>
      </c>
      <c r="J134">
        <v>0</v>
      </c>
      <c r="K134">
        <v>0</v>
      </c>
      <c r="O134" t="s">
        <v>157</v>
      </c>
      <c r="P134" t="s">
        <v>131</v>
      </c>
      <c r="Q134" t="s">
        <v>3</v>
      </c>
      <c r="R134" t="s">
        <v>2</v>
      </c>
      <c r="S134">
        <v>0</v>
      </c>
      <c r="T134">
        <v>0</v>
      </c>
      <c r="U134">
        <v>0</v>
      </c>
      <c r="V134" t="e">
        <f t="shared" si="7"/>
        <v>#DIV/0!</v>
      </c>
      <c r="W134">
        <v>0</v>
      </c>
      <c r="X134">
        <v>0</v>
      </c>
      <c r="Y134">
        <v>0</v>
      </c>
    </row>
    <row r="135" spans="1:25" x14ac:dyDescent="0.35">
      <c r="A135" s="1" t="s">
        <v>158</v>
      </c>
      <c r="B135" t="s">
        <v>131</v>
      </c>
      <c r="C135" t="s">
        <v>3</v>
      </c>
      <c r="D135" t="s">
        <v>1</v>
      </c>
      <c r="E135">
        <v>21.5</v>
      </c>
      <c r="F135">
        <v>57.07</v>
      </c>
      <c r="G135">
        <v>67.47</v>
      </c>
      <c r="H135">
        <f t="shared" si="6"/>
        <v>0.84585741811175341</v>
      </c>
      <c r="I135">
        <v>21</v>
      </c>
      <c r="J135">
        <v>50.05</v>
      </c>
      <c r="K135">
        <v>66.22</v>
      </c>
      <c r="O135" t="s">
        <v>158</v>
      </c>
      <c r="P135" t="s">
        <v>131</v>
      </c>
      <c r="Q135" t="s">
        <v>3</v>
      </c>
      <c r="R135" t="s">
        <v>2</v>
      </c>
      <c r="S135">
        <v>24</v>
      </c>
      <c r="T135">
        <v>139.03</v>
      </c>
      <c r="U135">
        <v>73.7</v>
      </c>
      <c r="V135">
        <f t="shared" si="7"/>
        <v>1.8864314789687924</v>
      </c>
      <c r="W135">
        <v>22</v>
      </c>
      <c r="X135">
        <v>55.3</v>
      </c>
      <c r="Y135">
        <v>68.72</v>
      </c>
    </row>
    <row r="136" spans="1:25" x14ac:dyDescent="0.35">
      <c r="A136" t="s">
        <v>159</v>
      </c>
      <c r="B136" t="s">
        <v>131</v>
      </c>
      <c r="C136" t="s">
        <v>3</v>
      </c>
      <c r="D136" t="s">
        <v>1</v>
      </c>
      <c r="E136">
        <v>23.5</v>
      </c>
      <c r="F136">
        <v>98.72</v>
      </c>
      <c r="G136">
        <v>72.459999999999994</v>
      </c>
      <c r="H136">
        <f t="shared" si="6"/>
        <v>1.3624068451559481</v>
      </c>
      <c r="I136">
        <v>22.5</v>
      </c>
      <c r="J136">
        <v>50.92</v>
      </c>
      <c r="K136">
        <v>69.97</v>
      </c>
      <c r="O136" t="s">
        <v>159</v>
      </c>
      <c r="P136" t="s">
        <v>131</v>
      </c>
      <c r="Q136" t="s">
        <v>3</v>
      </c>
      <c r="R136" t="s">
        <v>2</v>
      </c>
      <c r="S136">
        <v>24</v>
      </c>
      <c r="T136">
        <v>157.29</v>
      </c>
      <c r="U136">
        <v>73.7</v>
      </c>
      <c r="V136">
        <f t="shared" si="7"/>
        <v>2.1341926729986431</v>
      </c>
      <c r="W136">
        <v>23</v>
      </c>
      <c r="X136">
        <v>69.42</v>
      </c>
      <c r="Y136">
        <v>71.22</v>
      </c>
    </row>
    <row r="137" spans="1:25" x14ac:dyDescent="0.35">
      <c r="A137" s="1" t="s">
        <v>160</v>
      </c>
      <c r="B137" t="s">
        <v>131</v>
      </c>
      <c r="C137" t="s">
        <v>3</v>
      </c>
      <c r="D137" t="s">
        <v>1</v>
      </c>
      <c r="E137">
        <v>21.5</v>
      </c>
      <c r="F137">
        <v>56.77</v>
      </c>
      <c r="G137">
        <v>67.47</v>
      </c>
      <c r="H137">
        <f t="shared" si="6"/>
        <v>0.84141099748036174</v>
      </c>
      <c r="I137">
        <v>21</v>
      </c>
      <c r="J137">
        <v>25.48</v>
      </c>
      <c r="K137">
        <v>66.22</v>
      </c>
      <c r="O137" t="s">
        <v>160</v>
      </c>
      <c r="P137" t="s">
        <v>131</v>
      </c>
      <c r="Q137" t="s">
        <v>3</v>
      </c>
      <c r="R137" t="s">
        <v>2</v>
      </c>
      <c r="S137">
        <v>24</v>
      </c>
      <c r="T137">
        <v>144.38999999999999</v>
      </c>
      <c r="U137">
        <v>73.7</v>
      </c>
      <c r="V137">
        <f t="shared" si="7"/>
        <v>1.9591587516960649</v>
      </c>
      <c r="W137">
        <v>23</v>
      </c>
      <c r="X137">
        <v>71.03</v>
      </c>
      <c r="Y137">
        <v>71.22</v>
      </c>
    </row>
    <row r="138" spans="1:25" x14ac:dyDescent="0.35">
      <c r="A138" s="1" t="s">
        <v>161</v>
      </c>
      <c r="B138" t="s">
        <v>131</v>
      </c>
      <c r="C138" t="s">
        <v>3</v>
      </c>
      <c r="D138" t="s">
        <v>1</v>
      </c>
      <c r="E138">
        <v>0</v>
      </c>
      <c r="F138">
        <v>0</v>
      </c>
      <c r="G138">
        <v>0</v>
      </c>
      <c r="H138" t="e">
        <f t="shared" si="6"/>
        <v>#DIV/0!</v>
      </c>
      <c r="I138">
        <v>0</v>
      </c>
      <c r="J138">
        <v>0</v>
      </c>
      <c r="K138">
        <v>0</v>
      </c>
      <c r="O138" t="s">
        <v>161</v>
      </c>
      <c r="P138" t="s">
        <v>131</v>
      </c>
      <c r="Q138" t="s">
        <v>3</v>
      </c>
      <c r="R138" t="s">
        <v>2</v>
      </c>
      <c r="S138">
        <v>0</v>
      </c>
      <c r="T138">
        <v>0</v>
      </c>
      <c r="U138">
        <v>0</v>
      </c>
      <c r="V138" t="e">
        <f t="shared" si="7"/>
        <v>#DIV/0!</v>
      </c>
      <c r="W138">
        <v>0</v>
      </c>
      <c r="X138">
        <v>0</v>
      </c>
      <c r="Y138">
        <v>0</v>
      </c>
    </row>
    <row r="139" spans="1:25" x14ac:dyDescent="0.35">
      <c r="A139" s="7" t="s">
        <v>162</v>
      </c>
      <c r="B139" s="6" t="s">
        <v>131</v>
      </c>
      <c r="C139" s="6" t="s">
        <v>3</v>
      </c>
      <c r="D139" s="6" t="s">
        <v>1</v>
      </c>
      <c r="E139" s="6">
        <v>0</v>
      </c>
      <c r="F139" s="6">
        <v>0</v>
      </c>
      <c r="G139" s="6">
        <v>0</v>
      </c>
      <c r="H139" s="6" t="e">
        <f t="shared" si="6"/>
        <v>#DIV/0!</v>
      </c>
      <c r="I139" s="6">
        <v>0</v>
      </c>
      <c r="J139" s="6">
        <v>0</v>
      </c>
      <c r="K139" s="6">
        <v>0</v>
      </c>
      <c r="L139" s="6"/>
      <c r="M139" s="6"/>
      <c r="N139" s="6"/>
      <c r="O139" t="s">
        <v>162</v>
      </c>
      <c r="P139" t="s">
        <v>131</v>
      </c>
      <c r="Q139" t="s">
        <v>3</v>
      </c>
      <c r="R139" t="s">
        <v>2</v>
      </c>
      <c r="S139">
        <v>0</v>
      </c>
      <c r="T139">
        <v>0</v>
      </c>
      <c r="U139">
        <v>0</v>
      </c>
      <c r="V139" t="e">
        <f t="shared" si="7"/>
        <v>#DIV/0!</v>
      </c>
      <c r="W139">
        <v>0</v>
      </c>
      <c r="X139">
        <v>0</v>
      </c>
      <c r="Y139">
        <v>0</v>
      </c>
    </row>
    <row r="140" spans="1:25" x14ac:dyDescent="0.35">
      <c r="A140" t="s">
        <v>173</v>
      </c>
      <c r="B140" t="s">
        <v>174</v>
      </c>
      <c r="C140" t="s">
        <v>0</v>
      </c>
      <c r="D140" t="s">
        <v>1</v>
      </c>
      <c r="E140">
        <v>24</v>
      </c>
      <c r="F140">
        <v>217.36</v>
      </c>
      <c r="G140">
        <v>73.7</v>
      </c>
      <c r="H140">
        <f t="shared" ref="H140:H203" si="8">F140/G140</f>
        <v>2.9492537313432838</v>
      </c>
      <c r="I140">
        <v>22</v>
      </c>
      <c r="J140">
        <v>46.77</v>
      </c>
      <c r="K140">
        <v>68.72</v>
      </c>
      <c r="O140" t="s">
        <v>173</v>
      </c>
      <c r="P140" t="s">
        <v>174</v>
      </c>
      <c r="Q140" t="s">
        <v>0</v>
      </c>
      <c r="R140" t="s">
        <v>2</v>
      </c>
      <c r="S140">
        <v>24</v>
      </c>
      <c r="T140">
        <v>178.56</v>
      </c>
      <c r="U140">
        <v>73.7</v>
      </c>
      <c r="V140">
        <f t="shared" ref="V140:V203" si="9">T140/U140</f>
        <v>2.4227951153324288</v>
      </c>
      <c r="W140">
        <v>35</v>
      </c>
      <c r="X140">
        <v>112.83</v>
      </c>
      <c r="Y140">
        <v>100.44</v>
      </c>
    </row>
    <row r="141" spans="1:25" x14ac:dyDescent="0.35">
      <c r="A141" s="1" t="s">
        <v>175</v>
      </c>
      <c r="B141" t="s">
        <v>174</v>
      </c>
      <c r="C141" t="s">
        <v>0</v>
      </c>
      <c r="D141" t="s">
        <v>1</v>
      </c>
      <c r="E141">
        <v>0</v>
      </c>
      <c r="F141">
        <v>0</v>
      </c>
      <c r="G141">
        <v>0</v>
      </c>
      <c r="H141" t="e">
        <f t="shared" si="8"/>
        <v>#DIV/0!</v>
      </c>
      <c r="I141">
        <v>0</v>
      </c>
      <c r="J141">
        <v>0</v>
      </c>
      <c r="K141">
        <v>0</v>
      </c>
      <c r="O141" t="s">
        <v>175</v>
      </c>
      <c r="P141" t="s">
        <v>174</v>
      </c>
      <c r="Q141" t="s">
        <v>0</v>
      </c>
      <c r="R141" t="s">
        <v>2</v>
      </c>
      <c r="S141">
        <v>0</v>
      </c>
      <c r="T141">
        <v>0</v>
      </c>
      <c r="U141">
        <v>0</v>
      </c>
      <c r="V141" t="e">
        <f t="shared" si="9"/>
        <v>#DIV/0!</v>
      </c>
      <c r="W141">
        <v>0</v>
      </c>
      <c r="X141">
        <v>0</v>
      </c>
      <c r="Y141">
        <v>0</v>
      </c>
    </row>
    <row r="142" spans="1:25" x14ac:dyDescent="0.35">
      <c r="A142" t="s">
        <v>176</v>
      </c>
      <c r="B142" t="s">
        <v>174</v>
      </c>
      <c r="C142" t="s">
        <v>0</v>
      </c>
      <c r="D142" t="s">
        <v>1</v>
      </c>
      <c r="E142">
        <v>24</v>
      </c>
      <c r="F142">
        <v>162.13999999999999</v>
      </c>
      <c r="G142">
        <v>73.7</v>
      </c>
      <c r="H142">
        <f t="shared" si="8"/>
        <v>2.1999999999999997</v>
      </c>
      <c r="I142">
        <v>22</v>
      </c>
      <c r="J142">
        <v>56.79</v>
      </c>
      <c r="K142">
        <v>68.72</v>
      </c>
      <c r="O142" t="s">
        <v>176</v>
      </c>
      <c r="P142" t="s">
        <v>174</v>
      </c>
      <c r="Q142" t="s">
        <v>0</v>
      </c>
      <c r="R142" t="s">
        <v>2</v>
      </c>
      <c r="S142">
        <v>24</v>
      </c>
      <c r="T142">
        <v>202.68</v>
      </c>
      <c r="U142">
        <v>73.7</v>
      </c>
      <c r="V142">
        <f t="shared" si="9"/>
        <v>2.7500678426051559</v>
      </c>
      <c r="W142">
        <v>22.5</v>
      </c>
      <c r="X142">
        <v>45.05</v>
      </c>
      <c r="Y142">
        <v>69.97</v>
      </c>
    </row>
    <row r="143" spans="1:25" x14ac:dyDescent="0.35">
      <c r="A143" t="s">
        <v>177</v>
      </c>
      <c r="B143" t="s">
        <v>174</v>
      </c>
      <c r="C143" t="s">
        <v>0</v>
      </c>
      <c r="D143" t="s">
        <v>1</v>
      </c>
      <c r="E143">
        <v>24</v>
      </c>
      <c r="F143">
        <v>136.66</v>
      </c>
      <c r="G143">
        <v>73.7</v>
      </c>
      <c r="H143">
        <f t="shared" si="8"/>
        <v>1.8542740841248302</v>
      </c>
      <c r="I143">
        <v>22.5</v>
      </c>
      <c r="J143">
        <v>59.56</v>
      </c>
      <c r="K143">
        <v>69.97</v>
      </c>
      <c r="O143" t="s">
        <v>177</v>
      </c>
      <c r="P143" t="s">
        <v>174</v>
      </c>
      <c r="Q143" t="s">
        <v>0</v>
      </c>
      <c r="R143" t="s">
        <v>2</v>
      </c>
      <c r="S143">
        <v>24</v>
      </c>
      <c r="T143">
        <v>218.08</v>
      </c>
      <c r="U143">
        <v>73.7</v>
      </c>
      <c r="V143">
        <f t="shared" si="9"/>
        <v>2.9590230664857531</v>
      </c>
      <c r="W143">
        <v>16</v>
      </c>
      <c r="X143">
        <v>60.04</v>
      </c>
      <c r="Y143">
        <v>53.5</v>
      </c>
    </row>
    <row r="144" spans="1:25" x14ac:dyDescent="0.35">
      <c r="A144" t="s">
        <v>178</v>
      </c>
      <c r="B144" t="s">
        <v>174</v>
      </c>
      <c r="C144" t="s">
        <v>0</v>
      </c>
      <c r="D144" t="s">
        <v>1</v>
      </c>
      <c r="E144">
        <v>24</v>
      </c>
      <c r="F144">
        <v>187.9</v>
      </c>
      <c r="G144">
        <v>73.7</v>
      </c>
      <c r="H144">
        <f t="shared" si="8"/>
        <v>2.5495251017639076</v>
      </c>
      <c r="I144">
        <v>22.5</v>
      </c>
      <c r="J144">
        <v>55.75</v>
      </c>
      <c r="K144">
        <v>69.97</v>
      </c>
      <c r="O144" t="s">
        <v>178</v>
      </c>
      <c r="P144" t="s">
        <v>174</v>
      </c>
      <c r="Q144" t="s">
        <v>0</v>
      </c>
      <c r="R144" t="s">
        <v>2</v>
      </c>
      <c r="S144">
        <v>24</v>
      </c>
      <c r="T144">
        <v>200.58</v>
      </c>
      <c r="U144">
        <v>73.7</v>
      </c>
      <c r="V144">
        <f t="shared" si="9"/>
        <v>2.72157394843962</v>
      </c>
      <c r="W144">
        <v>35</v>
      </c>
      <c r="X144">
        <v>119.43</v>
      </c>
      <c r="Y144">
        <v>100.44</v>
      </c>
    </row>
    <row r="145" spans="1:25" x14ac:dyDescent="0.35">
      <c r="A145" s="1" t="s">
        <v>179</v>
      </c>
      <c r="B145" t="s">
        <v>174</v>
      </c>
      <c r="C145" t="s">
        <v>0</v>
      </c>
      <c r="D145" t="s">
        <v>1</v>
      </c>
      <c r="E145">
        <v>24</v>
      </c>
      <c r="F145">
        <v>61.95</v>
      </c>
      <c r="G145">
        <v>73.7</v>
      </c>
      <c r="H145">
        <f t="shared" si="8"/>
        <v>0.84056987788331072</v>
      </c>
      <c r="I145">
        <v>23.5</v>
      </c>
      <c r="J145">
        <v>57.97</v>
      </c>
      <c r="K145">
        <v>72.459999999999994</v>
      </c>
      <c r="O145" t="s">
        <v>179</v>
      </c>
      <c r="P145" t="s">
        <v>174</v>
      </c>
      <c r="Q145" t="s">
        <v>0</v>
      </c>
      <c r="R145" t="s">
        <v>2</v>
      </c>
      <c r="S145">
        <v>24</v>
      </c>
      <c r="T145">
        <v>184.36</v>
      </c>
      <c r="U145">
        <v>73.7</v>
      </c>
      <c r="V145">
        <f t="shared" si="9"/>
        <v>2.5014925373134331</v>
      </c>
      <c r="W145">
        <v>35</v>
      </c>
      <c r="X145">
        <v>117.37</v>
      </c>
      <c r="Y145">
        <v>100.44</v>
      </c>
    </row>
    <row r="146" spans="1:25" x14ac:dyDescent="0.35">
      <c r="A146" t="s">
        <v>180</v>
      </c>
      <c r="B146" t="s">
        <v>174</v>
      </c>
      <c r="C146" t="s">
        <v>0</v>
      </c>
      <c r="D146" t="s">
        <v>1</v>
      </c>
      <c r="E146">
        <v>24</v>
      </c>
      <c r="F146">
        <v>177.1</v>
      </c>
      <c r="G146">
        <v>73.7</v>
      </c>
      <c r="H146">
        <f t="shared" si="8"/>
        <v>2.4029850746268653</v>
      </c>
      <c r="I146">
        <v>22</v>
      </c>
      <c r="J146">
        <v>61.83</v>
      </c>
      <c r="K146">
        <v>68.72</v>
      </c>
      <c r="O146" t="s">
        <v>180</v>
      </c>
      <c r="P146" t="s">
        <v>174</v>
      </c>
      <c r="Q146" t="s">
        <v>0</v>
      </c>
      <c r="R146" t="s">
        <v>2</v>
      </c>
      <c r="S146">
        <v>24</v>
      </c>
      <c r="T146">
        <v>206.17</v>
      </c>
      <c r="U146">
        <v>73.7</v>
      </c>
      <c r="V146">
        <f t="shared" si="9"/>
        <v>2.7974219810040704</v>
      </c>
      <c r="W146">
        <v>35</v>
      </c>
      <c r="X146">
        <v>125.31</v>
      </c>
      <c r="Y146">
        <v>100.44</v>
      </c>
    </row>
    <row r="147" spans="1:25" x14ac:dyDescent="0.35">
      <c r="A147" s="1" t="s">
        <v>181</v>
      </c>
      <c r="B147" t="s">
        <v>174</v>
      </c>
      <c r="C147" t="s">
        <v>0</v>
      </c>
      <c r="D147" t="s">
        <v>1</v>
      </c>
      <c r="E147">
        <v>25</v>
      </c>
      <c r="F147">
        <v>73.400000000000006</v>
      </c>
      <c r="G147">
        <v>76.17</v>
      </c>
      <c r="H147">
        <f t="shared" si="8"/>
        <v>0.96363397663121975</v>
      </c>
      <c r="I147">
        <v>24.5</v>
      </c>
      <c r="J147">
        <v>62.27</v>
      </c>
      <c r="K147">
        <v>74.930000000000007</v>
      </c>
      <c r="O147" t="s">
        <v>181</v>
      </c>
      <c r="P147" t="s">
        <v>174</v>
      </c>
      <c r="Q147" t="s">
        <v>0</v>
      </c>
      <c r="R147" t="s">
        <v>2</v>
      </c>
      <c r="S147">
        <v>24</v>
      </c>
      <c r="T147">
        <v>185.63</v>
      </c>
      <c r="U147">
        <v>73.7</v>
      </c>
      <c r="V147">
        <f t="shared" si="9"/>
        <v>2.5187245590230662</v>
      </c>
      <c r="W147">
        <v>22.5</v>
      </c>
      <c r="X147">
        <v>54.59</v>
      </c>
      <c r="Y147">
        <v>69.97</v>
      </c>
    </row>
    <row r="148" spans="1:25" x14ac:dyDescent="0.35">
      <c r="A148" t="s">
        <v>182</v>
      </c>
      <c r="B148" t="s">
        <v>174</v>
      </c>
      <c r="C148" t="s">
        <v>0</v>
      </c>
      <c r="D148" t="s">
        <v>1</v>
      </c>
      <c r="E148">
        <v>24</v>
      </c>
      <c r="F148">
        <v>101.59</v>
      </c>
      <c r="G148">
        <v>73.7</v>
      </c>
      <c r="H148">
        <f t="shared" si="8"/>
        <v>1.3784260515603799</v>
      </c>
      <c r="I148">
        <v>23</v>
      </c>
      <c r="J148">
        <v>66.16</v>
      </c>
      <c r="K148">
        <v>71.22</v>
      </c>
      <c r="O148" t="s">
        <v>182</v>
      </c>
      <c r="P148" t="s">
        <v>174</v>
      </c>
      <c r="Q148" t="s">
        <v>0</v>
      </c>
      <c r="R148" t="s">
        <v>2</v>
      </c>
      <c r="S148">
        <v>24</v>
      </c>
      <c r="T148">
        <v>182.64</v>
      </c>
      <c r="U148">
        <v>73.7</v>
      </c>
      <c r="V148">
        <f t="shared" si="9"/>
        <v>2.4781546811397557</v>
      </c>
      <c r="W148">
        <v>35</v>
      </c>
      <c r="X148">
        <v>115.05</v>
      </c>
      <c r="Y148">
        <v>100.44</v>
      </c>
    </row>
    <row r="149" spans="1:25" x14ac:dyDescent="0.35">
      <c r="A149" t="s">
        <v>183</v>
      </c>
      <c r="B149" t="s">
        <v>174</v>
      </c>
      <c r="C149" t="s">
        <v>0</v>
      </c>
      <c r="D149" t="s">
        <v>1</v>
      </c>
      <c r="E149">
        <v>24</v>
      </c>
      <c r="F149">
        <v>215.18</v>
      </c>
      <c r="G149">
        <v>73.7</v>
      </c>
      <c r="H149">
        <f t="shared" si="8"/>
        <v>2.9196743554952511</v>
      </c>
      <c r="I149">
        <v>22</v>
      </c>
      <c r="J149">
        <v>67.31</v>
      </c>
      <c r="K149">
        <v>68.72</v>
      </c>
      <c r="O149" t="s">
        <v>183</v>
      </c>
      <c r="P149" t="s">
        <v>174</v>
      </c>
      <c r="Q149" t="s">
        <v>0</v>
      </c>
      <c r="R149" t="s">
        <v>2</v>
      </c>
      <c r="S149">
        <v>24</v>
      </c>
      <c r="T149">
        <v>193.15</v>
      </c>
      <c r="U149">
        <v>73.7</v>
      </c>
      <c r="V149">
        <f t="shared" si="9"/>
        <v>2.6207598371777476</v>
      </c>
      <c r="W149">
        <v>22.5</v>
      </c>
      <c r="X149">
        <v>58.16</v>
      </c>
      <c r="Y149">
        <v>69.97</v>
      </c>
    </row>
    <row r="150" spans="1:25" x14ac:dyDescent="0.35">
      <c r="A150" s="1" t="s">
        <v>184</v>
      </c>
      <c r="B150" t="s">
        <v>174</v>
      </c>
      <c r="C150" t="s">
        <v>0</v>
      </c>
      <c r="D150" t="s">
        <v>1</v>
      </c>
      <c r="E150">
        <v>24.5</v>
      </c>
      <c r="F150">
        <v>110.58</v>
      </c>
      <c r="G150">
        <v>74.930000000000007</v>
      </c>
      <c r="H150">
        <f t="shared" si="8"/>
        <v>1.4757773922327504</v>
      </c>
      <c r="I150">
        <v>23</v>
      </c>
      <c r="J150">
        <v>65.78</v>
      </c>
      <c r="K150">
        <v>71.22</v>
      </c>
      <c r="O150" t="s">
        <v>184</v>
      </c>
      <c r="P150" t="s">
        <v>174</v>
      </c>
      <c r="Q150" t="s">
        <v>0</v>
      </c>
      <c r="R150" t="s">
        <v>2</v>
      </c>
      <c r="S150">
        <v>24</v>
      </c>
      <c r="T150">
        <v>201.79</v>
      </c>
      <c r="U150">
        <v>73.7</v>
      </c>
      <c r="V150">
        <f t="shared" si="9"/>
        <v>2.7379918588873813</v>
      </c>
      <c r="W150">
        <v>35</v>
      </c>
      <c r="X150">
        <v>110.09</v>
      </c>
      <c r="Y150">
        <v>100.44</v>
      </c>
    </row>
    <row r="151" spans="1:25" x14ac:dyDescent="0.35">
      <c r="A151" s="1" t="s">
        <v>185</v>
      </c>
      <c r="B151" t="s">
        <v>174</v>
      </c>
      <c r="C151" t="s">
        <v>0</v>
      </c>
      <c r="D151" t="s">
        <v>1</v>
      </c>
      <c r="E151">
        <v>23.5</v>
      </c>
      <c r="F151">
        <v>64.400000000000006</v>
      </c>
      <c r="G151">
        <v>72.459999999999994</v>
      </c>
      <c r="H151">
        <f t="shared" si="8"/>
        <v>0.88876621584322402</v>
      </c>
      <c r="I151">
        <v>23</v>
      </c>
      <c r="J151">
        <v>55.48</v>
      </c>
      <c r="K151">
        <v>71.22</v>
      </c>
      <c r="O151" t="s">
        <v>185</v>
      </c>
      <c r="P151" t="s">
        <v>174</v>
      </c>
      <c r="Q151" t="s">
        <v>0</v>
      </c>
      <c r="R151" t="s">
        <v>2</v>
      </c>
      <c r="S151">
        <v>24</v>
      </c>
      <c r="T151">
        <v>184.45</v>
      </c>
      <c r="U151">
        <v>73.7</v>
      </c>
      <c r="V151">
        <f t="shared" si="9"/>
        <v>2.5027137042062413</v>
      </c>
      <c r="W151">
        <v>16</v>
      </c>
      <c r="X151">
        <v>54.64</v>
      </c>
      <c r="Y151">
        <v>53.5</v>
      </c>
    </row>
    <row r="152" spans="1:25" x14ac:dyDescent="0.35">
      <c r="A152" s="1" t="s">
        <v>186</v>
      </c>
      <c r="B152" t="s">
        <v>174</v>
      </c>
      <c r="C152" t="s">
        <v>0</v>
      </c>
      <c r="D152" t="s">
        <v>1</v>
      </c>
      <c r="E152">
        <v>24.5</v>
      </c>
      <c r="F152">
        <v>129.74</v>
      </c>
      <c r="G152">
        <v>74.930000000000007</v>
      </c>
      <c r="H152">
        <f t="shared" si="8"/>
        <v>1.7314827172027225</v>
      </c>
      <c r="I152">
        <v>22.5</v>
      </c>
      <c r="J152">
        <v>54.11</v>
      </c>
      <c r="K152">
        <v>69.97</v>
      </c>
      <c r="O152" t="s">
        <v>186</v>
      </c>
      <c r="P152" t="s">
        <v>174</v>
      </c>
      <c r="Q152" t="s">
        <v>0</v>
      </c>
      <c r="R152" t="s">
        <v>2</v>
      </c>
      <c r="S152">
        <v>24</v>
      </c>
      <c r="T152">
        <v>204.74</v>
      </c>
      <c r="U152">
        <v>73.7</v>
      </c>
      <c r="V152">
        <f t="shared" si="9"/>
        <v>2.7780189959294437</v>
      </c>
      <c r="W152">
        <v>35</v>
      </c>
      <c r="X152">
        <v>117.18</v>
      </c>
      <c r="Y152">
        <v>100.44</v>
      </c>
    </row>
    <row r="153" spans="1:25" x14ac:dyDescent="0.35">
      <c r="A153" t="s">
        <v>187</v>
      </c>
      <c r="B153" t="s">
        <v>174</v>
      </c>
      <c r="C153" t="s">
        <v>0</v>
      </c>
      <c r="D153" t="s">
        <v>1</v>
      </c>
      <c r="E153">
        <v>24</v>
      </c>
      <c r="F153">
        <v>149.93</v>
      </c>
      <c r="G153">
        <v>73.7</v>
      </c>
      <c r="H153">
        <f t="shared" si="8"/>
        <v>2.0343283582089553</v>
      </c>
      <c r="I153">
        <v>22.5</v>
      </c>
      <c r="J153">
        <v>69.05</v>
      </c>
      <c r="K153">
        <v>69.97</v>
      </c>
      <c r="O153" t="s">
        <v>187</v>
      </c>
      <c r="P153" t="s">
        <v>174</v>
      </c>
      <c r="Q153" t="s">
        <v>0</v>
      </c>
      <c r="R153" t="s">
        <v>2</v>
      </c>
      <c r="S153">
        <v>24</v>
      </c>
      <c r="T153">
        <v>210.79</v>
      </c>
      <c r="U153">
        <v>73.7</v>
      </c>
      <c r="V153">
        <f t="shared" si="9"/>
        <v>2.8601085481682493</v>
      </c>
      <c r="W153">
        <v>35</v>
      </c>
      <c r="X153">
        <v>105.04</v>
      </c>
      <c r="Y153">
        <v>100.44</v>
      </c>
    </row>
    <row r="154" spans="1:25" x14ac:dyDescent="0.35">
      <c r="A154" s="1" t="s">
        <v>188</v>
      </c>
      <c r="B154" t="s">
        <v>174</v>
      </c>
      <c r="C154" t="s">
        <v>0</v>
      </c>
      <c r="D154" t="s">
        <v>1</v>
      </c>
      <c r="E154">
        <v>23</v>
      </c>
      <c r="F154">
        <v>80.819999999999993</v>
      </c>
      <c r="G154">
        <v>71.22</v>
      </c>
      <c r="H154">
        <f t="shared" si="8"/>
        <v>1.1347935973041279</v>
      </c>
      <c r="I154">
        <v>22.5</v>
      </c>
      <c r="J154">
        <v>58.35</v>
      </c>
      <c r="K154">
        <v>69.97</v>
      </c>
      <c r="O154" t="s">
        <v>188</v>
      </c>
      <c r="P154" t="s">
        <v>174</v>
      </c>
      <c r="Q154" t="s">
        <v>0</v>
      </c>
      <c r="R154" t="s">
        <v>2</v>
      </c>
      <c r="S154">
        <v>24</v>
      </c>
      <c r="T154">
        <v>144.25</v>
      </c>
      <c r="U154">
        <v>73.7</v>
      </c>
      <c r="V154">
        <f t="shared" si="9"/>
        <v>1.9572591587516961</v>
      </c>
      <c r="W154">
        <v>22.5</v>
      </c>
      <c r="X154">
        <v>59.57</v>
      </c>
      <c r="Y154">
        <v>69.97</v>
      </c>
    </row>
    <row r="155" spans="1:25" x14ac:dyDescent="0.35">
      <c r="A155" t="s">
        <v>189</v>
      </c>
      <c r="B155" t="s">
        <v>174</v>
      </c>
      <c r="C155" t="s">
        <v>0</v>
      </c>
      <c r="D155" t="s">
        <v>1</v>
      </c>
      <c r="E155">
        <v>24</v>
      </c>
      <c r="F155">
        <v>137.36000000000001</v>
      </c>
      <c r="G155">
        <v>73.7</v>
      </c>
      <c r="H155">
        <f t="shared" si="8"/>
        <v>1.8637720488466758</v>
      </c>
      <c r="I155">
        <v>22.5</v>
      </c>
      <c r="J155">
        <v>53.32</v>
      </c>
      <c r="K155">
        <v>69.97</v>
      </c>
      <c r="O155" t="s">
        <v>189</v>
      </c>
      <c r="P155" t="s">
        <v>174</v>
      </c>
      <c r="Q155" t="s">
        <v>0</v>
      </c>
      <c r="R155" t="s">
        <v>2</v>
      </c>
      <c r="S155">
        <v>24</v>
      </c>
      <c r="T155">
        <v>153.9</v>
      </c>
      <c r="U155">
        <v>73.7</v>
      </c>
      <c r="V155">
        <f t="shared" si="9"/>
        <v>2.0881953867028495</v>
      </c>
      <c r="W155">
        <v>16</v>
      </c>
      <c r="X155">
        <v>54.28</v>
      </c>
      <c r="Y155">
        <v>53.5</v>
      </c>
    </row>
    <row r="156" spans="1:25" x14ac:dyDescent="0.35">
      <c r="A156" t="s">
        <v>190</v>
      </c>
      <c r="B156" t="s">
        <v>174</v>
      </c>
      <c r="C156" t="s">
        <v>3</v>
      </c>
      <c r="D156" t="s">
        <v>1</v>
      </c>
      <c r="E156">
        <v>24</v>
      </c>
      <c r="F156">
        <v>206.48</v>
      </c>
      <c r="G156">
        <v>73.7</v>
      </c>
      <c r="H156">
        <f t="shared" si="8"/>
        <v>2.8016282225237448</v>
      </c>
      <c r="I156">
        <v>22</v>
      </c>
      <c r="J156">
        <v>59.79</v>
      </c>
      <c r="K156">
        <v>68.72</v>
      </c>
      <c r="O156" t="s">
        <v>190</v>
      </c>
      <c r="P156" t="s">
        <v>174</v>
      </c>
      <c r="Q156" t="s">
        <v>3</v>
      </c>
      <c r="R156" t="s">
        <v>2</v>
      </c>
      <c r="S156">
        <v>24</v>
      </c>
      <c r="T156">
        <v>229.17</v>
      </c>
      <c r="U156">
        <v>73.7</v>
      </c>
      <c r="V156">
        <f t="shared" si="9"/>
        <v>3.1094979647218448</v>
      </c>
      <c r="W156">
        <v>16</v>
      </c>
      <c r="X156">
        <v>75.67</v>
      </c>
      <c r="Y156">
        <v>53.5</v>
      </c>
    </row>
    <row r="157" spans="1:25" x14ac:dyDescent="0.35">
      <c r="A157" s="1" t="s">
        <v>191</v>
      </c>
      <c r="B157" t="s">
        <v>174</v>
      </c>
      <c r="C157" t="s">
        <v>3</v>
      </c>
      <c r="D157" t="s">
        <v>1</v>
      </c>
      <c r="E157">
        <v>24.5</v>
      </c>
      <c r="F157">
        <v>86.37</v>
      </c>
      <c r="G157">
        <v>74.930000000000007</v>
      </c>
      <c r="H157">
        <f t="shared" si="8"/>
        <v>1.1526758307753904</v>
      </c>
      <c r="I157">
        <v>23.5</v>
      </c>
      <c r="J157">
        <v>61.13</v>
      </c>
      <c r="K157">
        <v>72.459999999999994</v>
      </c>
      <c r="O157" t="s">
        <v>191</v>
      </c>
      <c r="P157" t="s">
        <v>174</v>
      </c>
      <c r="Q157" t="s">
        <v>3</v>
      </c>
      <c r="R157" t="s">
        <v>2</v>
      </c>
      <c r="S157">
        <v>24</v>
      </c>
      <c r="T157">
        <v>220.84</v>
      </c>
      <c r="U157">
        <v>73.7</v>
      </c>
      <c r="V157">
        <f t="shared" si="9"/>
        <v>2.996472184531886</v>
      </c>
      <c r="W157">
        <v>16</v>
      </c>
      <c r="X157">
        <v>55.66</v>
      </c>
      <c r="Y157">
        <v>53.5</v>
      </c>
    </row>
    <row r="158" spans="1:25" x14ac:dyDescent="0.35">
      <c r="A158" s="1" t="s">
        <v>192</v>
      </c>
      <c r="B158" t="s">
        <v>174</v>
      </c>
      <c r="C158" t="s">
        <v>3</v>
      </c>
      <c r="D158" t="s">
        <v>1</v>
      </c>
      <c r="E158">
        <v>23.5</v>
      </c>
      <c r="F158">
        <v>100.1</v>
      </c>
      <c r="G158">
        <v>72.459999999999994</v>
      </c>
      <c r="H158">
        <f t="shared" si="8"/>
        <v>1.3814518354954457</v>
      </c>
      <c r="I158">
        <v>21.5</v>
      </c>
      <c r="J158">
        <v>49.29</v>
      </c>
      <c r="K158">
        <v>67.47</v>
      </c>
      <c r="O158" t="s">
        <v>192</v>
      </c>
      <c r="P158" t="s">
        <v>174</v>
      </c>
      <c r="Q158" t="s">
        <v>3</v>
      </c>
      <c r="R158" t="s">
        <v>2</v>
      </c>
      <c r="S158">
        <v>24</v>
      </c>
      <c r="T158">
        <v>168.85</v>
      </c>
      <c r="U158">
        <v>73.7</v>
      </c>
      <c r="V158">
        <f t="shared" si="9"/>
        <v>2.2910447761194028</v>
      </c>
      <c r="W158">
        <v>16</v>
      </c>
      <c r="X158">
        <v>55.04</v>
      </c>
      <c r="Y158">
        <v>53.5</v>
      </c>
    </row>
    <row r="159" spans="1:25" x14ac:dyDescent="0.35">
      <c r="A159" t="s">
        <v>193</v>
      </c>
      <c r="B159" t="s">
        <v>174</v>
      </c>
      <c r="C159" t="s">
        <v>3</v>
      </c>
      <c r="D159" t="s">
        <v>1</v>
      </c>
      <c r="E159">
        <v>24</v>
      </c>
      <c r="F159">
        <v>154.86000000000001</v>
      </c>
      <c r="G159">
        <v>73.7</v>
      </c>
      <c r="H159">
        <f t="shared" si="8"/>
        <v>2.1012211668928087</v>
      </c>
      <c r="I159">
        <v>22</v>
      </c>
      <c r="J159">
        <v>42.17</v>
      </c>
      <c r="K159">
        <v>68.72</v>
      </c>
      <c r="O159" t="s">
        <v>193</v>
      </c>
      <c r="P159" t="s">
        <v>174</v>
      </c>
      <c r="Q159" t="s">
        <v>3</v>
      </c>
      <c r="R159" t="s">
        <v>2</v>
      </c>
      <c r="S159">
        <v>24</v>
      </c>
      <c r="T159">
        <v>196.89</v>
      </c>
      <c r="U159">
        <v>73.7</v>
      </c>
      <c r="V159">
        <f t="shared" si="9"/>
        <v>2.6715061058344638</v>
      </c>
      <c r="W159">
        <v>22.5</v>
      </c>
      <c r="X159">
        <v>62.26</v>
      </c>
      <c r="Y159">
        <v>69.97</v>
      </c>
    </row>
    <row r="160" spans="1:25" x14ac:dyDescent="0.35">
      <c r="A160" t="s">
        <v>194</v>
      </c>
      <c r="B160" t="s">
        <v>174</v>
      </c>
      <c r="C160" t="s">
        <v>3</v>
      </c>
      <c r="D160" t="s">
        <v>1</v>
      </c>
      <c r="E160">
        <v>24</v>
      </c>
      <c r="F160">
        <v>169.49</v>
      </c>
      <c r="G160">
        <v>73.7</v>
      </c>
      <c r="H160">
        <f t="shared" si="8"/>
        <v>2.2997286295793757</v>
      </c>
      <c r="I160">
        <v>22.5</v>
      </c>
      <c r="J160">
        <v>63.72</v>
      </c>
      <c r="K160">
        <v>69.97</v>
      </c>
      <c r="O160" t="s">
        <v>194</v>
      </c>
      <c r="P160" t="s">
        <v>174</v>
      </c>
      <c r="Q160" t="s">
        <v>3</v>
      </c>
      <c r="R160" t="s">
        <v>2</v>
      </c>
      <c r="S160">
        <v>24</v>
      </c>
      <c r="T160">
        <v>211.09</v>
      </c>
      <c r="U160">
        <v>73.7</v>
      </c>
      <c r="V160">
        <f t="shared" si="9"/>
        <v>2.8641791044776119</v>
      </c>
      <c r="W160">
        <v>16</v>
      </c>
      <c r="X160">
        <v>62.65</v>
      </c>
      <c r="Y160">
        <v>53.5</v>
      </c>
    </row>
    <row r="161" spans="1:25" x14ac:dyDescent="0.35">
      <c r="A161" s="1" t="s">
        <v>195</v>
      </c>
      <c r="B161" t="s">
        <v>174</v>
      </c>
      <c r="C161" t="s">
        <v>3</v>
      </c>
      <c r="D161" t="s">
        <v>1</v>
      </c>
      <c r="E161">
        <v>20.5</v>
      </c>
      <c r="F161">
        <v>48.64</v>
      </c>
      <c r="G161">
        <v>64.97</v>
      </c>
      <c r="H161">
        <f t="shared" si="8"/>
        <v>0.74865322456518391</v>
      </c>
      <c r="I161">
        <v>20</v>
      </c>
      <c r="J161">
        <v>24.98</v>
      </c>
      <c r="K161">
        <v>63.71</v>
      </c>
      <c r="O161" t="s">
        <v>195</v>
      </c>
      <c r="P161" t="s">
        <v>174</v>
      </c>
      <c r="Q161" t="s">
        <v>3</v>
      </c>
      <c r="R161" t="s">
        <v>2</v>
      </c>
      <c r="S161">
        <v>24</v>
      </c>
      <c r="T161">
        <v>70.290000000000006</v>
      </c>
      <c r="U161">
        <v>73.7</v>
      </c>
      <c r="V161">
        <f t="shared" si="9"/>
        <v>0.95373134328358211</v>
      </c>
      <c r="W161">
        <v>23.5</v>
      </c>
      <c r="X161">
        <v>49.86</v>
      </c>
      <c r="Y161">
        <v>72.459999999999994</v>
      </c>
    </row>
    <row r="162" spans="1:25" x14ac:dyDescent="0.35">
      <c r="A162" t="s">
        <v>196</v>
      </c>
      <c r="B162" t="s">
        <v>174</v>
      </c>
      <c r="C162" t="s">
        <v>3</v>
      </c>
      <c r="D162" t="s">
        <v>1</v>
      </c>
      <c r="E162">
        <v>24</v>
      </c>
      <c r="F162">
        <v>114.72</v>
      </c>
      <c r="G162">
        <v>73.7</v>
      </c>
      <c r="H162">
        <f t="shared" si="8"/>
        <v>1.5565807327001355</v>
      </c>
      <c r="I162">
        <v>22.5</v>
      </c>
      <c r="J162">
        <v>54.01</v>
      </c>
      <c r="K162">
        <v>69.97</v>
      </c>
      <c r="O162" t="s">
        <v>196</v>
      </c>
      <c r="P162" t="s">
        <v>174</v>
      </c>
      <c r="Q162" t="s">
        <v>3</v>
      </c>
      <c r="R162" t="s">
        <v>2</v>
      </c>
      <c r="S162">
        <v>24</v>
      </c>
      <c r="T162">
        <v>209.57</v>
      </c>
      <c r="U162">
        <v>73.7</v>
      </c>
      <c r="V162">
        <f t="shared" si="9"/>
        <v>2.8435549525101762</v>
      </c>
      <c r="W162">
        <v>21.5</v>
      </c>
      <c r="X162">
        <v>54.05</v>
      </c>
      <c r="Y162">
        <v>67.47</v>
      </c>
    </row>
    <row r="163" spans="1:25" x14ac:dyDescent="0.35">
      <c r="A163" t="s">
        <v>197</v>
      </c>
      <c r="B163" t="s">
        <v>174</v>
      </c>
      <c r="C163" t="s">
        <v>3</v>
      </c>
      <c r="D163" t="s">
        <v>1</v>
      </c>
      <c r="E163">
        <v>23.5</v>
      </c>
      <c r="F163">
        <v>127.45</v>
      </c>
      <c r="G163">
        <v>72.459999999999994</v>
      </c>
      <c r="H163">
        <f t="shared" si="8"/>
        <v>1.7589014628760697</v>
      </c>
      <c r="I163">
        <v>21.5</v>
      </c>
      <c r="J163">
        <v>59.95</v>
      </c>
      <c r="K163">
        <v>67.47</v>
      </c>
      <c r="O163" t="s">
        <v>197</v>
      </c>
      <c r="P163" t="s">
        <v>174</v>
      </c>
      <c r="Q163" t="s">
        <v>3</v>
      </c>
      <c r="R163" t="s">
        <v>2</v>
      </c>
      <c r="S163">
        <v>24</v>
      </c>
      <c r="T163">
        <v>174.6</v>
      </c>
      <c r="U163">
        <v>73.7</v>
      </c>
      <c r="V163">
        <f t="shared" si="9"/>
        <v>2.3690637720488463</v>
      </c>
      <c r="W163">
        <v>22</v>
      </c>
      <c r="X163">
        <v>51.91</v>
      </c>
      <c r="Y163">
        <v>68.72</v>
      </c>
    </row>
    <row r="164" spans="1:25" x14ac:dyDescent="0.35">
      <c r="A164" s="1" t="s">
        <v>198</v>
      </c>
      <c r="B164" t="s">
        <v>174</v>
      </c>
      <c r="C164" t="s">
        <v>3</v>
      </c>
      <c r="D164" t="s">
        <v>1</v>
      </c>
      <c r="E164">
        <v>22.5</v>
      </c>
      <c r="F164">
        <v>87.53</v>
      </c>
      <c r="G164">
        <v>69.97</v>
      </c>
      <c r="H164">
        <f t="shared" si="8"/>
        <v>1.2509646991567815</v>
      </c>
      <c r="I164">
        <v>21.5</v>
      </c>
      <c r="J164">
        <v>56.03</v>
      </c>
      <c r="K164">
        <v>67.47</v>
      </c>
      <c r="O164" t="s">
        <v>198</v>
      </c>
      <c r="P164" t="s">
        <v>174</v>
      </c>
      <c r="Q164" t="s">
        <v>3</v>
      </c>
      <c r="R164" t="s">
        <v>2</v>
      </c>
      <c r="S164">
        <v>24</v>
      </c>
      <c r="T164">
        <v>194.43</v>
      </c>
      <c r="U164">
        <v>73.7</v>
      </c>
      <c r="V164">
        <f t="shared" si="9"/>
        <v>2.6381275440976935</v>
      </c>
      <c r="W164">
        <v>16</v>
      </c>
      <c r="X164">
        <v>56.87</v>
      </c>
      <c r="Y164">
        <v>53.5</v>
      </c>
    </row>
    <row r="165" spans="1:25" x14ac:dyDescent="0.35">
      <c r="A165" t="s">
        <v>199</v>
      </c>
      <c r="B165" t="s">
        <v>174</v>
      </c>
      <c r="C165" t="s">
        <v>3</v>
      </c>
      <c r="D165" t="s">
        <v>1</v>
      </c>
      <c r="E165">
        <v>23</v>
      </c>
      <c r="F165">
        <v>91.05</v>
      </c>
      <c r="G165">
        <v>71.22</v>
      </c>
      <c r="H165">
        <f t="shared" si="8"/>
        <v>1.2784330244313395</v>
      </c>
      <c r="I165">
        <v>22</v>
      </c>
      <c r="J165">
        <v>53.22</v>
      </c>
      <c r="K165">
        <v>68.72</v>
      </c>
      <c r="O165" t="s">
        <v>199</v>
      </c>
      <c r="P165" t="s">
        <v>174</v>
      </c>
      <c r="Q165" t="s">
        <v>3</v>
      </c>
      <c r="R165" t="s">
        <v>2</v>
      </c>
      <c r="S165">
        <v>24</v>
      </c>
      <c r="T165">
        <v>218</v>
      </c>
      <c r="U165">
        <v>73.7</v>
      </c>
      <c r="V165">
        <f t="shared" si="9"/>
        <v>2.9579375848032563</v>
      </c>
      <c r="W165">
        <v>16</v>
      </c>
      <c r="X165">
        <v>59.29</v>
      </c>
      <c r="Y165">
        <v>53.5</v>
      </c>
    </row>
    <row r="166" spans="1:25" x14ac:dyDescent="0.35">
      <c r="A166" s="1" t="s">
        <v>200</v>
      </c>
      <c r="B166" t="s">
        <v>174</v>
      </c>
      <c r="C166" t="s">
        <v>3</v>
      </c>
      <c r="D166" t="s">
        <v>1</v>
      </c>
      <c r="E166">
        <v>24</v>
      </c>
      <c r="F166">
        <v>48.39</v>
      </c>
      <c r="G166">
        <v>73.7</v>
      </c>
      <c r="H166">
        <f t="shared" si="8"/>
        <v>0.65658073270013562</v>
      </c>
      <c r="I166">
        <v>23.5</v>
      </c>
      <c r="J166">
        <v>46.13</v>
      </c>
      <c r="K166">
        <v>72.459999999999994</v>
      </c>
      <c r="O166" t="s">
        <v>200</v>
      </c>
      <c r="P166" t="s">
        <v>174</v>
      </c>
      <c r="Q166" t="s">
        <v>3</v>
      </c>
      <c r="R166" t="s">
        <v>2</v>
      </c>
      <c r="S166">
        <v>24</v>
      </c>
      <c r="T166">
        <v>83.83</v>
      </c>
      <c r="U166">
        <v>73.7</v>
      </c>
      <c r="V166">
        <f t="shared" si="9"/>
        <v>1.1374491180461328</v>
      </c>
      <c r="W166">
        <v>23.5</v>
      </c>
      <c r="X166">
        <v>70.58</v>
      </c>
      <c r="Y166">
        <v>72.459999999999994</v>
      </c>
    </row>
    <row r="167" spans="1:25" x14ac:dyDescent="0.35">
      <c r="A167" t="s">
        <v>201</v>
      </c>
      <c r="B167" t="s">
        <v>174</v>
      </c>
      <c r="C167" t="s">
        <v>3</v>
      </c>
      <c r="D167" t="s">
        <v>1</v>
      </c>
      <c r="E167">
        <v>23</v>
      </c>
      <c r="F167">
        <v>74.489999999999995</v>
      </c>
      <c r="G167">
        <v>71.22</v>
      </c>
      <c r="H167">
        <f t="shared" si="8"/>
        <v>1.0459140690817186</v>
      </c>
      <c r="I167">
        <v>22.5</v>
      </c>
      <c r="J167">
        <v>57.63</v>
      </c>
      <c r="K167">
        <v>69.97</v>
      </c>
      <c r="O167" t="s">
        <v>201</v>
      </c>
      <c r="P167" t="s">
        <v>174</v>
      </c>
      <c r="Q167" t="s">
        <v>3</v>
      </c>
      <c r="R167" t="s">
        <v>2</v>
      </c>
      <c r="S167">
        <v>24</v>
      </c>
      <c r="T167">
        <v>175.57</v>
      </c>
      <c r="U167">
        <v>73.7</v>
      </c>
      <c r="V167">
        <f t="shared" si="9"/>
        <v>2.3822252374491177</v>
      </c>
      <c r="W167">
        <v>22</v>
      </c>
      <c r="X167">
        <v>47.93</v>
      </c>
      <c r="Y167">
        <v>68.72</v>
      </c>
    </row>
    <row r="168" spans="1:25" x14ac:dyDescent="0.35">
      <c r="A168" t="s">
        <v>202</v>
      </c>
      <c r="B168" t="s">
        <v>174</v>
      </c>
      <c r="C168" t="s">
        <v>3</v>
      </c>
      <c r="D168" t="s">
        <v>1</v>
      </c>
      <c r="E168">
        <v>23.5</v>
      </c>
      <c r="F168">
        <v>80.430000000000007</v>
      </c>
      <c r="G168">
        <v>72.459999999999994</v>
      </c>
      <c r="H168">
        <f t="shared" si="8"/>
        <v>1.1099917195694178</v>
      </c>
      <c r="I168">
        <v>23</v>
      </c>
      <c r="J168">
        <v>64.97</v>
      </c>
      <c r="K168">
        <v>71.22</v>
      </c>
      <c r="O168" t="s">
        <v>202</v>
      </c>
      <c r="P168" t="s">
        <v>174</v>
      </c>
      <c r="Q168" t="s">
        <v>3</v>
      </c>
      <c r="R168" t="s">
        <v>2</v>
      </c>
      <c r="S168">
        <v>24</v>
      </c>
      <c r="T168">
        <v>185.79</v>
      </c>
      <c r="U168">
        <v>73.7</v>
      </c>
      <c r="V168">
        <f t="shared" si="9"/>
        <v>2.5208955223880594</v>
      </c>
      <c r="W168">
        <v>16</v>
      </c>
      <c r="X168">
        <v>75.040000000000006</v>
      </c>
      <c r="Y168">
        <v>53.5</v>
      </c>
    </row>
    <row r="169" spans="1:25" x14ac:dyDescent="0.35">
      <c r="A169" t="s">
        <v>203</v>
      </c>
      <c r="B169" t="s">
        <v>174</v>
      </c>
      <c r="C169" t="s">
        <v>3</v>
      </c>
      <c r="D169" t="s">
        <v>1</v>
      </c>
      <c r="E169">
        <v>23.5</v>
      </c>
      <c r="F169">
        <v>147.21</v>
      </c>
      <c r="G169">
        <v>72.459999999999994</v>
      </c>
      <c r="H169">
        <f t="shared" si="8"/>
        <v>2.0316036433894564</v>
      </c>
      <c r="I169">
        <v>21</v>
      </c>
      <c r="J169">
        <v>50.12</v>
      </c>
      <c r="K169">
        <v>66.22</v>
      </c>
      <c r="O169" t="s">
        <v>203</v>
      </c>
      <c r="P169" t="s">
        <v>174</v>
      </c>
      <c r="Q169" t="s">
        <v>3</v>
      </c>
      <c r="R169" t="s">
        <v>2</v>
      </c>
      <c r="S169">
        <v>24</v>
      </c>
      <c r="T169">
        <v>167.56</v>
      </c>
      <c r="U169">
        <v>73.7</v>
      </c>
      <c r="V169">
        <f t="shared" si="9"/>
        <v>2.2735413839891452</v>
      </c>
      <c r="W169">
        <v>22.5</v>
      </c>
      <c r="X169">
        <v>58.57</v>
      </c>
      <c r="Y169">
        <v>69.97</v>
      </c>
    </row>
    <row r="170" spans="1:25" x14ac:dyDescent="0.35">
      <c r="A170" s="1" t="s">
        <v>204</v>
      </c>
      <c r="B170" t="s">
        <v>174</v>
      </c>
      <c r="C170" t="s">
        <v>3</v>
      </c>
      <c r="D170" t="s">
        <v>1</v>
      </c>
      <c r="E170">
        <v>25</v>
      </c>
      <c r="F170">
        <v>100.44</v>
      </c>
      <c r="G170">
        <v>76.17</v>
      </c>
      <c r="H170">
        <f t="shared" si="8"/>
        <v>1.3186293816463175</v>
      </c>
      <c r="I170">
        <v>24</v>
      </c>
      <c r="J170">
        <v>70.790000000000006</v>
      </c>
      <c r="K170">
        <v>73.7</v>
      </c>
      <c r="O170" t="s">
        <v>204</v>
      </c>
      <c r="P170" t="s">
        <v>174</v>
      </c>
      <c r="Q170" t="s">
        <v>3</v>
      </c>
      <c r="R170" t="s">
        <v>2</v>
      </c>
      <c r="S170">
        <v>24</v>
      </c>
      <c r="T170">
        <v>171.46</v>
      </c>
      <c r="U170">
        <v>73.7</v>
      </c>
      <c r="V170">
        <f t="shared" si="9"/>
        <v>2.3264586160108549</v>
      </c>
      <c r="W170">
        <v>22.5</v>
      </c>
      <c r="X170">
        <v>68.11</v>
      </c>
      <c r="Y170">
        <v>69.97</v>
      </c>
    </row>
    <row r="171" spans="1:25" x14ac:dyDescent="0.35">
      <c r="A171" t="s">
        <v>205</v>
      </c>
      <c r="B171" t="s">
        <v>174</v>
      </c>
      <c r="C171" t="s">
        <v>3</v>
      </c>
      <c r="D171" t="s">
        <v>1</v>
      </c>
      <c r="E171">
        <v>23.5</v>
      </c>
      <c r="F171">
        <v>174.41</v>
      </c>
      <c r="G171">
        <v>72.459999999999994</v>
      </c>
      <c r="H171">
        <f t="shared" si="8"/>
        <v>2.4069831631244827</v>
      </c>
      <c r="I171">
        <v>21.5</v>
      </c>
      <c r="J171">
        <v>38.590000000000003</v>
      </c>
      <c r="K171">
        <v>67.47</v>
      </c>
      <c r="O171" t="s">
        <v>205</v>
      </c>
      <c r="P171" t="s">
        <v>174</v>
      </c>
      <c r="Q171" t="s">
        <v>3</v>
      </c>
      <c r="R171" t="s">
        <v>2</v>
      </c>
      <c r="S171">
        <v>24</v>
      </c>
      <c r="T171">
        <v>210.85</v>
      </c>
      <c r="U171">
        <v>73.7</v>
      </c>
      <c r="V171">
        <f t="shared" si="9"/>
        <v>2.860922659430122</v>
      </c>
      <c r="W171">
        <v>22.5</v>
      </c>
      <c r="X171">
        <v>62.84</v>
      </c>
      <c r="Y171">
        <v>69.97</v>
      </c>
    </row>
    <row r="172" spans="1:25" x14ac:dyDescent="0.35">
      <c r="A172" s="1" t="s">
        <v>206</v>
      </c>
      <c r="B172" t="s">
        <v>174</v>
      </c>
      <c r="C172" t="s">
        <v>0</v>
      </c>
      <c r="D172" t="s">
        <v>1</v>
      </c>
      <c r="E172">
        <v>23</v>
      </c>
      <c r="F172">
        <v>60.1</v>
      </c>
      <c r="G172">
        <v>71.22</v>
      </c>
      <c r="H172">
        <f t="shared" si="8"/>
        <v>0.84386408312271832</v>
      </c>
      <c r="I172">
        <v>22.5</v>
      </c>
      <c r="J172">
        <v>53.69</v>
      </c>
      <c r="K172">
        <v>69.97</v>
      </c>
      <c r="O172" t="s">
        <v>206</v>
      </c>
      <c r="P172" t="s">
        <v>174</v>
      </c>
      <c r="Q172" t="s">
        <v>0</v>
      </c>
      <c r="R172" t="s">
        <v>2</v>
      </c>
      <c r="S172">
        <v>24</v>
      </c>
      <c r="T172">
        <v>194.21</v>
      </c>
      <c r="U172">
        <v>73.7</v>
      </c>
      <c r="V172">
        <f t="shared" si="9"/>
        <v>2.6351424694708276</v>
      </c>
      <c r="W172">
        <v>22</v>
      </c>
      <c r="X172">
        <v>58.45</v>
      </c>
      <c r="Y172">
        <v>68.72</v>
      </c>
    </row>
    <row r="173" spans="1:25" x14ac:dyDescent="0.35">
      <c r="A173" s="1" t="s">
        <v>207</v>
      </c>
      <c r="B173" t="s">
        <v>174</v>
      </c>
      <c r="C173" t="s">
        <v>0</v>
      </c>
      <c r="D173" t="s">
        <v>1</v>
      </c>
      <c r="E173">
        <v>23</v>
      </c>
      <c r="F173">
        <v>84.86</v>
      </c>
      <c r="G173">
        <v>71.22</v>
      </c>
      <c r="H173">
        <f t="shared" si="8"/>
        <v>1.1915192361696152</v>
      </c>
      <c r="I173">
        <v>21.5</v>
      </c>
      <c r="J173">
        <v>36.07</v>
      </c>
      <c r="K173">
        <v>67.47</v>
      </c>
      <c r="O173" t="s">
        <v>207</v>
      </c>
      <c r="P173" t="s">
        <v>174</v>
      </c>
      <c r="Q173" t="s">
        <v>0</v>
      </c>
      <c r="R173" t="s">
        <v>2</v>
      </c>
      <c r="S173">
        <v>24</v>
      </c>
      <c r="T173">
        <v>141.57</v>
      </c>
      <c r="U173">
        <v>73.7</v>
      </c>
      <c r="V173">
        <f t="shared" si="9"/>
        <v>1.9208955223880595</v>
      </c>
      <c r="W173">
        <v>35</v>
      </c>
      <c r="X173">
        <v>110.04</v>
      </c>
      <c r="Y173">
        <v>100.44</v>
      </c>
    </row>
    <row r="174" spans="1:25" x14ac:dyDescent="0.35">
      <c r="A174" t="s">
        <v>208</v>
      </c>
      <c r="B174" t="s">
        <v>174</v>
      </c>
      <c r="C174" t="s">
        <v>0</v>
      </c>
      <c r="D174" t="s">
        <v>1</v>
      </c>
      <c r="E174">
        <v>24</v>
      </c>
      <c r="F174">
        <v>102.56</v>
      </c>
      <c r="G174">
        <v>73.7</v>
      </c>
      <c r="H174">
        <f t="shared" si="8"/>
        <v>1.3915875169606513</v>
      </c>
      <c r="I174">
        <v>22.5</v>
      </c>
      <c r="J174">
        <v>61.93</v>
      </c>
      <c r="K174">
        <v>69.97</v>
      </c>
      <c r="O174" t="s">
        <v>208</v>
      </c>
      <c r="P174" t="s">
        <v>174</v>
      </c>
      <c r="Q174" t="s">
        <v>0</v>
      </c>
      <c r="R174" t="s">
        <v>2</v>
      </c>
      <c r="S174">
        <v>24</v>
      </c>
      <c r="T174">
        <v>199.37</v>
      </c>
      <c r="U174">
        <v>73.7</v>
      </c>
      <c r="V174">
        <f t="shared" si="9"/>
        <v>2.7051560379918587</v>
      </c>
      <c r="W174">
        <v>35</v>
      </c>
      <c r="X174">
        <v>115.86</v>
      </c>
      <c r="Y174">
        <v>100.44</v>
      </c>
    </row>
    <row r="175" spans="1:25" x14ac:dyDescent="0.35">
      <c r="A175" s="1" t="s">
        <v>209</v>
      </c>
      <c r="B175" t="s">
        <v>174</v>
      </c>
      <c r="C175" t="s">
        <v>0</v>
      </c>
      <c r="D175" t="s">
        <v>1</v>
      </c>
      <c r="E175">
        <v>23.5</v>
      </c>
      <c r="F175">
        <v>50.15</v>
      </c>
      <c r="G175">
        <v>72.459999999999994</v>
      </c>
      <c r="H175">
        <f t="shared" si="8"/>
        <v>0.69210598951145463</v>
      </c>
      <c r="I175">
        <v>23</v>
      </c>
      <c r="J175">
        <v>41.9</v>
      </c>
      <c r="K175">
        <v>71.22</v>
      </c>
      <c r="O175" t="s">
        <v>209</v>
      </c>
      <c r="P175" t="s">
        <v>174</v>
      </c>
      <c r="Q175" t="s">
        <v>0</v>
      </c>
      <c r="R175" t="s">
        <v>2</v>
      </c>
      <c r="S175">
        <v>24</v>
      </c>
      <c r="T175">
        <v>116.01</v>
      </c>
      <c r="U175">
        <v>73.7</v>
      </c>
      <c r="V175">
        <f t="shared" si="9"/>
        <v>1.5740841248303934</v>
      </c>
      <c r="W175">
        <v>23</v>
      </c>
      <c r="X175">
        <v>68.78</v>
      </c>
      <c r="Y175">
        <v>71.22</v>
      </c>
    </row>
    <row r="176" spans="1:25" x14ac:dyDescent="0.35">
      <c r="A176" t="s">
        <v>210</v>
      </c>
      <c r="B176" t="s">
        <v>174</v>
      </c>
      <c r="C176" t="s">
        <v>0</v>
      </c>
      <c r="D176" t="s">
        <v>1</v>
      </c>
      <c r="E176">
        <v>23.5</v>
      </c>
      <c r="F176">
        <v>143.87</v>
      </c>
      <c r="G176">
        <v>72.459999999999994</v>
      </c>
      <c r="H176">
        <f t="shared" si="8"/>
        <v>1.9855092464808173</v>
      </c>
      <c r="I176">
        <v>21.5</v>
      </c>
      <c r="J176">
        <v>43.64</v>
      </c>
      <c r="K176">
        <v>67.47</v>
      </c>
      <c r="O176" t="s">
        <v>210</v>
      </c>
      <c r="P176" t="s">
        <v>174</v>
      </c>
      <c r="Q176" t="s">
        <v>0</v>
      </c>
      <c r="R176" t="s">
        <v>2</v>
      </c>
      <c r="S176">
        <v>24</v>
      </c>
      <c r="T176">
        <v>167.15</v>
      </c>
      <c r="U176">
        <v>73.7</v>
      </c>
      <c r="V176">
        <f t="shared" si="9"/>
        <v>2.2679782903663499</v>
      </c>
      <c r="W176">
        <v>23</v>
      </c>
      <c r="X176">
        <v>60.65</v>
      </c>
      <c r="Y176">
        <v>71.22</v>
      </c>
    </row>
    <row r="177" spans="1:25" x14ac:dyDescent="0.35">
      <c r="A177" t="s">
        <v>211</v>
      </c>
      <c r="B177" t="s">
        <v>174</v>
      </c>
      <c r="C177" t="s">
        <v>0</v>
      </c>
      <c r="D177" t="s">
        <v>1</v>
      </c>
      <c r="E177">
        <v>24</v>
      </c>
      <c r="F177">
        <v>165.1</v>
      </c>
      <c r="G177">
        <v>73.7</v>
      </c>
      <c r="H177">
        <f t="shared" si="8"/>
        <v>2.2401628222523744</v>
      </c>
      <c r="I177">
        <v>22</v>
      </c>
      <c r="J177">
        <v>48.39</v>
      </c>
      <c r="K177">
        <v>68.72</v>
      </c>
      <c r="O177" t="s">
        <v>211</v>
      </c>
      <c r="P177" t="s">
        <v>174</v>
      </c>
      <c r="Q177" t="s">
        <v>0</v>
      </c>
      <c r="R177" t="s">
        <v>2</v>
      </c>
      <c r="S177">
        <v>24</v>
      </c>
      <c r="T177">
        <v>198.28</v>
      </c>
      <c r="U177">
        <v>73.7</v>
      </c>
      <c r="V177">
        <f t="shared" si="9"/>
        <v>2.6903663500678423</v>
      </c>
      <c r="W177">
        <v>22.5</v>
      </c>
      <c r="X177">
        <v>48.84</v>
      </c>
      <c r="Y177">
        <v>69.97</v>
      </c>
    </row>
    <row r="178" spans="1:25" x14ac:dyDescent="0.35">
      <c r="A178" t="s">
        <v>212</v>
      </c>
      <c r="B178" t="s">
        <v>174</v>
      </c>
      <c r="C178" t="s">
        <v>0</v>
      </c>
      <c r="D178" t="s">
        <v>1</v>
      </c>
      <c r="E178">
        <v>23.5</v>
      </c>
      <c r="F178">
        <v>123.85</v>
      </c>
      <c r="G178">
        <v>72.459999999999994</v>
      </c>
      <c r="H178">
        <f t="shared" si="8"/>
        <v>1.709218879381728</v>
      </c>
      <c r="I178">
        <v>22</v>
      </c>
      <c r="J178">
        <v>46.1</v>
      </c>
      <c r="K178">
        <v>68.72</v>
      </c>
      <c r="O178" t="s">
        <v>212</v>
      </c>
      <c r="P178" t="s">
        <v>174</v>
      </c>
      <c r="Q178" t="s">
        <v>0</v>
      </c>
      <c r="R178" t="s">
        <v>2</v>
      </c>
      <c r="S178">
        <v>24</v>
      </c>
      <c r="T178">
        <v>140.56</v>
      </c>
      <c r="U178">
        <v>73.7</v>
      </c>
      <c r="V178">
        <f t="shared" si="9"/>
        <v>1.9071913161465399</v>
      </c>
      <c r="W178">
        <v>18</v>
      </c>
      <c r="X178">
        <v>64.150000000000006</v>
      </c>
      <c r="Y178">
        <v>58.64</v>
      </c>
    </row>
    <row r="179" spans="1:25" x14ac:dyDescent="0.35">
      <c r="A179" t="s">
        <v>213</v>
      </c>
      <c r="B179" t="s">
        <v>174</v>
      </c>
      <c r="C179" t="s">
        <v>0</v>
      </c>
      <c r="D179" t="s">
        <v>1</v>
      </c>
      <c r="E179">
        <v>24</v>
      </c>
      <c r="F179">
        <v>79.38</v>
      </c>
      <c r="G179">
        <v>73.7</v>
      </c>
      <c r="H179">
        <f t="shared" si="8"/>
        <v>1.077069199457259</v>
      </c>
      <c r="I179">
        <v>23.5</v>
      </c>
      <c r="J179">
        <v>68.36</v>
      </c>
      <c r="K179">
        <v>72.459999999999994</v>
      </c>
      <c r="O179" t="s">
        <v>213</v>
      </c>
      <c r="P179" t="s">
        <v>174</v>
      </c>
      <c r="Q179" t="s">
        <v>0</v>
      </c>
      <c r="R179" t="s">
        <v>2</v>
      </c>
      <c r="S179">
        <v>24</v>
      </c>
      <c r="T179">
        <v>219.29</v>
      </c>
      <c r="U179">
        <v>73.7</v>
      </c>
      <c r="V179">
        <f t="shared" si="9"/>
        <v>2.9754409769335139</v>
      </c>
      <c r="W179">
        <v>35</v>
      </c>
      <c r="X179">
        <v>110.07</v>
      </c>
      <c r="Y179">
        <v>100.44</v>
      </c>
    </row>
    <row r="180" spans="1:25" x14ac:dyDescent="0.35">
      <c r="A180" s="1" t="s">
        <v>214</v>
      </c>
      <c r="B180" t="s">
        <v>174</v>
      </c>
      <c r="C180" t="s">
        <v>0</v>
      </c>
      <c r="D180" t="s">
        <v>1</v>
      </c>
      <c r="E180">
        <v>25.5</v>
      </c>
      <c r="F180">
        <v>47.74</v>
      </c>
      <c r="G180">
        <v>77.400000000000006</v>
      </c>
      <c r="H180">
        <f t="shared" si="8"/>
        <v>0.61679586563307487</v>
      </c>
      <c r="I180">
        <v>25</v>
      </c>
      <c r="J180">
        <v>43.63</v>
      </c>
      <c r="K180">
        <v>76.17</v>
      </c>
      <c r="O180" t="s">
        <v>214</v>
      </c>
      <c r="P180" t="s">
        <v>174</v>
      </c>
      <c r="Q180" t="s">
        <v>0</v>
      </c>
      <c r="R180" t="s">
        <v>2</v>
      </c>
      <c r="S180">
        <v>24</v>
      </c>
      <c r="T180">
        <v>185.61</v>
      </c>
      <c r="U180">
        <v>73.7</v>
      </c>
      <c r="V180">
        <f t="shared" si="9"/>
        <v>2.5184531886024426</v>
      </c>
      <c r="W180">
        <v>23</v>
      </c>
      <c r="X180">
        <v>53.96</v>
      </c>
      <c r="Y180">
        <v>71.22</v>
      </c>
    </row>
    <row r="181" spans="1:25" x14ac:dyDescent="0.35">
      <c r="A181" t="s">
        <v>215</v>
      </c>
      <c r="B181" t="s">
        <v>174</v>
      </c>
      <c r="C181" t="s">
        <v>0</v>
      </c>
      <c r="D181" t="s">
        <v>1</v>
      </c>
      <c r="E181">
        <v>23.5</v>
      </c>
      <c r="F181">
        <v>169.39</v>
      </c>
      <c r="G181">
        <v>72.459999999999994</v>
      </c>
      <c r="H181">
        <f t="shared" si="8"/>
        <v>2.3377035605851506</v>
      </c>
      <c r="I181">
        <v>21.5</v>
      </c>
      <c r="J181">
        <v>55.49</v>
      </c>
      <c r="K181">
        <v>67.47</v>
      </c>
      <c r="O181" t="s">
        <v>215</v>
      </c>
      <c r="P181" t="s">
        <v>174</v>
      </c>
      <c r="Q181" t="s">
        <v>0</v>
      </c>
      <c r="R181" t="s">
        <v>2</v>
      </c>
      <c r="S181">
        <v>24</v>
      </c>
      <c r="T181">
        <v>203.79</v>
      </c>
      <c r="U181">
        <v>73.7</v>
      </c>
      <c r="V181">
        <f t="shared" si="9"/>
        <v>2.7651289009497964</v>
      </c>
      <c r="W181">
        <v>23</v>
      </c>
      <c r="X181">
        <v>70.62</v>
      </c>
      <c r="Y181">
        <v>71.22</v>
      </c>
    </row>
    <row r="182" spans="1:25" x14ac:dyDescent="0.35">
      <c r="A182" t="s">
        <v>216</v>
      </c>
      <c r="B182" t="s">
        <v>174</v>
      </c>
      <c r="C182" t="s">
        <v>0</v>
      </c>
      <c r="D182" t="s">
        <v>1</v>
      </c>
      <c r="E182">
        <v>23.5</v>
      </c>
      <c r="F182">
        <v>148.96</v>
      </c>
      <c r="G182">
        <v>72.459999999999994</v>
      </c>
      <c r="H182">
        <f t="shared" si="8"/>
        <v>2.0557548992547616</v>
      </c>
      <c r="I182">
        <v>22</v>
      </c>
      <c r="J182">
        <v>64.72</v>
      </c>
      <c r="K182">
        <v>68.72</v>
      </c>
      <c r="O182" t="s">
        <v>216</v>
      </c>
      <c r="P182" t="s">
        <v>174</v>
      </c>
      <c r="Q182" t="s">
        <v>0</v>
      </c>
      <c r="R182" t="s">
        <v>2</v>
      </c>
      <c r="S182">
        <v>24</v>
      </c>
      <c r="T182">
        <v>226.41</v>
      </c>
      <c r="U182">
        <v>73.7</v>
      </c>
      <c r="V182">
        <f t="shared" si="9"/>
        <v>3.0720488466757123</v>
      </c>
      <c r="W182">
        <v>22.5</v>
      </c>
      <c r="X182">
        <v>56.79</v>
      </c>
      <c r="Y182">
        <v>69.97</v>
      </c>
    </row>
    <row r="183" spans="1:25" x14ac:dyDescent="0.35">
      <c r="A183" t="s">
        <v>217</v>
      </c>
      <c r="B183" t="s">
        <v>174</v>
      </c>
      <c r="C183" t="s">
        <v>0</v>
      </c>
      <c r="D183" t="s">
        <v>1</v>
      </c>
      <c r="E183">
        <v>25</v>
      </c>
      <c r="F183">
        <v>114.84</v>
      </c>
      <c r="G183">
        <v>76.17</v>
      </c>
      <c r="H183">
        <f t="shared" si="8"/>
        <v>1.5076801890508074</v>
      </c>
      <c r="I183">
        <v>23</v>
      </c>
      <c r="J183">
        <v>59.98</v>
      </c>
      <c r="K183">
        <v>71.22</v>
      </c>
      <c r="O183" t="s">
        <v>217</v>
      </c>
      <c r="P183" t="s">
        <v>174</v>
      </c>
      <c r="Q183" t="s">
        <v>0</v>
      </c>
      <c r="R183" t="s">
        <v>2</v>
      </c>
      <c r="S183">
        <v>24</v>
      </c>
      <c r="T183">
        <v>165.8</v>
      </c>
      <c r="U183">
        <v>73.7</v>
      </c>
      <c r="V183">
        <f t="shared" si="9"/>
        <v>2.24966078697422</v>
      </c>
      <c r="W183">
        <v>35</v>
      </c>
      <c r="X183">
        <v>117.81</v>
      </c>
      <c r="Y183">
        <v>100.44</v>
      </c>
    </row>
    <row r="184" spans="1:25" x14ac:dyDescent="0.35">
      <c r="A184" t="s">
        <v>218</v>
      </c>
      <c r="B184" t="s">
        <v>174</v>
      </c>
      <c r="C184" t="s">
        <v>0</v>
      </c>
      <c r="D184" t="s">
        <v>1</v>
      </c>
      <c r="E184">
        <v>23.5</v>
      </c>
      <c r="F184">
        <v>149.63999999999999</v>
      </c>
      <c r="G184">
        <v>72.459999999999994</v>
      </c>
      <c r="H184">
        <f t="shared" si="8"/>
        <v>2.0651393872481369</v>
      </c>
      <c r="I184">
        <v>22</v>
      </c>
      <c r="J184">
        <v>50.35</v>
      </c>
      <c r="K184">
        <v>68.72</v>
      </c>
      <c r="O184" t="s">
        <v>218</v>
      </c>
      <c r="P184" t="s">
        <v>174</v>
      </c>
      <c r="Q184" t="s">
        <v>0</v>
      </c>
      <c r="R184" t="s">
        <v>2</v>
      </c>
      <c r="S184">
        <v>24</v>
      </c>
      <c r="T184">
        <v>202.85</v>
      </c>
      <c r="U184">
        <v>73.7</v>
      </c>
      <c r="V184">
        <f t="shared" si="9"/>
        <v>2.7523744911804613</v>
      </c>
      <c r="W184">
        <v>22.5</v>
      </c>
      <c r="X184">
        <v>50.34</v>
      </c>
      <c r="Y184">
        <v>69.97</v>
      </c>
    </row>
    <row r="185" spans="1:25" x14ac:dyDescent="0.35">
      <c r="A185" t="s">
        <v>219</v>
      </c>
      <c r="B185" t="s">
        <v>174</v>
      </c>
      <c r="C185" t="s">
        <v>0</v>
      </c>
      <c r="D185" t="s">
        <v>1</v>
      </c>
      <c r="E185">
        <v>24</v>
      </c>
      <c r="F185">
        <v>142.03</v>
      </c>
      <c r="G185">
        <v>73.7</v>
      </c>
      <c r="H185">
        <f t="shared" si="8"/>
        <v>1.9271370420624152</v>
      </c>
      <c r="I185">
        <v>22</v>
      </c>
      <c r="J185">
        <v>55.52</v>
      </c>
      <c r="K185">
        <v>68.72</v>
      </c>
      <c r="O185" t="s">
        <v>219</v>
      </c>
      <c r="P185" t="s">
        <v>174</v>
      </c>
      <c r="Q185" t="s">
        <v>0</v>
      </c>
      <c r="R185" t="s">
        <v>2</v>
      </c>
      <c r="S185">
        <v>24</v>
      </c>
      <c r="T185">
        <v>204.86</v>
      </c>
      <c r="U185">
        <v>73.7</v>
      </c>
      <c r="V185">
        <f t="shared" si="9"/>
        <v>2.7796472184531886</v>
      </c>
      <c r="W185">
        <v>35</v>
      </c>
      <c r="X185">
        <v>113.34</v>
      </c>
      <c r="Y185">
        <v>100.44</v>
      </c>
    </row>
    <row r="186" spans="1:25" x14ac:dyDescent="0.35">
      <c r="A186" s="1" t="s">
        <v>220</v>
      </c>
      <c r="B186" t="s">
        <v>174</v>
      </c>
      <c r="C186" t="s">
        <v>0</v>
      </c>
      <c r="D186" t="s">
        <v>1</v>
      </c>
      <c r="E186">
        <v>0</v>
      </c>
      <c r="F186">
        <v>0</v>
      </c>
      <c r="G186">
        <v>0</v>
      </c>
      <c r="H186" t="e">
        <f t="shared" si="8"/>
        <v>#DIV/0!</v>
      </c>
      <c r="I186">
        <v>0</v>
      </c>
      <c r="J186">
        <v>0</v>
      </c>
      <c r="K186">
        <v>0</v>
      </c>
      <c r="O186" t="s">
        <v>220</v>
      </c>
      <c r="P186" t="s">
        <v>174</v>
      </c>
      <c r="Q186" t="s">
        <v>0</v>
      </c>
      <c r="R186" t="s">
        <v>2</v>
      </c>
      <c r="S186">
        <v>24</v>
      </c>
      <c r="T186">
        <v>136.5</v>
      </c>
      <c r="U186">
        <v>73.7</v>
      </c>
      <c r="V186">
        <f t="shared" si="9"/>
        <v>1.8521031207598371</v>
      </c>
      <c r="W186">
        <v>35</v>
      </c>
      <c r="X186">
        <v>106.07</v>
      </c>
      <c r="Y186">
        <v>100.44</v>
      </c>
    </row>
    <row r="187" spans="1:25" x14ac:dyDescent="0.35">
      <c r="A187" t="s">
        <v>221</v>
      </c>
      <c r="B187" t="s">
        <v>174</v>
      </c>
      <c r="C187" t="s">
        <v>0</v>
      </c>
      <c r="D187" t="s">
        <v>1</v>
      </c>
      <c r="E187">
        <v>24</v>
      </c>
      <c r="F187">
        <v>168.83</v>
      </c>
      <c r="G187">
        <v>73.7</v>
      </c>
      <c r="H187">
        <f t="shared" si="8"/>
        <v>2.2907734056987787</v>
      </c>
      <c r="I187">
        <v>22</v>
      </c>
      <c r="J187">
        <v>61.64</v>
      </c>
      <c r="K187">
        <v>68.72</v>
      </c>
      <c r="O187" t="s">
        <v>221</v>
      </c>
      <c r="P187" t="s">
        <v>174</v>
      </c>
      <c r="Q187" t="s">
        <v>0</v>
      </c>
      <c r="R187" t="s">
        <v>2</v>
      </c>
      <c r="S187">
        <v>24</v>
      </c>
      <c r="T187">
        <v>234.47</v>
      </c>
      <c r="U187">
        <v>73.7</v>
      </c>
      <c r="V187">
        <f t="shared" si="9"/>
        <v>3.1814111261872453</v>
      </c>
      <c r="W187">
        <v>16</v>
      </c>
      <c r="X187">
        <v>61.16</v>
      </c>
      <c r="Y187">
        <v>53.5</v>
      </c>
    </row>
    <row r="188" spans="1:25" x14ac:dyDescent="0.35">
      <c r="A188" t="s">
        <v>222</v>
      </c>
      <c r="B188" t="s">
        <v>174</v>
      </c>
      <c r="C188" t="s">
        <v>3</v>
      </c>
      <c r="D188" t="s">
        <v>1</v>
      </c>
      <c r="E188">
        <v>22</v>
      </c>
      <c r="F188">
        <v>47.34</v>
      </c>
      <c r="G188">
        <v>68.72</v>
      </c>
      <c r="H188">
        <f t="shared" si="8"/>
        <v>0.68888242142025613</v>
      </c>
      <c r="I188">
        <v>21.5</v>
      </c>
      <c r="J188">
        <v>33.729999999999997</v>
      </c>
      <c r="K188">
        <v>67.47</v>
      </c>
      <c r="O188" t="s">
        <v>222</v>
      </c>
      <c r="P188" t="s">
        <v>174</v>
      </c>
      <c r="Q188" t="s">
        <v>3</v>
      </c>
      <c r="R188" t="s">
        <v>2</v>
      </c>
      <c r="S188">
        <v>24</v>
      </c>
      <c r="T188">
        <v>217.35</v>
      </c>
      <c r="U188">
        <v>73.7</v>
      </c>
      <c r="V188">
        <f t="shared" si="9"/>
        <v>2.9491180461329711</v>
      </c>
      <c r="W188">
        <v>22</v>
      </c>
      <c r="X188">
        <v>56.71</v>
      </c>
      <c r="Y188">
        <v>68.72</v>
      </c>
    </row>
    <row r="189" spans="1:25" x14ac:dyDescent="0.35">
      <c r="A189" t="s">
        <v>223</v>
      </c>
      <c r="B189" t="s">
        <v>174</v>
      </c>
      <c r="C189" t="s">
        <v>3</v>
      </c>
      <c r="D189" t="s">
        <v>1</v>
      </c>
      <c r="E189">
        <v>23.5</v>
      </c>
      <c r="F189">
        <v>119.49</v>
      </c>
      <c r="G189">
        <v>72.459999999999994</v>
      </c>
      <c r="H189">
        <f t="shared" si="8"/>
        <v>1.6490477504830252</v>
      </c>
      <c r="I189">
        <v>21.5</v>
      </c>
      <c r="J189">
        <v>62.66</v>
      </c>
      <c r="K189">
        <v>67.47</v>
      </c>
      <c r="O189" t="s">
        <v>223</v>
      </c>
      <c r="P189" t="s">
        <v>174</v>
      </c>
      <c r="Q189" t="s">
        <v>3</v>
      </c>
      <c r="R189" t="s">
        <v>2</v>
      </c>
      <c r="S189">
        <v>24</v>
      </c>
      <c r="T189">
        <v>141.18</v>
      </c>
      <c r="U189">
        <v>73.7</v>
      </c>
      <c r="V189">
        <f t="shared" si="9"/>
        <v>1.9156037991858887</v>
      </c>
      <c r="W189">
        <v>22.5</v>
      </c>
      <c r="X189">
        <v>58.27</v>
      </c>
      <c r="Y189">
        <v>69.97</v>
      </c>
    </row>
    <row r="190" spans="1:25" x14ac:dyDescent="0.35">
      <c r="A190" s="1" t="s">
        <v>224</v>
      </c>
      <c r="B190" t="s">
        <v>174</v>
      </c>
      <c r="C190" t="s">
        <v>3</v>
      </c>
      <c r="D190" t="s">
        <v>1</v>
      </c>
      <c r="E190">
        <v>24.5</v>
      </c>
      <c r="F190">
        <v>96.17</v>
      </c>
      <c r="G190">
        <v>74.930000000000007</v>
      </c>
      <c r="H190">
        <f t="shared" si="8"/>
        <v>1.2834645669291338</v>
      </c>
      <c r="I190">
        <v>23.5</v>
      </c>
      <c r="J190">
        <v>62.22</v>
      </c>
      <c r="K190">
        <v>72.459999999999994</v>
      </c>
      <c r="O190" t="s">
        <v>224</v>
      </c>
      <c r="P190" t="s">
        <v>174</v>
      </c>
      <c r="Q190" t="s">
        <v>3</v>
      </c>
      <c r="R190" t="s">
        <v>2</v>
      </c>
      <c r="S190">
        <v>24</v>
      </c>
      <c r="T190">
        <v>195.76</v>
      </c>
      <c r="U190">
        <v>73.7</v>
      </c>
      <c r="V190">
        <f t="shared" si="9"/>
        <v>2.6561736770691993</v>
      </c>
      <c r="W190">
        <v>22.5</v>
      </c>
      <c r="X190">
        <v>49.51</v>
      </c>
      <c r="Y190">
        <v>69.97</v>
      </c>
    </row>
    <row r="191" spans="1:25" x14ac:dyDescent="0.35">
      <c r="A191" s="1" t="s">
        <v>225</v>
      </c>
      <c r="B191" t="s">
        <v>174</v>
      </c>
      <c r="C191" t="s">
        <v>3</v>
      </c>
      <c r="D191" t="s">
        <v>1</v>
      </c>
      <c r="E191">
        <v>21</v>
      </c>
      <c r="F191">
        <v>21.62</v>
      </c>
      <c r="G191">
        <v>66.22</v>
      </c>
      <c r="H191">
        <f t="shared" si="8"/>
        <v>0.32648746602234974</v>
      </c>
      <c r="I191">
        <v>20.5</v>
      </c>
      <c r="J191">
        <v>20.010000000000002</v>
      </c>
      <c r="K191">
        <v>64.97</v>
      </c>
      <c r="O191" t="s">
        <v>225</v>
      </c>
      <c r="P191" t="s">
        <v>174</v>
      </c>
      <c r="Q191" t="s">
        <v>3</v>
      </c>
      <c r="R191" t="s">
        <v>2</v>
      </c>
      <c r="S191">
        <v>24</v>
      </c>
      <c r="T191">
        <v>196.2</v>
      </c>
      <c r="U191">
        <v>73.7</v>
      </c>
      <c r="V191">
        <f t="shared" si="9"/>
        <v>2.6621438263229305</v>
      </c>
      <c r="W191">
        <v>22</v>
      </c>
      <c r="X191">
        <v>58.69</v>
      </c>
      <c r="Y191">
        <v>68.72</v>
      </c>
    </row>
    <row r="192" spans="1:25" x14ac:dyDescent="0.35">
      <c r="A192" t="s">
        <v>226</v>
      </c>
      <c r="B192" t="s">
        <v>174</v>
      </c>
      <c r="C192" t="s">
        <v>3</v>
      </c>
      <c r="D192" t="s">
        <v>1</v>
      </c>
      <c r="E192">
        <v>24</v>
      </c>
      <c r="F192">
        <v>206.78</v>
      </c>
      <c r="G192">
        <v>73.7</v>
      </c>
      <c r="H192">
        <f t="shared" si="8"/>
        <v>2.8056987788331069</v>
      </c>
      <c r="I192">
        <v>21.5</v>
      </c>
      <c r="J192">
        <v>50.78</v>
      </c>
      <c r="K192">
        <v>67.47</v>
      </c>
      <c r="O192" t="s">
        <v>226</v>
      </c>
      <c r="P192" t="s">
        <v>174</v>
      </c>
      <c r="Q192" t="s">
        <v>3</v>
      </c>
      <c r="R192" t="s">
        <v>2</v>
      </c>
      <c r="S192">
        <v>24</v>
      </c>
      <c r="T192">
        <v>215.53</v>
      </c>
      <c r="U192">
        <v>73.7</v>
      </c>
      <c r="V192">
        <f t="shared" si="9"/>
        <v>2.9244233378561737</v>
      </c>
      <c r="W192">
        <v>22</v>
      </c>
      <c r="X192">
        <v>56.73</v>
      </c>
      <c r="Y192">
        <v>68.72</v>
      </c>
    </row>
    <row r="193" spans="1:25" x14ac:dyDescent="0.35">
      <c r="A193" s="1" t="s">
        <v>227</v>
      </c>
      <c r="B193" t="s">
        <v>174</v>
      </c>
      <c r="C193" t="s">
        <v>3</v>
      </c>
      <c r="D193" t="s">
        <v>1</v>
      </c>
      <c r="E193">
        <v>23</v>
      </c>
      <c r="F193">
        <v>52.8</v>
      </c>
      <c r="G193">
        <v>71.22</v>
      </c>
      <c r="H193">
        <f t="shared" si="8"/>
        <v>0.74136478517270432</v>
      </c>
      <c r="I193">
        <v>22.5</v>
      </c>
      <c r="J193">
        <v>45.86</v>
      </c>
      <c r="K193">
        <v>69.97</v>
      </c>
      <c r="O193" t="s">
        <v>227</v>
      </c>
      <c r="P193" t="s">
        <v>174</v>
      </c>
      <c r="Q193" t="s">
        <v>3</v>
      </c>
      <c r="R193" t="s">
        <v>2</v>
      </c>
      <c r="S193">
        <v>24</v>
      </c>
      <c r="T193">
        <v>116.84</v>
      </c>
      <c r="U193">
        <v>73.7</v>
      </c>
      <c r="V193">
        <f t="shared" si="9"/>
        <v>1.5853459972862958</v>
      </c>
      <c r="W193">
        <v>23</v>
      </c>
      <c r="X193">
        <v>69.209999999999994</v>
      </c>
      <c r="Y193">
        <v>71.22</v>
      </c>
    </row>
    <row r="194" spans="1:25" x14ac:dyDescent="0.35">
      <c r="A194" t="s">
        <v>228</v>
      </c>
      <c r="B194" t="s">
        <v>174</v>
      </c>
      <c r="C194" t="s">
        <v>3</v>
      </c>
      <c r="D194" t="s">
        <v>1</v>
      </c>
      <c r="E194">
        <v>23</v>
      </c>
      <c r="F194">
        <v>110.72</v>
      </c>
      <c r="G194">
        <v>71.22</v>
      </c>
      <c r="H194">
        <f t="shared" si="8"/>
        <v>1.5546194889076101</v>
      </c>
      <c r="I194">
        <v>21.5</v>
      </c>
      <c r="J194">
        <v>62.98</v>
      </c>
      <c r="K194">
        <v>67.47</v>
      </c>
      <c r="O194" t="s">
        <v>228</v>
      </c>
      <c r="P194" t="s">
        <v>174</v>
      </c>
      <c r="Q194" t="s">
        <v>3</v>
      </c>
      <c r="R194" t="s">
        <v>2</v>
      </c>
      <c r="S194">
        <v>24</v>
      </c>
      <c r="T194">
        <v>165.36</v>
      </c>
      <c r="U194">
        <v>73.7</v>
      </c>
      <c r="V194">
        <f t="shared" si="9"/>
        <v>2.2436906377204884</v>
      </c>
      <c r="W194">
        <v>22</v>
      </c>
      <c r="X194">
        <v>52.41</v>
      </c>
      <c r="Y194">
        <v>68.72</v>
      </c>
    </row>
    <row r="195" spans="1:25" x14ac:dyDescent="0.35">
      <c r="A195" t="s">
        <v>229</v>
      </c>
      <c r="B195" t="s">
        <v>174</v>
      </c>
      <c r="C195" t="s">
        <v>3</v>
      </c>
      <c r="D195" t="s">
        <v>1</v>
      </c>
      <c r="E195">
        <v>23</v>
      </c>
      <c r="F195">
        <v>129.66999999999999</v>
      </c>
      <c r="G195">
        <v>71.22</v>
      </c>
      <c r="H195">
        <f t="shared" si="8"/>
        <v>1.8206964335860711</v>
      </c>
      <c r="I195">
        <v>22</v>
      </c>
      <c r="J195">
        <v>59.65</v>
      </c>
      <c r="K195">
        <v>68.72</v>
      </c>
      <c r="O195" t="s">
        <v>229</v>
      </c>
      <c r="P195" t="s">
        <v>174</v>
      </c>
      <c r="Q195" t="s">
        <v>3</v>
      </c>
      <c r="R195" t="s">
        <v>2</v>
      </c>
      <c r="S195">
        <v>24</v>
      </c>
      <c r="T195">
        <v>220.57</v>
      </c>
      <c r="U195">
        <v>73.7</v>
      </c>
      <c r="V195">
        <f t="shared" si="9"/>
        <v>2.9928086838534598</v>
      </c>
      <c r="W195">
        <v>16</v>
      </c>
      <c r="X195">
        <v>59.6</v>
      </c>
      <c r="Y195">
        <v>53.5</v>
      </c>
    </row>
    <row r="196" spans="1:25" x14ac:dyDescent="0.35">
      <c r="A196" t="s">
        <v>230</v>
      </c>
      <c r="B196" t="s">
        <v>174</v>
      </c>
      <c r="C196" t="s">
        <v>3</v>
      </c>
      <c r="D196" t="s">
        <v>1</v>
      </c>
      <c r="E196">
        <v>23.5</v>
      </c>
      <c r="F196">
        <v>187.53</v>
      </c>
      <c r="G196">
        <v>72.459999999999994</v>
      </c>
      <c r="H196">
        <f t="shared" si="8"/>
        <v>2.5880485785260836</v>
      </c>
      <c r="I196">
        <v>21.5</v>
      </c>
      <c r="J196">
        <v>65.48</v>
      </c>
      <c r="K196">
        <v>67.47</v>
      </c>
      <c r="O196" t="s">
        <v>230</v>
      </c>
      <c r="P196" t="s">
        <v>174</v>
      </c>
      <c r="Q196" t="s">
        <v>3</v>
      </c>
      <c r="R196" t="s">
        <v>2</v>
      </c>
      <c r="S196">
        <v>24</v>
      </c>
      <c r="T196">
        <v>212.68</v>
      </c>
      <c r="U196">
        <v>73.7</v>
      </c>
      <c r="V196">
        <f t="shared" si="9"/>
        <v>2.8857530529172322</v>
      </c>
      <c r="W196">
        <v>16</v>
      </c>
      <c r="X196">
        <v>60.77</v>
      </c>
      <c r="Y196">
        <v>53.5</v>
      </c>
    </row>
    <row r="197" spans="1:25" x14ac:dyDescent="0.35">
      <c r="A197" s="1" t="s">
        <v>231</v>
      </c>
      <c r="B197" t="s">
        <v>174</v>
      </c>
      <c r="C197" t="s">
        <v>3</v>
      </c>
      <c r="D197" t="s">
        <v>1</v>
      </c>
      <c r="E197">
        <v>24.5</v>
      </c>
      <c r="F197">
        <v>122.49</v>
      </c>
      <c r="G197">
        <v>74.930000000000007</v>
      </c>
      <c r="H197">
        <f t="shared" si="8"/>
        <v>1.6347257440277589</v>
      </c>
      <c r="I197">
        <v>23.5</v>
      </c>
      <c r="J197">
        <v>61.35</v>
      </c>
      <c r="K197">
        <v>72.459999999999994</v>
      </c>
      <c r="O197" t="s">
        <v>231</v>
      </c>
      <c r="P197" t="s">
        <v>174</v>
      </c>
      <c r="Q197" t="s">
        <v>3</v>
      </c>
      <c r="R197" t="s">
        <v>2</v>
      </c>
      <c r="S197">
        <v>24</v>
      </c>
      <c r="T197">
        <v>156.63999999999999</v>
      </c>
      <c r="U197">
        <v>73.7</v>
      </c>
      <c r="V197">
        <f t="shared" si="9"/>
        <v>2.1253731343283579</v>
      </c>
      <c r="W197">
        <v>22.5</v>
      </c>
      <c r="X197">
        <v>63.33</v>
      </c>
      <c r="Y197">
        <v>69.97</v>
      </c>
    </row>
    <row r="198" spans="1:25" x14ac:dyDescent="0.35">
      <c r="A198" s="1" t="s">
        <v>232</v>
      </c>
      <c r="B198" t="s">
        <v>174</v>
      </c>
      <c r="C198" t="s">
        <v>3</v>
      </c>
      <c r="D198" t="s">
        <v>1</v>
      </c>
      <c r="E198">
        <v>0</v>
      </c>
      <c r="F198">
        <v>0</v>
      </c>
      <c r="G198">
        <v>0</v>
      </c>
      <c r="H198" t="e">
        <f t="shared" si="8"/>
        <v>#DIV/0!</v>
      </c>
      <c r="I198">
        <v>0</v>
      </c>
      <c r="J198">
        <v>0</v>
      </c>
      <c r="K198">
        <v>0</v>
      </c>
      <c r="O198" t="s">
        <v>232</v>
      </c>
      <c r="P198" t="s">
        <v>174</v>
      </c>
      <c r="Q198" t="s">
        <v>3</v>
      </c>
      <c r="R198" t="s">
        <v>2</v>
      </c>
      <c r="S198">
        <v>0</v>
      </c>
      <c r="T198">
        <v>0</v>
      </c>
      <c r="U198">
        <v>0</v>
      </c>
      <c r="V198" t="e">
        <f t="shared" si="9"/>
        <v>#DIV/0!</v>
      </c>
      <c r="W198">
        <v>0</v>
      </c>
      <c r="X198">
        <v>0</v>
      </c>
      <c r="Y198">
        <v>0</v>
      </c>
    </row>
    <row r="199" spans="1:25" x14ac:dyDescent="0.35">
      <c r="A199" s="1" t="s">
        <v>233</v>
      </c>
      <c r="B199" t="s">
        <v>174</v>
      </c>
      <c r="C199" t="s">
        <v>3</v>
      </c>
      <c r="D199" t="s">
        <v>1</v>
      </c>
      <c r="E199">
        <v>23.5</v>
      </c>
      <c r="F199">
        <v>55.74</v>
      </c>
      <c r="G199">
        <v>72.459999999999994</v>
      </c>
      <c r="H199">
        <f t="shared" si="8"/>
        <v>0.76925200110405756</v>
      </c>
      <c r="I199">
        <v>23</v>
      </c>
      <c r="J199">
        <v>52.29</v>
      </c>
      <c r="K199">
        <v>71.22</v>
      </c>
      <c r="O199" t="s">
        <v>233</v>
      </c>
      <c r="P199" t="s">
        <v>174</v>
      </c>
      <c r="Q199" t="s">
        <v>3</v>
      </c>
      <c r="R199" t="s">
        <v>2</v>
      </c>
      <c r="S199">
        <v>24</v>
      </c>
      <c r="T199">
        <v>203.96</v>
      </c>
      <c r="U199">
        <v>73.7</v>
      </c>
      <c r="V199">
        <f t="shared" si="9"/>
        <v>2.7674355495251017</v>
      </c>
      <c r="W199">
        <v>22.5</v>
      </c>
      <c r="X199">
        <v>61.15</v>
      </c>
      <c r="Y199">
        <v>69.97</v>
      </c>
    </row>
    <row r="200" spans="1:25" x14ac:dyDescent="0.35">
      <c r="A200" t="s">
        <v>234</v>
      </c>
      <c r="B200" t="s">
        <v>174</v>
      </c>
      <c r="C200" t="s">
        <v>3</v>
      </c>
      <c r="D200" t="s">
        <v>1</v>
      </c>
      <c r="E200">
        <v>22</v>
      </c>
      <c r="F200">
        <v>72.459999999999994</v>
      </c>
      <c r="G200">
        <v>68.72</v>
      </c>
      <c r="H200">
        <f t="shared" si="8"/>
        <v>1.0544237485448196</v>
      </c>
      <c r="I200">
        <v>21.5</v>
      </c>
      <c r="J200">
        <v>51.81</v>
      </c>
      <c r="K200">
        <v>67.47</v>
      </c>
      <c r="O200" t="s">
        <v>234</v>
      </c>
      <c r="P200" t="s">
        <v>174</v>
      </c>
      <c r="Q200" t="s">
        <v>3</v>
      </c>
      <c r="R200" t="s">
        <v>2</v>
      </c>
      <c r="S200">
        <v>24</v>
      </c>
      <c r="T200">
        <v>104.27</v>
      </c>
      <c r="U200">
        <v>73.7</v>
      </c>
      <c r="V200">
        <f t="shared" si="9"/>
        <v>1.4147896879240163</v>
      </c>
      <c r="W200">
        <v>23.5</v>
      </c>
      <c r="X200">
        <v>64.31</v>
      </c>
      <c r="Y200">
        <v>72.459999999999994</v>
      </c>
    </row>
    <row r="201" spans="1:25" x14ac:dyDescent="0.35">
      <c r="A201" s="1" t="s">
        <v>235</v>
      </c>
      <c r="B201" t="s">
        <v>174</v>
      </c>
      <c r="C201" t="s">
        <v>3</v>
      </c>
      <c r="D201" t="s">
        <v>1</v>
      </c>
      <c r="E201">
        <v>26</v>
      </c>
      <c r="F201">
        <v>76.3</v>
      </c>
      <c r="G201">
        <v>78.63</v>
      </c>
      <c r="H201">
        <f t="shared" si="8"/>
        <v>0.97036754419432791</v>
      </c>
      <c r="I201">
        <v>25.5</v>
      </c>
      <c r="J201">
        <v>70.680000000000007</v>
      </c>
      <c r="K201">
        <v>77.400000000000006</v>
      </c>
      <c r="O201" t="s">
        <v>235</v>
      </c>
      <c r="P201" t="s">
        <v>174</v>
      </c>
      <c r="Q201" t="s">
        <v>3</v>
      </c>
      <c r="R201" t="s">
        <v>2</v>
      </c>
      <c r="S201">
        <v>24</v>
      </c>
      <c r="T201">
        <v>205.41</v>
      </c>
      <c r="U201">
        <v>73.7</v>
      </c>
      <c r="V201">
        <f t="shared" si="9"/>
        <v>2.7871099050203525</v>
      </c>
      <c r="W201">
        <v>16</v>
      </c>
      <c r="X201">
        <v>59.57</v>
      </c>
      <c r="Y201">
        <v>53.5</v>
      </c>
    </row>
    <row r="202" spans="1:25" x14ac:dyDescent="0.35">
      <c r="A202" s="1" t="s">
        <v>236</v>
      </c>
      <c r="B202" t="s">
        <v>174</v>
      </c>
      <c r="C202" t="s">
        <v>3</v>
      </c>
      <c r="D202" t="s">
        <v>1</v>
      </c>
      <c r="E202">
        <v>17</v>
      </c>
      <c r="F202">
        <v>36.08</v>
      </c>
      <c r="G202">
        <v>56.08</v>
      </c>
      <c r="H202">
        <f t="shared" si="8"/>
        <v>0.64336661911554915</v>
      </c>
      <c r="I202">
        <v>16.5</v>
      </c>
      <c r="J202">
        <v>29.4</v>
      </c>
      <c r="K202">
        <v>54.79</v>
      </c>
      <c r="O202" t="s">
        <v>236</v>
      </c>
      <c r="P202" t="s">
        <v>174</v>
      </c>
      <c r="Q202" t="s">
        <v>3</v>
      </c>
      <c r="R202" t="s">
        <v>2</v>
      </c>
      <c r="S202">
        <v>24</v>
      </c>
      <c r="T202">
        <v>184.57</v>
      </c>
      <c r="U202">
        <v>73.7</v>
      </c>
      <c r="V202">
        <f t="shared" si="9"/>
        <v>2.5043419267299862</v>
      </c>
      <c r="W202">
        <v>16</v>
      </c>
      <c r="X202">
        <v>60.13</v>
      </c>
      <c r="Y202">
        <v>53.5</v>
      </c>
    </row>
    <row r="203" spans="1:25" x14ac:dyDescent="0.35">
      <c r="A203" t="s">
        <v>237</v>
      </c>
      <c r="B203" t="s">
        <v>174</v>
      </c>
      <c r="C203" t="s">
        <v>3</v>
      </c>
      <c r="D203" t="s">
        <v>1</v>
      </c>
      <c r="E203">
        <v>24</v>
      </c>
      <c r="F203">
        <v>244.53</v>
      </c>
      <c r="G203">
        <v>73.7</v>
      </c>
      <c r="H203">
        <f t="shared" si="8"/>
        <v>3.3179104477611938</v>
      </c>
      <c r="I203">
        <v>21.5</v>
      </c>
      <c r="J203">
        <v>49.53</v>
      </c>
      <c r="K203">
        <v>67.47</v>
      </c>
      <c r="O203" t="s">
        <v>237</v>
      </c>
      <c r="P203" t="s">
        <v>174</v>
      </c>
      <c r="Q203" t="s">
        <v>3</v>
      </c>
      <c r="R203" t="s">
        <v>2</v>
      </c>
      <c r="S203">
        <v>24</v>
      </c>
      <c r="T203">
        <v>202.29</v>
      </c>
      <c r="U203">
        <v>73.7</v>
      </c>
      <c r="V203">
        <f t="shared" si="9"/>
        <v>2.7447761194029847</v>
      </c>
      <c r="W203">
        <v>21.5</v>
      </c>
      <c r="X203">
        <v>40.85</v>
      </c>
      <c r="Y203">
        <v>67.47</v>
      </c>
    </row>
    <row r="204" spans="1:25" x14ac:dyDescent="0.35">
      <c r="A204" t="s">
        <v>238</v>
      </c>
      <c r="B204" t="s">
        <v>174</v>
      </c>
      <c r="C204" t="s">
        <v>0</v>
      </c>
      <c r="D204" t="s">
        <v>4</v>
      </c>
      <c r="E204">
        <v>24.5</v>
      </c>
      <c r="F204">
        <v>181.6</v>
      </c>
      <c r="G204">
        <v>74.930000000000007</v>
      </c>
      <c r="H204">
        <f t="shared" ref="H204:H267" si="10">F204/G204</f>
        <v>2.4235953556652872</v>
      </c>
      <c r="I204">
        <v>22</v>
      </c>
      <c r="J204">
        <v>52.99</v>
      </c>
      <c r="K204">
        <v>68.72</v>
      </c>
      <c r="O204" t="s">
        <v>238</v>
      </c>
      <c r="P204" t="s">
        <v>174</v>
      </c>
      <c r="Q204" t="s">
        <v>0</v>
      </c>
      <c r="R204" t="s">
        <v>5</v>
      </c>
      <c r="S204">
        <v>24</v>
      </c>
      <c r="T204">
        <v>110.46</v>
      </c>
      <c r="U204">
        <v>73.7</v>
      </c>
      <c r="V204">
        <f t="shared" ref="V204:V267" si="11">T204/U204</f>
        <v>1.4987788331071912</v>
      </c>
      <c r="W204">
        <v>23</v>
      </c>
      <c r="X204">
        <v>47.54</v>
      </c>
      <c r="Y204">
        <v>71.22</v>
      </c>
    </row>
    <row r="205" spans="1:25" x14ac:dyDescent="0.35">
      <c r="A205" t="s">
        <v>239</v>
      </c>
      <c r="B205" t="s">
        <v>174</v>
      </c>
      <c r="C205" t="s">
        <v>0</v>
      </c>
      <c r="D205" t="s">
        <v>4</v>
      </c>
      <c r="E205">
        <v>24</v>
      </c>
      <c r="F205">
        <v>212.02</v>
      </c>
      <c r="G205">
        <v>73.7</v>
      </c>
      <c r="H205">
        <f t="shared" si="10"/>
        <v>2.8767978290366352</v>
      </c>
      <c r="I205">
        <v>22</v>
      </c>
      <c r="J205">
        <v>60.83</v>
      </c>
      <c r="K205">
        <v>68.72</v>
      </c>
      <c r="O205" t="s">
        <v>239</v>
      </c>
      <c r="P205" t="s">
        <v>174</v>
      </c>
      <c r="Q205" t="s">
        <v>0</v>
      </c>
      <c r="R205" t="s">
        <v>5</v>
      </c>
      <c r="S205">
        <v>24</v>
      </c>
      <c r="T205">
        <v>95.14</v>
      </c>
      <c r="U205">
        <v>73.7</v>
      </c>
      <c r="V205">
        <f t="shared" si="11"/>
        <v>1.2909090909090908</v>
      </c>
      <c r="W205">
        <v>26.5</v>
      </c>
      <c r="X205">
        <v>89.65</v>
      </c>
      <c r="Y205">
        <v>79.86</v>
      </c>
    </row>
    <row r="206" spans="1:25" x14ac:dyDescent="0.35">
      <c r="A206" t="s">
        <v>240</v>
      </c>
      <c r="B206" t="s">
        <v>174</v>
      </c>
      <c r="C206" t="s">
        <v>0</v>
      </c>
      <c r="D206" t="s">
        <v>4</v>
      </c>
      <c r="E206">
        <v>24</v>
      </c>
      <c r="F206">
        <v>213.9</v>
      </c>
      <c r="G206">
        <v>73.7</v>
      </c>
      <c r="H206">
        <f t="shared" si="10"/>
        <v>2.9023066485753053</v>
      </c>
      <c r="I206">
        <v>22</v>
      </c>
      <c r="J206">
        <v>49.38</v>
      </c>
      <c r="K206">
        <v>68.72</v>
      </c>
      <c r="O206" t="s">
        <v>240</v>
      </c>
      <c r="P206" t="s">
        <v>174</v>
      </c>
      <c r="Q206" t="s">
        <v>0</v>
      </c>
      <c r="R206" t="s">
        <v>5</v>
      </c>
      <c r="S206">
        <v>26</v>
      </c>
      <c r="T206">
        <v>107.81</v>
      </c>
      <c r="U206">
        <v>78.63</v>
      </c>
      <c r="V206">
        <f t="shared" si="11"/>
        <v>1.3711051761414219</v>
      </c>
      <c r="W206">
        <v>23.5</v>
      </c>
      <c r="X206">
        <v>57.97</v>
      </c>
      <c r="Y206">
        <v>72.459999999999994</v>
      </c>
    </row>
    <row r="207" spans="1:25" x14ac:dyDescent="0.35">
      <c r="A207" t="s">
        <v>241</v>
      </c>
      <c r="B207" t="s">
        <v>174</v>
      </c>
      <c r="C207" t="s">
        <v>0</v>
      </c>
      <c r="D207" t="s">
        <v>4</v>
      </c>
      <c r="E207">
        <v>24</v>
      </c>
      <c r="F207">
        <v>196.04</v>
      </c>
      <c r="G207">
        <v>73.7</v>
      </c>
      <c r="H207">
        <f t="shared" si="10"/>
        <v>2.6599728629579373</v>
      </c>
      <c r="I207">
        <v>22</v>
      </c>
      <c r="J207">
        <v>59.44</v>
      </c>
      <c r="K207">
        <v>68.72</v>
      </c>
      <c r="O207" t="s">
        <v>241</v>
      </c>
      <c r="P207" t="s">
        <v>174</v>
      </c>
      <c r="Q207" t="s">
        <v>0</v>
      </c>
      <c r="R207" t="s">
        <v>5</v>
      </c>
      <c r="S207">
        <v>25.5</v>
      </c>
      <c r="T207">
        <v>114.12</v>
      </c>
      <c r="U207">
        <v>77.400000000000006</v>
      </c>
      <c r="V207">
        <f t="shared" si="11"/>
        <v>1.4744186046511627</v>
      </c>
      <c r="W207">
        <v>23.5</v>
      </c>
      <c r="X207">
        <v>53.44</v>
      </c>
      <c r="Y207">
        <v>72.459999999999994</v>
      </c>
    </row>
    <row r="208" spans="1:25" x14ac:dyDescent="0.35">
      <c r="A208" t="s">
        <v>242</v>
      </c>
      <c r="B208" t="s">
        <v>174</v>
      </c>
      <c r="C208" t="s">
        <v>0</v>
      </c>
      <c r="D208" t="s">
        <v>4</v>
      </c>
      <c r="E208">
        <v>24.5</v>
      </c>
      <c r="F208">
        <v>166.77</v>
      </c>
      <c r="G208">
        <v>74.930000000000007</v>
      </c>
      <c r="H208">
        <f t="shared" si="10"/>
        <v>2.2256772988122249</v>
      </c>
      <c r="I208">
        <v>22.5</v>
      </c>
      <c r="J208">
        <v>60.47</v>
      </c>
      <c r="K208">
        <v>69.97</v>
      </c>
      <c r="O208" t="s">
        <v>242</v>
      </c>
      <c r="P208" t="s">
        <v>174</v>
      </c>
      <c r="Q208" t="s">
        <v>0</v>
      </c>
      <c r="R208" t="s">
        <v>5</v>
      </c>
      <c r="S208">
        <v>24</v>
      </c>
      <c r="T208">
        <v>103.66</v>
      </c>
      <c r="U208">
        <v>73.7</v>
      </c>
      <c r="V208">
        <f t="shared" si="11"/>
        <v>1.4065128900949795</v>
      </c>
      <c r="W208">
        <v>23.5</v>
      </c>
      <c r="X208">
        <v>63.67</v>
      </c>
      <c r="Y208">
        <v>72.459999999999994</v>
      </c>
    </row>
    <row r="209" spans="1:25" x14ac:dyDescent="0.35">
      <c r="A209" t="s">
        <v>243</v>
      </c>
      <c r="B209" t="s">
        <v>174</v>
      </c>
      <c r="C209" t="s">
        <v>0</v>
      </c>
      <c r="D209" t="s">
        <v>4</v>
      </c>
      <c r="E209">
        <v>24</v>
      </c>
      <c r="F209">
        <v>184.94</v>
      </c>
      <c r="G209">
        <v>73.7</v>
      </c>
      <c r="H209">
        <f t="shared" si="10"/>
        <v>2.5093622795115329</v>
      </c>
      <c r="I209">
        <v>21.5</v>
      </c>
      <c r="J209">
        <v>39.4</v>
      </c>
      <c r="K209">
        <v>67.47</v>
      </c>
      <c r="O209" t="s">
        <v>243</v>
      </c>
      <c r="P209" t="s">
        <v>174</v>
      </c>
      <c r="Q209" t="s">
        <v>0</v>
      </c>
      <c r="R209" t="s">
        <v>5</v>
      </c>
      <c r="S209">
        <v>24</v>
      </c>
      <c r="T209">
        <v>84.02</v>
      </c>
      <c r="U209">
        <v>73.7</v>
      </c>
      <c r="V209">
        <f t="shared" si="11"/>
        <v>1.1400271370420623</v>
      </c>
      <c r="W209">
        <v>19</v>
      </c>
      <c r="X209">
        <v>61.57</v>
      </c>
      <c r="Y209">
        <v>61.18</v>
      </c>
    </row>
    <row r="210" spans="1:25" x14ac:dyDescent="0.35">
      <c r="A210" t="s">
        <v>244</v>
      </c>
      <c r="B210" t="s">
        <v>174</v>
      </c>
      <c r="C210" t="s">
        <v>0</v>
      </c>
      <c r="D210" t="s">
        <v>4</v>
      </c>
      <c r="E210">
        <v>24</v>
      </c>
      <c r="F210">
        <v>219.36</v>
      </c>
      <c r="G210">
        <v>73.7</v>
      </c>
      <c r="H210">
        <f t="shared" si="10"/>
        <v>2.9763907734056989</v>
      </c>
      <c r="I210">
        <v>22</v>
      </c>
      <c r="J210">
        <v>39.33</v>
      </c>
      <c r="K210">
        <v>68.72</v>
      </c>
      <c r="O210" t="s">
        <v>244</v>
      </c>
      <c r="P210" t="s">
        <v>174</v>
      </c>
      <c r="Q210" t="s">
        <v>0</v>
      </c>
      <c r="R210" t="s">
        <v>5</v>
      </c>
      <c r="S210">
        <v>25</v>
      </c>
      <c r="T210">
        <v>97.72</v>
      </c>
      <c r="U210">
        <v>76.17</v>
      </c>
      <c r="V210">
        <f t="shared" si="11"/>
        <v>1.2829197846921361</v>
      </c>
      <c r="W210">
        <v>23.5</v>
      </c>
      <c r="X210">
        <v>58.34</v>
      </c>
      <c r="Y210">
        <v>72.459999999999994</v>
      </c>
    </row>
    <row r="211" spans="1:25" x14ac:dyDescent="0.35">
      <c r="A211" t="s">
        <v>245</v>
      </c>
      <c r="B211" t="s">
        <v>174</v>
      </c>
      <c r="C211" t="s">
        <v>0</v>
      </c>
      <c r="D211" t="s">
        <v>4</v>
      </c>
      <c r="E211">
        <v>24</v>
      </c>
      <c r="F211">
        <v>207.32</v>
      </c>
      <c r="G211">
        <v>73.7</v>
      </c>
      <c r="H211">
        <f t="shared" si="10"/>
        <v>2.813025780189959</v>
      </c>
      <c r="I211">
        <v>22</v>
      </c>
      <c r="J211">
        <v>56.79</v>
      </c>
      <c r="K211">
        <v>68.72</v>
      </c>
      <c r="O211" t="s">
        <v>245</v>
      </c>
      <c r="P211" t="s">
        <v>174</v>
      </c>
      <c r="Q211" t="s">
        <v>0</v>
      </c>
      <c r="R211" t="s">
        <v>5</v>
      </c>
      <c r="S211">
        <v>25.5</v>
      </c>
      <c r="T211">
        <v>74.34</v>
      </c>
      <c r="U211">
        <v>77.400000000000006</v>
      </c>
      <c r="V211">
        <f t="shared" si="11"/>
        <v>0.96046511627906972</v>
      </c>
      <c r="W211">
        <v>25</v>
      </c>
      <c r="X211">
        <v>62.36</v>
      </c>
      <c r="Y211">
        <v>76.17</v>
      </c>
    </row>
    <row r="212" spans="1:25" x14ac:dyDescent="0.35">
      <c r="A212" t="s">
        <v>246</v>
      </c>
      <c r="B212" t="s">
        <v>174</v>
      </c>
      <c r="C212" t="s">
        <v>0</v>
      </c>
      <c r="D212" t="s">
        <v>4</v>
      </c>
      <c r="E212">
        <v>24</v>
      </c>
      <c r="F212">
        <v>126.51</v>
      </c>
      <c r="G212">
        <v>73.7</v>
      </c>
      <c r="H212">
        <f t="shared" si="10"/>
        <v>1.7165535956580733</v>
      </c>
      <c r="I212">
        <v>22.5</v>
      </c>
      <c r="J212">
        <v>65.66</v>
      </c>
      <c r="K212">
        <v>69.97</v>
      </c>
      <c r="O212" t="s">
        <v>246</v>
      </c>
      <c r="P212" t="s">
        <v>174</v>
      </c>
      <c r="Q212" t="s">
        <v>0</v>
      </c>
      <c r="R212" t="s">
        <v>5</v>
      </c>
      <c r="S212">
        <v>24</v>
      </c>
      <c r="T212">
        <v>90.59</v>
      </c>
      <c r="U212">
        <v>73.7</v>
      </c>
      <c r="V212">
        <f t="shared" si="11"/>
        <v>1.2291723202170963</v>
      </c>
      <c r="W212">
        <v>25</v>
      </c>
      <c r="X212">
        <v>76.94</v>
      </c>
      <c r="Y212">
        <v>76.17</v>
      </c>
    </row>
    <row r="213" spans="1:25" x14ac:dyDescent="0.35">
      <c r="A213" s="1" t="s">
        <v>247</v>
      </c>
      <c r="B213" t="s">
        <v>174</v>
      </c>
      <c r="C213" t="s">
        <v>0</v>
      </c>
      <c r="D213" t="s">
        <v>4</v>
      </c>
      <c r="E213">
        <v>23.5</v>
      </c>
      <c r="F213">
        <v>57.08</v>
      </c>
      <c r="G213">
        <v>72.459999999999994</v>
      </c>
      <c r="H213">
        <f t="shared" si="10"/>
        <v>0.78774496273806238</v>
      </c>
      <c r="I213">
        <v>23</v>
      </c>
      <c r="J213">
        <v>46.92</v>
      </c>
      <c r="K213">
        <v>71.22</v>
      </c>
      <c r="O213" t="s">
        <v>247</v>
      </c>
      <c r="P213" t="s">
        <v>174</v>
      </c>
      <c r="Q213" t="s">
        <v>0</v>
      </c>
      <c r="R213" t="s">
        <v>5</v>
      </c>
      <c r="S213">
        <v>32.5</v>
      </c>
      <c r="T213">
        <v>97.07</v>
      </c>
      <c r="U213">
        <v>94.43</v>
      </c>
      <c r="V213">
        <f t="shared" si="11"/>
        <v>1.0279572169861271</v>
      </c>
      <c r="W213">
        <v>32</v>
      </c>
      <c r="X213">
        <v>59.02</v>
      </c>
      <c r="Y213">
        <v>93.23</v>
      </c>
    </row>
    <row r="214" spans="1:25" x14ac:dyDescent="0.35">
      <c r="A214" s="1" t="s">
        <v>248</v>
      </c>
      <c r="B214" t="s">
        <v>174</v>
      </c>
      <c r="C214" t="s">
        <v>0</v>
      </c>
      <c r="D214" t="s">
        <v>4</v>
      </c>
      <c r="E214">
        <v>24</v>
      </c>
      <c r="F214">
        <v>197.12</v>
      </c>
      <c r="G214">
        <v>73.7</v>
      </c>
      <c r="H214">
        <f t="shared" si="10"/>
        <v>2.6746268656716419</v>
      </c>
      <c r="I214">
        <v>22</v>
      </c>
      <c r="J214">
        <v>65.27</v>
      </c>
      <c r="K214">
        <v>68.72</v>
      </c>
      <c r="O214" t="s">
        <v>248</v>
      </c>
      <c r="P214" t="s">
        <v>174</v>
      </c>
      <c r="Q214" t="s">
        <v>0</v>
      </c>
      <c r="R214" t="s">
        <v>5</v>
      </c>
      <c r="S214">
        <v>21.5</v>
      </c>
      <c r="T214">
        <v>63.77</v>
      </c>
      <c r="U214">
        <v>67.47</v>
      </c>
      <c r="V214">
        <f t="shared" si="11"/>
        <v>0.94516081221283543</v>
      </c>
      <c r="W214">
        <v>21</v>
      </c>
      <c r="X214">
        <v>41.81</v>
      </c>
      <c r="Y214">
        <v>66.22</v>
      </c>
    </row>
    <row r="215" spans="1:25" x14ac:dyDescent="0.35">
      <c r="A215" t="s">
        <v>249</v>
      </c>
      <c r="B215" t="s">
        <v>174</v>
      </c>
      <c r="C215" t="s">
        <v>0</v>
      </c>
      <c r="D215" t="s">
        <v>4</v>
      </c>
      <c r="E215">
        <v>24</v>
      </c>
      <c r="F215">
        <v>223.49</v>
      </c>
      <c r="G215">
        <v>73.7</v>
      </c>
      <c r="H215">
        <f t="shared" si="10"/>
        <v>3.0324287652645863</v>
      </c>
      <c r="I215">
        <v>22.5</v>
      </c>
      <c r="J215">
        <v>67.66</v>
      </c>
      <c r="K215">
        <v>69.97</v>
      </c>
      <c r="O215" t="s">
        <v>249</v>
      </c>
      <c r="P215" t="s">
        <v>174</v>
      </c>
      <c r="Q215" t="s">
        <v>0</v>
      </c>
      <c r="R215" t="s">
        <v>5</v>
      </c>
      <c r="S215">
        <v>24</v>
      </c>
      <c r="T215">
        <v>97.27</v>
      </c>
      <c r="U215">
        <v>73.7</v>
      </c>
      <c r="V215">
        <f t="shared" si="11"/>
        <v>1.3198100407055631</v>
      </c>
      <c r="W215">
        <v>23.5</v>
      </c>
      <c r="X215">
        <v>61.36</v>
      </c>
      <c r="Y215">
        <v>72.459999999999994</v>
      </c>
    </row>
    <row r="216" spans="1:25" x14ac:dyDescent="0.35">
      <c r="A216" t="s">
        <v>250</v>
      </c>
      <c r="B216" t="s">
        <v>174</v>
      </c>
      <c r="C216" t="s">
        <v>0</v>
      </c>
      <c r="D216" t="s">
        <v>4</v>
      </c>
      <c r="E216">
        <v>24</v>
      </c>
      <c r="F216">
        <v>215.32</v>
      </c>
      <c r="G216">
        <v>73.7</v>
      </c>
      <c r="H216">
        <f t="shared" si="10"/>
        <v>2.9215739484396197</v>
      </c>
      <c r="I216">
        <v>22</v>
      </c>
      <c r="J216">
        <v>47.25</v>
      </c>
      <c r="K216">
        <v>68.72</v>
      </c>
      <c r="O216" t="s">
        <v>250</v>
      </c>
      <c r="P216" t="s">
        <v>174</v>
      </c>
      <c r="Q216" t="s">
        <v>0</v>
      </c>
      <c r="R216" t="s">
        <v>5</v>
      </c>
      <c r="S216">
        <v>27</v>
      </c>
      <c r="T216">
        <v>96.2</v>
      </c>
      <c r="U216">
        <v>81.08</v>
      </c>
      <c r="V216">
        <f t="shared" si="11"/>
        <v>1.1864824864331525</v>
      </c>
      <c r="W216">
        <v>23.5</v>
      </c>
      <c r="X216">
        <v>67.010000000000005</v>
      </c>
      <c r="Y216">
        <v>72.459999999999994</v>
      </c>
    </row>
    <row r="217" spans="1:25" x14ac:dyDescent="0.35">
      <c r="A217" t="s">
        <v>251</v>
      </c>
      <c r="B217" t="s">
        <v>174</v>
      </c>
      <c r="C217" t="s">
        <v>0</v>
      </c>
      <c r="D217" t="s">
        <v>4</v>
      </c>
      <c r="E217">
        <v>24.5</v>
      </c>
      <c r="F217">
        <v>114.95</v>
      </c>
      <c r="G217">
        <v>74.930000000000007</v>
      </c>
      <c r="H217">
        <f t="shared" si="10"/>
        <v>1.5340984919257974</v>
      </c>
      <c r="I217">
        <v>23</v>
      </c>
      <c r="J217">
        <v>70.88</v>
      </c>
      <c r="K217">
        <v>71.22</v>
      </c>
      <c r="O217" t="s">
        <v>251</v>
      </c>
      <c r="P217" t="s">
        <v>174</v>
      </c>
      <c r="Q217" t="s">
        <v>0</v>
      </c>
      <c r="R217" t="s">
        <v>5</v>
      </c>
      <c r="S217">
        <v>25</v>
      </c>
      <c r="T217">
        <v>85.76</v>
      </c>
      <c r="U217">
        <v>76.17</v>
      </c>
      <c r="V217">
        <f t="shared" si="11"/>
        <v>1.1259025863200736</v>
      </c>
      <c r="W217">
        <v>24</v>
      </c>
      <c r="X217">
        <v>72.98</v>
      </c>
      <c r="Y217">
        <v>73.7</v>
      </c>
    </row>
    <row r="218" spans="1:25" x14ac:dyDescent="0.35">
      <c r="A218" t="s">
        <v>252</v>
      </c>
      <c r="B218" t="s">
        <v>174</v>
      </c>
      <c r="C218" t="s">
        <v>0</v>
      </c>
      <c r="D218" t="s">
        <v>4</v>
      </c>
      <c r="E218">
        <v>24</v>
      </c>
      <c r="F218">
        <v>135.94</v>
      </c>
      <c r="G218">
        <v>73.7</v>
      </c>
      <c r="H218">
        <f t="shared" si="10"/>
        <v>1.8445047489823607</v>
      </c>
      <c r="I218">
        <v>22.5</v>
      </c>
      <c r="J218">
        <v>56.32</v>
      </c>
      <c r="K218">
        <v>69.97</v>
      </c>
      <c r="O218" t="s">
        <v>252</v>
      </c>
      <c r="P218" t="s">
        <v>174</v>
      </c>
      <c r="Q218" t="s">
        <v>0</v>
      </c>
      <c r="R218" t="s">
        <v>5</v>
      </c>
      <c r="S218">
        <v>24</v>
      </c>
      <c r="T218">
        <v>117.91</v>
      </c>
      <c r="U218">
        <v>73.7</v>
      </c>
      <c r="V218">
        <f t="shared" si="11"/>
        <v>1.5998643147896878</v>
      </c>
      <c r="W218">
        <v>26.5</v>
      </c>
      <c r="X218">
        <v>82.1</v>
      </c>
      <c r="Y218">
        <v>79.86</v>
      </c>
    </row>
    <row r="219" spans="1:25" x14ac:dyDescent="0.35">
      <c r="A219" t="s">
        <v>253</v>
      </c>
      <c r="B219" t="s">
        <v>174</v>
      </c>
      <c r="C219" t="s">
        <v>0</v>
      </c>
      <c r="D219" t="s">
        <v>4</v>
      </c>
      <c r="E219">
        <v>24.5</v>
      </c>
      <c r="F219">
        <v>190.2</v>
      </c>
      <c r="G219">
        <v>74.930000000000007</v>
      </c>
      <c r="H219">
        <f t="shared" si="10"/>
        <v>2.538369144534899</v>
      </c>
      <c r="I219">
        <v>22.5</v>
      </c>
      <c r="J219">
        <v>52.46</v>
      </c>
      <c r="K219">
        <v>69.97</v>
      </c>
      <c r="O219" t="s">
        <v>253</v>
      </c>
      <c r="P219" t="s">
        <v>174</v>
      </c>
      <c r="Q219" t="s">
        <v>0</v>
      </c>
      <c r="R219" t="s">
        <v>5</v>
      </c>
      <c r="S219">
        <v>24</v>
      </c>
      <c r="T219">
        <v>92.63</v>
      </c>
      <c r="U219">
        <v>73.7</v>
      </c>
      <c r="V219">
        <f t="shared" si="11"/>
        <v>1.2568521031207598</v>
      </c>
      <c r="W219">
        <v>23.5</v>
      </c>
      <c r="X219">
        <v>44.3</v>
      </c>
      <c r="Y219">
        <v>72.459999999999994</v>
      </c>
    </row>
    <row r="220" spans="1:25" x14ac:dyDescent="0.35">
      <c r="A220" t="s">
        <v>254</v>
      </c>
      <c r="B220" t="s">
        <v>174</v>
      </c>
      <c r="C220" t="s">
        <v>3</v>
      </c>
      <c r="D220" t="s">
        <v>4</v>
      </c>
      <c r="E220">
        <v>24.5</v>
      </c>
      <c r="F220">
        <v>172.58</v>
      </c>
      <c r="G220">
        <v>74.930000000000007</v>
      </c>
      <c r="H220">
        <f t="shared" si="10"/>
        <v>2.3032163352462298</v>
      </c>
      <c r="I220">
        <v>22.5</v>
      </c>
      <c r="J220">
        <v>47.53</v>
      </c>
      <c r="K220">
        <v>69.97</v>
      </c>
      <c r="O220" t="s">
        <v>254</v>
      </c>
      <c r="P220" t="s">
        <v>174</v>
      </c>
      <c r="Q220" t="s">
        <v>3</v>
      </c>
      <c r="R220" t="s">
        <v>5</v>
      </c>
      <c r="S220">
        <v>28</v>
      </c>
      <c r="T220">
        <v>84.52</v>
      </c>
      <c r="U220">
        <v>83.53</v>
      </c>
      <c r="V220">
        <f t="shared" si="11"/>
        <v>1.0118520292110618</v>
      </c>
      <c r="W220">
        <v>24</v>
      </c>
      <c r="X220">
        <v>73.81</v>
      </c>
      <c r="Y220">
        <v>73.7</v>
      </c>
    </row>
    <row r="221" spans="1:25" x14ac:dyDescent="0.35">
      <c r="A221" t="s">
        <v>255</v>
      </c>
      <c r="B221" t="s">
        <v>174</v>
      </c>
      <c r="C221" t="s">
        <v>3</v>
      </c>
      <c r="D221" t="s">
        <v>4</v>
      </c>
      <c r="E221">
        <v>24</v>
      </c>
      <c r="F221">
        <v>241.69</v>
      </c>
      <c r="G221">
        <v>73.7</v>
      </c>
      <c r="H221">
        <f t="shared" si="10"/>
        <v>3.2793758480325641</v>
      </c>
      <c r="I221">
        <v>22</v>
      </c>
      <c r="J221">
        <v>48.83</v>
      </c>
      <c r="K221">
        <v>68.72</v>
      </c>
      <c r="O221" t="s">
        <v>255</v>
      </c>
      <c r="P221" t="s">
        <v>174</v>
      </c>
      <c r="Q221" t="s">
        <v>3</v>
      </c>
      <c r="R221" t="s">
        <v>5</v>
      </c>
      <c r="S221">
        <v>25</v>
      </c>
      <c r="T221">
        <v>111.14</v>
      </c>
      <c r="U221">
        <v>76.17</v>
      </c>
      <c r="V221">
        <f t="shared" si="11"/>
        <v>1.459104634370487</v>
      </c>
      <c r="W221">
        <v>23.5</v>
      </c>
      <c r="X221">
        <v>58.97</v>
      </c>
      <c r="Y221">
        <v>72.459999999999994</v>
      </c>
    </row>
    <row r="222" spans="1:25" x14ac:dyDescent="0.35">
      <c r="A222" t="s">
        <v>256</v>
      </c>
      <c r="B222" t="s">
        <v>174</v>
      </c>
      <c r="C222" t="s">
        <v>3</v>
      </c>
      <c r="D222" t="s">
        <v>4</v>
      </c>
      <c r="E222">
        <v>25</v>
      </c>
      <c r="F222">
        <v>184.06</v>
      </c>
      <c r="G222">
        <v>76.17</v>
      </c>
      <c r="H222">
        <f t="shared" si="10"/>
        <v>2.416436917421557</v>
      </c>
      <c r="I222">
        <v>22.5</v>
      </c>
      <c r="J222">
        <v>57.77</v>
      </c>
      <c r="K222">
        <v>69.97</v>
      </c>
      <c r="O222" t="s">
        <v>256</v>
      </c>
      <c r="P222" t="s">
        <v>174</v>
      </c>
      <c r="Q222" t="s">
        <v>3</v>
      </c>
      <c r="R222" t="s">
        <v>5</v>
      </c>
      <c r="S222">
        <v>24</v>
      </c>
      <c r="T222">
        <v>102.14</v>
      </c>
      <c r="U222">
        <v>73.7</v>
      </c>
      <c r="V222">
        <f t="shared" si="11"/>
        <v>1.385888738127544</v>
      </c>
      <c r="W222">
        <v>23</v>
      </c>
      <c r="X222">
        <v>53.46</v>
      </c>
      <c r="Y222">
        <v>71.22</v>
      </c>
    </row>
    <row r="223" spans="1:25" x14ac:dyDescent="0.35">
      <c r="A223" t="s">
        <v>257</v>
      </c>
      <c r="B223" t="s">
        <v>174</v>
      </c>
      <c r="C223" t="s">
        <v>3</v>
      </c>
      <c r="D223" t="s">
        <v>4</v>
      </c>
      <c r="E223">
        <v>24.5</v>
      </c>
      <c r="F223">
        <v>214.8</v>
      </c>
      <c r="G223">
        <v>74.930000000000007</v>
      </c>
      <c r="H223">
        <f t="shared" si="10"/>
        <v>2.866675563859602</v>
      </c>
      <c r="I223">
        <v>22.5</v>
      </c>
      <c r="J223">
        <v>59.19</v>
      </c>
      <c r="K223">
        <v>69.97</v>
      </c>
      <c r="O223" t="s">
        <v>257</v>
      </c>
      <c r="P223" t="s">
        <v>174</v>
      </c>
      <c r="Q223" t="s">
        <v>3</v>
      </c>
      <c r="R223" t="s">
        <v>5</v>
      </c>
      <c r="S223">
        <v>24</v>
      </c>
      <c r="T223">
        <v>121.03</v>
      </c>
      <c r="U223">
        <v>73.7</v>
      </c>
      <c r="V223">
        <f t="shared" si="11"/>
        <v>1.6421981004070556</v>
      </c>
      <c r="W223">
        <v>23</v>
      </c>
      <c r="X223">
        <v>63.04</v>
      </c>
      <c r="Y223">
        <v>71.22</v>
      </c>
    </row>
    <row r="224" spans="1:25" x14ac:dyDescent="0.35">
      <c r="A224" t="s">
        <v>258</v>
      </c>
      <c r="B224" t="s">
        <v>174</v>
      </c>
      <c r="C224" t="s">
        <v>3</v>
      </c>
      <c r="D224" t="s">
        <v>4</v>
      </c>
      <c r="E224">
        <v>24.5</v>
      </c>
      <c r="F224">
        <v>160.44</v>
      </c>
      <c r="G224">
        <v>74.930000000000007</v>
      </c>
      <c r="H224">
        <f t="shared" si="10"/>
        <v>2.1411984518884291</v>
      </c>
      <c r="I224">
        <v>22.5</v>
      </c>
      <c r="J224">
        <v>63.73</v>
      </c>
      <c r="K224">
        <v>69.97</v>
      </c>
      <c r="O224" t="s">
        <v>258</v>
      </c>
      <c r="P224" t="s">
        <v>174</v>
      </c>
      <c r="Q224" t="s">
        <v>3</v>
      </c>
      <c r="R224" t="s">
        <v>5</v>
      </c>
      <c r="S224">
        <v>24</v>
      </c>
      <c r="T224">
        <v>98.58</v>
      </c>
      <c r="U224">
        <v>73.7</v>
      </c>
      <c r="V224">
        <f t="shared" si="11"/>
        <v>1.337584803256445</v>
      </c>
      <c r="W224">
        <v>23</v>
      </c>
      <c r="X224">
        <v>43</v>
      </c>
      <c r="Y224">
        <v>71.22</v>
      </c>
    </row>
    <row r="225" spans="1:25" x14ac:dyDescent="0.35">
      <c r="A225" t="s">
        <v>259</v>
      </c>
      <c r="B225" t="s">
        <v>174</v>
      </c>
      <c r="C225" t="s">
        <v>3</v>
      </c>
      <c r="D225" t="s">
        <v>4</v>
      </c>
      <c r="E225">
        <v>24</v>
      </c>
      <c r="F225">
        <v>140.47999999999999</v>
      </c>
      <c r="G225">
        <v>73.7</v>
      </c>
      <c r="H225">
        <f t="shared" si="10"/>
        <v>1.9061058344640431</v>
      </c>
      <c r="I225">
        <v>21.5</v>
      </c>
      <c r="J225">
        <v>53.81</v>
      </c>
      <c r="K225">
        <v>67.47</v>
      </c>
      <c r="O225" t="s">
        <v>259</v>
      </c>
      <c r="P225" t="s">
        <v>174</v>
      </c>
      <c r="Q225" t="s">
        <v>3</v>
      </c>
      <c r="R225" t="s">
        <v>5</v>
      </c>
      <c r="S225">
        <v>24</v>
      </c>
      <c r="T225">
        <v>123.09</v>
      </c>
      <c r="U225">
        <v>73.7</v>
      </c>
      <c r="V225">
        <f t="shared" si="11"/>
        <v>1.6701492537313434</v>
      </c>
      <c r="W225">
        <v>23</v>
      </c>
      <c r="X225">
        <v>54.32</v>
      </c>
      <c r="Y225">
        <v>71.22</v>
      </c>
    </row>
    <row r="226" spans="1:25" x14ac:dyDescent="0.35">
      <c r="A226" t="s">
        <v>260</v>
      </c>
      <c r="B226" t="s">
        <v>174</v>
      </c>
      <c r="C226" t="s">
        <v>3</v>
      </c>
      <c r="D226" t="s">
        <v>4</v>
      </c>
      <c r="E226">
        <v>24</v>
      </c>
      <c r="F226">
        <v>220.25</v>
      </c>
      <c r="G226">
        <v>73.7</v>
      </c>
      <c r="H226">
        <f t="shared" si="10"/>
        <v>2.9884667571234735</v>
      </c>
      <c r="I226">
        <v>22</v>
      </c>
      <c r="J226">
        <v>53.83</v>
      </c>
      <c r="K226">
        <v>68.72</v>
      </c>
      <c r="O226" t="s">
        <v>260</v>
      </c>
      <c r="P226" t="s">
        <v>174</v>
      </c>
      <c r="Q226" t="s">
        <v>3</v>
      </c>
      <c r="R226" t="s">
        <v>5</v>
      </c>
      <c r="S226">
        <v>24</v>
      </c>
      <c r="T226">
        <v>120.29</v>
      </c>
      <c r="U226">
        <v>73.7</v>
      </c>
      <c r="V226">
        <f t="shared" si="11"/>
        <v>1.6321573948439621</v>
      </c>
      <c r="W226">
        <v>23</v>
      </c>
      <c r="X226">
        <v>59.18</v>
      </c>
      <c r="Y226">
        <v>71.22</v>
      </c>
    </row>
    <row r="227" spans="1:25" x14ac:dyDescent="0.35">
      <c r="A227" t="s">
        <v>261</v>
      </c>
      <c r="B227" t="s">
        <v>174</v>
      </c>
      <c r="C227" t="s">
        <v>3</v>
      </c>
      <c r="D227" t="s">
        <v>4</v>
      </c>
      <c r="E227">
        <v>24</v>
      </c>
      <c r="F227">
        <v>136.94</v>
      </c>
      <c r="G227">
        <v>73.7</v>
      </c>
      <c r="H227">
        <f t="shared" si="10"/>
        <v>1.8580732700135685</v>
      </c>
      <c r="I227">
        <v>22</v>
      </c>
      <c r="J227">
        <v>68.56</v>
      </c>
      <c r="K227">
        <v>68.72</v>
      </c>
      <c r="O227" t="s">
        <v>261</v>
      </c>
      <c r="P227" t="s">
        <v>174</v>
      </c>
      <c r="Q227" t="s">
        <v>3</v>
      </c>
      <c r="R227" t="s">
        <v>5</v>
      </c>
      <c r="S227">
        <v>24</v>
      </c>
      <c r="T227">
        <v>100.98</v>
      </c>
      <c r="U227">
        <v>73.7</v>
      </c>
      <c r="V227">
        <f t="shared" si="11"/>
        <v>1.3701492537313433</v>
      </c>
      <c r="W227">
        <v>27</v>
      </c>
      <c r="X227">
        <v>89.51</v>
      </c>
      <c r="Y227">
        <v>81.08</v>
      </c>
    </row>
    <row r="228" spans="1:25" x14ac:dyDescent="0.35">
      <c r="A228" t="s">
        <v>262</v>
      </c>
      <c r="B228" t="s">
        <v>174</v>
      </c>
      <c r="C228" t="s">
        <v>3</v>
      </c>
      <c r="D228" t="s">
        <v>4</v>
      </c>
      <c r="E228">
        <v>24</v>
      </c>
      <c r="F228">
        <v>137.13999999999999</v>
      </c>
      <c r="G228">
        <v>73.7</v>
      </c>
      <c r="H228">
        <f t="shared" si="10"/>
        <v>1.8607869742198098</v>
      </c>
      <c r="I228">
        <v>22.5</v>
      </c>
      <c r="J228">
        <v>59.87</v>
      </c>
      <c r="K228">
        <v>69.97</v>
      </c>
      <c r="O228" t="s">
        <v>262</v>
      </c>
      <c r="P228" t="s">
        <v>174</v>
      </c>
      <c r="Q228" t="s">
        <v>3</v>
      </c>
      <c r="R228" t="s">
        <v>5</v>
      </c>
      <c r="S228">
        <v>24</v>
      </c>
      <c r="T228">
        <v>112.6</v>
      </c>
      <c r="U228">
        <v>73.7</v>
      </c>
      <c r="V228">
        <f t="shared" si="11"/>
        <v>1.5278154681139755</v>
      </c>
      <c r="W228">
        <v>23</v>
      </c>
      <c r="X228">
        <v>62.51</v>
      </c>
      <c r="Y228">
        <v>71.22</v>
      </c>
    </row>
    <row r="229" spans="1:25" x14ac:dyDescent="0.35">
      <c r="A229" t="s">
        <v>263</v>
      </c>
      <c r="B229" t="s">
        <v>174</v>
      </c>
      <c r="C229" t="s">
        <v>3</v>
      </c>
      <c r="D229" t="s">
        <v>4</v>
      </c>
      <c r="E229">
        <v>24</v>
      </c>
      <c r="F229">
        <v>115.9</v>
      </c>
      <c r="G229">
        <v>73.7</v>
      </c>
      <c r="H229">
        <f t="shared" si="10"/>
        <v>1.5725915875169607</v>
      </c>
      <c r="I229">
        <v>23</v>
      </c>
      <c r="J229">
        <v>44.62</v>
      </c>
      <c r="K229">
        <v>71.22</v>
      </c>
      <c r="O229" t="s">
        <v>263</v>
      </c>
      <c r="P229" t="s">
        <v>174</v>
      </c>
      <c r="Q229" t="s">
        <v>3</v>
      </c>
      <c r="R229" t="s">
        <v>5</v>
      </c>
      <c r="S229">
        <v>20</v>
      </c>
      <c r="T229">
        <v>70.86</v>
      </c>
      <c r="U229">
        <v>63.71</v>
      </c>
      <c r="V229">
        <f t="shared" si="11"/>
        <v>1.1122272798618742</v>
      </c>
      <c r="W229">
        <v>19.5</v>
      </c>
      <c r="X229">
        <v>47.91</v>
      </c>
      <c r="Y229">
        <v>62.44</v>
      </c>
    </row>
    <row r="230" spans="1:25" x14ac:dyDescent="0.35">
      <c r="A230" t="s">
        <v>264</v>
      </c>
      <c r="B230" t="s">
        <v>174</v>
      </c>
      <c r="C230" t="s">
        <v>3</v>
      </c>
      <c r="D230" t="s">
        <v>4</v>
      </c>
      <c r="E230">
        <v>24</v>
      </c>
      <c r="F230">
        <v>110.95</v>
      </c>
      <c r="G230">
        <v>73.7</v>
      </c>
      <c r="H230">
        <f t="shared" si="10"/>
        <v>1.505427408412483</v>
      </c>
      <c r="I230">
        <v>22.5</v>
      </c>
      <c r="J230">
        <v>50.38</v>
      </c>
      <c r="K230">
        <v>69.97</v>
      </c>
      <c r="O230" t="s">
        <v>264</v>
      </c>
      <c r="P230" t="s">
        <v>174</v>
      </c>
      <c r="Q230" t="s">
        <v>3</v>
      </c>
      <c r="R230" t="s">
        <v>5</v>
      </c>
      <c r="S230">
        <v>24</v>
      </c>
      <c r="T230">
        <v>109.93</v>
      </c>
      <c r="U230">
        <v>73.7</v>
      </c>
      <c r="V230">
        <f t="shared" si="11"/>
        <v>1.4915875169606514</v>
      </c>
      <c r="W230">
        <v>23</v>
      </c>
      <c r="X230">
        <v>69.66</v>
      </c>
      <c r="Y230">
        <v>71.22</v>
      </c>
    </row>
    <row r="231" spans="1:25" x14ac:dyDescent="0.35">
      <c r="A231" s="1" t="s">
        <v>265</v>
      </c>
      <c r="B231" t="s">
        <v>174</v>
      </c>
      <c r="C231" t="s">
        <v>3</v>
      </c>
      <c r="D231" t="s">
        <v>4</v>
      </c>
      <c r="E231">
        <v>24.5</v>
      </c>
      <c r="F231">
        <v>43.75</v>
      </c>
      <c r="G231">
        <v>74.930000000000007</v>
      </c>
      <c r="H231">
        <f t="shared" si="10"/>
        <v>0.58387828640064054</v>
      </c>
      <c r="I231">
        <v>24</v>
      </c>
      <c r="J231">
        <v>38.29</v>
      </c>
      <c r="K231">
        <v>73.7</v>
      </c>
      <c r="O231" t="s">
        <v>265</v>
      </c>
      <c r="P231" t="s">
        <v>174</v>
      </c>
      <c r="Q231" t="s">
        <v>3</v>
      </c>
      <c r="R231" t="s">
        <v>5</v>
      </c>
      <c r="S231">
        <v>24</v>
      </c>
      <c r="T231">
        <v>114.58</v>
      </c>
      <c r="U231">
        <v>73.7</v>
      </c>
      <c r="V231">
        <f t="shared" si="11"/>
        <v>1.5546811397557665</v>
      </c>
      <c r="W231">
        <v>26.5</v>
      </c>
      <c r="X231">
        <v>80.150000000000006</v>
      </c>
      <c r="Y231">
        <v>79.86</v>
      </c>
    </row>
    <row r="232" spans="1:25" x14ac:dyDescent="0.35">
      <c r="A232" t="s">
        <v>266</v>
      </c>
      <c r="B232" t="s">
        <v>174</v>
      </c>
      <c r="C232" t="s">
        <v>3</v>
      </c>
      <c r="D232" t="s">
        <v>4</v>
      </c>
      <c r="E232">
        <v>24</v>
      </c>
      <c r="F232">
        <v>218.5</v>
      </c>
      <c r="G232">
        <v>73.7</v>
      </c>
      <c r="H232">
        <f t="shared" si="10"/>
        <v>2.9647218453188602</v>
      </c>
      <c r="I232">
        <v>22.5</v>
      </c>
      <c r="J232">
        <v>67.010000000000005</v>
      </c>
      <c r="K232">
        <v>69.97</v>
      </c>
      <c r="O232" t="s">
        <v>266</v>
      </c>
      <c r="P232" t="s">
        <v>174</v>
      </c>
      <c r="Q232" t="s">
        <v>3</v>
      </c>
      <c r="R232" t="s">
        <v>5</v>
      </c>
      <c r="S232">
        <v>27.5</v>
      </c>
      <c r="T232">
        <v>97.79</v>
      </c>
      <c r="U232">
        <v>82.3</v>
      </c>
      <c r="V232">
        <f t="shared" si="11"/>
        <v>1.188213851761847</v>
      </c>
      <c r="W232">
        <v>23.5</v>
      </c>
      <c r="X232">
        <v>60.03</v>
      </c>
      <c r="Y232">
        <v>72.459999999999994</v>
      </c>
    </row>
    <row r="233" spans="1:25" x14ac:dyDescent="0.35">
      <c r="A233" t="s">
        <v>267</v>
      </c>
      <c r="B233" t="s">
        <v>174</v>
      </c>
      <c r="C233" t="s">
        <v>3</v>
      </c>
      <c r="D233" t="s">
        <v>4</v>
      </c>
      <c r="E233">
        <v>24.5</v>
      </c>
      <c r="F233">
        <v>156.76</v>
      </c>
      <c r="G233">
        <v>74.930000000000007</v>
      </c>
      <c r="H233">
        <f t="shared" si="10"/>
        <v>2.092085946883758</v>
      </c>
      <c r="I233">
        <v>21.5</v>
      </c>
      <c r="J233">
        <v>51.7</v>
      </c>
      <c r="K233">
        <v>67.47</v>
      </c>
      <c r="O233" t="s">
        <v>267</v>
      </c>
      <c r="P233" t="s">
        <v>174</v>
      </c>
      <c r="Q233" t="s">
        <v>3</v>
      </c>
      <c r="R233" t="s">
        <v>5</v>
      </c>
      <c r="S233">
        <v>25</v>
      </c>
      <c r="T233">
        <v>100.83</v>
      </c>
      <c r="U233">
        <v>76.17</v>
      </c>
      <c r="V233">
        <f t="shared" si="11"/>
        <v>1.3237495076801891</v>
      </c>
      <c r="W233">
        <v>28</v>
      </c>
      <c r="X233">
        <v>85.24</v>
      </c>
      <c r="Y233">
        <v>83.53</v>
      </c>
    </row>
    <row r="234" spans="1:25" x14ac:dyDescent="0.35">
      <c r="A234" t="s">
        <v>268</v>
      </c>
      <c r="B234" t="s">
        <v>174</v>
      </c>
      <c r="C234" t="s">
        <v>3</v>
      </c>
      <c r="D234" t="s">
        <v>4</v>
      </c>
      <c r="E234">
        <v>23.5</v>
      </c>
      <c r="F234">
        <v>158.97999999999999</v>
      </c>
      <c r="G234">
        <v>72.459999999999994</v>
      </c>
      <c r="H234">
        <f t="shared" si="10"/>
        <v>2.1940380899806788</v>
      </c>
      <c r="I234">
        <v>21.5</v>
      </c>
      <c r="J234">
        <v>45.31</v>
      </c>
      <c r="K234">
        <v>67.47</v>
      </c>
      <c r="O234" t="s">
        <v>268</v>
      </c>
      <c r="P234" t="s">
        <v>174</v>
      </c>
      <c r="Q234" t="s">
        <v>3</v>
      </c>
      <c r="R234" t="s">
        <v>5</v>
      </c>
      <c r="S234">
        <v>24</v>
      </c>
      <c r="T234">
        <v>117.06</v>
      </c>
      <c r="U234">
        <v>73.7</v>
      </c>
      <c r="V234">
        <f t="shared" si="11"/>
        <v>1.5883310719131614</v>
      </c>
      <c r="W234">
        <v>23</v>
      </c>
      <c r="X234">
        <v>55.91</v>
      </c>
      <c r="Y234">
        <v>71.22</v>
      </c>
    </row>
    <row r="235" spans="1:25" x14ac:dyDescent="0.35">
      <c r="A235" t="s">
        <v>269</v>
      </c>
      <c r="B235" t="s">
        <v>174</v>
      </c>
      <c r="C235" t="s">
        <v>3</v>
      </c>
      <c r="D235" t="s">
        <v>4</v>
      </c>
      <c r="E235">
        <v>24</v>
      </c>
      <c r="F235">
        <v>198.97</v>
      </c>
      <c r="G235">
        <v>73.7</v>
      </c>
      <c r="H235">
        <f t="shared" si="10"/>
        <v>2.6997286295793756</v>
      </c>
      <c r="I235">
        <v>22</v>
      </c>
      <c r="J235">
        <v>52.83</v>
      </c>
      <c r="K235">
        <v>68.72</v>
      </c>
      <c r="O235" t="s">
        <v>269</v>
      </c>
      <c r="P235" t="s">
        <v>174</v>
      </c>
      <c r="Q235" t="s">
        <v>3</v>
      </c>
      <c r="R235" t="s">
        <v>5</v>
      </c>
      <c r="S235">
        <v>25.5</v>
      </c>
      <c r="T235">
        <v>114.26</v>
      </c>
      <c r="U235">
        <v>77.400000000000006</v>
      </c>
      <c r="V235">
        <f t="shared" si="11"/>
        <v>1.4762273901808785</v>
      </c>
      <c r="W235">
        <v>23</v>
      </c>
      <c r="X235">
        <v>54.24</v>
      </c>
      <c r="Y235">
        <v>71.22</v>
      </c>
    </row>
    <row r="236" spans="1:25" x14ac:dyDescent="0.35">
      <c r="A236" s="1" t="s">
        <v>270</v>
      </c>
      <c r="B236" t="s">
        <v>174</v>
      </c>
      <c r="C236" t="s">
        <v>0</v>
      </c>
      <c r="D236" t="s">
        <v>4</v>
      </c>
      <c r="E236">
        <v>0</v>
      </c>
      <c r="F236">
        <v>0</v>
      </c>
      <c r="G236">
        <v>0</v>
      </c>
      <c r="H236" t="e">
        <f t="shared" si="10"/>
        <v>#DIV/0!</v>
      </c>
      <c r="I236">
        <v>0</v>
      </c>
      <c r="J236">
        <v>0</v>
      </c>
      <c r="K236">
        <v>0</v>
      </c>
      <c r="O236" t="s">
        <v>270</v>
      </c>
      <c r="P236" t="s">
        <v>174</v>
      </c>
      <c r="Q236" t="s">
        <v>0</v>
      </c>
      <c r="R236" t="s">
        <v>5</v>
      </c>
      <c r="S236">
        <v>0</v>
      </c>
      <c r="T236">
        <v>0</v>
      </c>
      <c r="U236">
        <v>0</v>
      </c>
      <c r="V236" t="e">
        <f t="shared" si="11"/>
        <v>#DIV/0!</v>
      </c>
      <c r="W236">
        <v>0</v>
      </c>
      <c r="X236">
        <v>0</v>
      </c>
      <c r="Y236">
        <v>0</v>
      </c>
    </row>
    <row r="237" spans="1:25" x14ac:dyDescent="0.35">
      <c r="A237" t="s">
        <v>271</v>
      </c>
      <c r="B237" t="s">
        <v>174</v>
      </c>
      <c r="C237" t="s">
        <v>0</v>
      </c>
      <c r="D237" t="s">
        <v>4</v>
      </c>
      <c r="E237">
        <v>24</v>
      </c>
      <c r="F237">
        <v>152.07</v>
      </c>
      <c r="G237">
        <v>73.7</v>
      </c>
      <c r="H237">
        <f t="shared" si="10"/>
        <v>2.0633649932157394</v>
      </c>
      <c r="I237">
        <v>22</v>
      </c>
      <c r="J237">
        <v>52.87</v>
      </c>
      <c r="K237">
        <v>68.72</v>
      </c>
      <c r="O237" t="s">
        <v>271</v>
      </c>
      <c r="P237" t="s">
        <v>174</v>
      </c>
      <c r="Q237" t="s">
        <v>0</v>
      </c>
      <c r="R237" t="s">
        <v>5</v>
      </c>
      <c r="S237">
        <v>24</v>
      </c>
      <c r="T237">
        <v>100.3</v>
      </c>
      <c r="U237">
        <v>73.7</v>
      </c>
      <c r="V237">
        <f t="shared" si="11"/>
        <v>1.360922659430122</v>
      </c>
      <c r="W237">
        <v>23.5</v>
      </c>
      <c r="X237">
        <v>68.41</v>
      </c>
      <c r="Y237">
        <v>72.459999999999994</v>
      </c>
    </row>
    <row r="238" spans="1:25" x14ac:dyDescent="0.35">
      <c r="A238" t="s">
        <v>272</v>
      </c>
      <c r="B238" t="s">
        <v>174</v>
      </c>
      <c r="C238" t="s">
        <v>0</v>
      </c>
      <c r="D238" t="s">
        <v>4</v>
      </c>
      <c r="E238">
        <v>24.5</v>
      </c>
      <c r="F238">
        <v>212.86</v>
      </c>
      <c r="G238">
        <v>74.930000000000007</v>
      </c>
      <c r="H238">
        <f t="shared" si="10"/>
        <v>2.8407847324169224</v>
      </c>
      <c r="I238">
        <v>22.5</v>
      </c>
      <c r="J238">
        <v>67.400000000000006</v>
      </c>
      <c r="K238">
        <v>69.97</v>
      </c>
      <c r="O238" t="s">
        <v>272</v>
      </c>
      <c r="P238" t="s">
        <v>174</v>
      </c>
      <c r="Q238" t="s">
        <v>0</v>
      </c>
      <c r="R238" t="s">
        <v>5</v>
      </c>
      <c r="S238">
        <v>25.5</v>
      </c>
      <c r="T238">
        <v>109.11</v>
      </c>
      <c r="U238">
        <v>77.400000000000006</v>
      </c>
      <c r="V238">
        <f t="shared" si="11"/>
        <v>1.4096899224806201</v>
      </c>
      <c r="W238">
        <v>23.5</v>
      </c>
      <c r="X238">
        <v>57.45</v>
      </c>
      <c r="Y238">
        <v>72.459999999999994</v>
      </c>
    </row>
    <row r="239" spans="1:25" x14ac:dyDescent="0.35">
      <c r="A239" t="s">
        <v>273</v>
      </c>
      <c r="B239" t="s">
        <v>174</v>
      </c>
      <c r="C239" t="s">
        <v>0</v>
      </c>
      <c r="D239" t="s">
        <v>4</v>
      </c>
      <c r="E239">
        <v>24</v>
      </c>
      <c r="F239">
        <v>225.59</v>
      </c>
      <c r="G239">
        <v>73.7</v>
      </c>
      <c r="H239">
        <f t="shared" si="10"/>
        <v>3.0609226594301222</v>
      </c>
      <c r="I239">
        <v>22</v>
      </c>
      <c r="J239">
        <v>47.3</v>
      </c>
      <c r="K239">
        <v>68.72</v>
      </c>
      <c r="O239" t="s">
        <v>273</v>
      </c>
      <c r="P239" t="s">
        <v>174</v>
      </c>
      <c r="Q239" t="s">
        <v>0</v>
      </c>
      <c r="R239" t="s">
        <v>5</v>
      </c>
      <c r="S239">
        <v>25</v>
      </c>
      <c r="T239">
        <v>104.89</v>
      </c>
      <c r="U239">
        <v>76.17</v>
      </c>
      <c r="V239">
        <f t="shared" si="11"/>
        <v>1.3770513325456215</v>
      </c>
      <c r="W239">
        <v>27.5</v>
      </c>
      <c r="X239">
        <v>94.65</v>
      </c>
      <c r="Y239">
        <v>82.3</v>
      </c>
    </row>
    <row r="240" spans="1:25" x14ac:dyDescent="0.35">
      <c r="A240" t="s">
        <v>274</v>
      </c>
      <c r="B240" t="s">
        <v>174</v>
      </c>
      <c r="C240" t="s">
        <v>0</v>
      </c>
      <c r="D240" t="s">
        <v>4</v>
      </c>
      <c r="E240">
        <v>25</v>
      </c>
      <c r="F240">
        <v>220.77</v>
      </c>
      <c r="G240">
        <v>76.17</v>
      </c>
      <c r="H240">
        <f t="shared" si="10"/>
        <v>2.8983851910200866</v>
      </c>
      <c r="I240">
        <v>22.5</v>
      </c>
      <c r="J240">
        <v>50.83</v>
      </c>
      <c r="K240">
        <v>69.97</v>
      </c>
      <c r="O240" t="s">
        <v>274</v>
      </c>
      <c r="P240" t="s">
        <v>174</v>
      </c>
      <c r="Q240" t="s">
        <v>0</v>
      </c>
      <c r="R240" t="s">
        <v>5</v>
      </c>
      <c r="S240">
        <v>25</v>
      </c>
      <c r="T240">
        <v>101.9</v>
      </c>
      <c r="U240">
        <v>76.17</v>
      </c>
      <c r="V240">
        <f t="shared" si="11"/>
        <v>1.3377970329526061</v>
      </c>
      <c r="W240">
        <v>23.5</v>
      </c>
      <c r="X240">
        <v>65.03</v>
      </c>
      <c r="Y240">
        <v>72.459999999999994</v>
      </c>
    </row>
    <row r="241" spans="1:25" x14ac:dyDescent="0.35">
      <c r="A241" t="s">
        <v>275</v>
      </c>
      <c r="B241" t="s">
        <v>174</v>
      </c>
      <c r="C241" t="s">
        <v>0</v>
      </c>
      <c r="D241" t="s">
        <v>4</v>
      </c>
      <c r="E241">
        <v>24</v>
      </c>
      <c r="F241">
        <v>241.88</v>
      </c>
      <c r="G241">
        <v>73.7</v>
      </c>
      <c r="H241">
        <f t="shared" si="10"/>
        <v>3.2819538670284936</v>
      </c>
      <c r="I241">
        <v>22.5</v>
      </c>
      <c r="J241">
        <v>68.5</v>
      </c>
      <c r="K241">
        <v>69.97</v>
      </c>
      <c r="O241" t="s">
        <v>275</v>
      </c>
      <c r="P241" t="s">
        <v>174</v>
      </c>
      <c r="Q241" t="s">
        <v>0</v>
      </c>
      <c r="R241" t="s">
        <v>5</v>
      </c>
      <c r="S241">
        <v>25.5</v>
      </c>
      <c r="T241">
        <v>119.18</v>
      </c>
      <c r="U241">
        <v>77.400000000000006</v>
      </c>
      <c r="V241">
        <f t="shared" si="11"/>
        <v>1.5397932816537467</v>
      </c>
      <c r="W241">
        <v>23.5</v>
      </c>
      <c r="X241">
        <v>66.59</v>
      </c>
      <c r="Y241">
        <v>72.459999999999994</v>
      </c>
    </row>
    <row r="242" spans="1:25" x14ac:dyDescent="0.35">
      <c r="A242" t="s">
        <v>276</v>
      </c>
      <c r="B242" t="s">
        <v>174</v>
      </c>
      <c r="C242" t="s">
        <v>0</v>
      </c>
      <c r="D242" t="s">
        <v>4</v>
      </c>
      <c r="E242">
        <v>24</v>
      </c>
      <c r="F242">
        <v>106.87</v>
      </c>
      <c r="G242">
        <v>73.7</v>
      </c>
      <c r="H242">
        <f t="shared" si="10"/>
        <v>1.4500678426051561</v>
      </c>
      <c r="I242">
        <v>23</v>
      </c>
      <c r="J242">
        <v>55.85</v>
      </c>
      <c r="K242">
        <v>71.22</v>
      </c>
      <c r="O242" t="s">
        <v>276</v>
      </c>
      <c r="P242" t="s">
        <v>174</v>
      </c>
      <c r="Q242" t="s">
        <v>0</v>
      </c>
      <c r="R242" t="s">
        <v>5</v>
      </c>
      <c r="S242">
        <v>25.5</v>
      </c>
      <c r="T242">
        <v>72.27</v>
      </c>
      <c r="U242">
        <v>77.400000000000006</v>
      </c>
      <c r="V242">
        <f t="shared" si="11"/>
        <v>0.93372093023255798</v>
      </c>
      <c r="W242">
        <v>25</v>
      </c>
      <c r="X242">
        <v>68.53</v>
      </c>
      <c r="Y242">
        <v>76.17</v>
      </c>
    </row>
    <row r="243" spans="1:25" x14ac:dyDescent="0.35">
      <c r="A243" t="s">
        <v>277</v>
      </c>
      <c r="B243" t="s">
        <v>174</v>
      </c>
      <c r="C243" t="s">
        <v>0</v>
      </c>
      <c r="D243" t="s">
        <v>4</v>
      </c>
      <c r="E243">
        <v>24.5</v>
      </c>
      <c r="F243">
        <v>219.4</v>
      </c>
      <c r="G243">
        <v>74.930000000000007</v>
      </c>
      <c r="H243">
        <f t="shared" si="10"/>
        <v>2.928066195115441</v>
      </c>
      <c r="I243">
        <v>22.5</v>
      </c>
      <c r="J243">
        <v>62.54</v>
      </c>
      <c r="K243">
        <v>69.97</v>
      </c>
      <c r="O243" t="s">
        <v>277</v>
      </c>
      <c r="P243" t="s">
        <v>174</v>
      </c>
      <c r="Q243" t="s">
        <v>0</v>
      </c>
      <c r="R243" t="s">
        <v>5</v>
      </c>
      <c r="S243">
        <v>24</v>
      </c>
      <c r="T243">
        <v>96.96</v>
      </c>
      <c r="U243">
        <v>73.7</v>
      </c>
      <c r="V243">
        <f t="shared" si="11"/>
        <v>1.3156037991858887</v>
      </c>
      <c r="W243">
        <v>23.5</v>
      </c>
      <c r="X243">
        <v>65.680000000000007</v>
      </c>
      <c r="Y243">
        <v>72.459999999999994</v>
      </c>
    </row>
    <row r="244" spans="1:25" x14ac:dyDescent="0.35">
      <c r="A244" t="s">
        <v>278</v>
      </c>
      <c r="B244" t="s">
        <v>174</v>
      </c>
      <c r="C244" t="s">
        <v>0</v>
      </c>
      <c r="D244" t="s">
        <v>4</v>
      </c>
      <c r="E244">
        <v>25</v>
      </c>
      <c r="F244">
        <v>224.13</v>
      </c>
      <c r="G244">
        <v>76.17</v>
      </c>
      <c r="H244">
        <f t="shared" si="10"/>
        <v>2.9424970460811344</v>
      </c>
      <c r="I244">
        <v>22.5</v>
      </c>
      <c r="J244">
        <v>53.21</v>
      </c>
      <c r="K244">
        <v>69.97</v>
      </c>
      <c r="O244" t="s">
        <v>278</v>
      </c>
      <c r="P244" t="s">
        <v>174</v>
      </c>
      <c r="Q244" t="s">
        <v>0</v>
      </c>
      <c r="R244" t="s">
        <v>5</v>
      </c>
      <c r="S244">
        <v>24</v>
      </c>
      <c r="T244">
        <v>110.9</v>
      </c>
      <c r="U244">
        <v>73.7</v>
      </c>
      <c r="V244">
        <f t="shared" si="11"/>
        <v>1.5047489823609226</v>
      </c>
      <c r="W244">
        <v>23.5</v>
      </c>
      <c r="X244">
        <v>69.87</v>
      </c>
      <c r="Y244">
        <v>72.459999999999994</v>
      </c>
    </row>
    <row r="245" spans="1:25" x14ac:dyDescent="0.35">
      <c r="A245" t="s">
        <v>279</v>
      </c>
      <c r="B245" t="s">
        <v>174</v>
      </c>
      <c r="C245" t="s">
        <v>0</v>
      </c>
      <c r="D245" t="s">
        <v>4</v>
      </c>
      <c r="E245">
        <v>24</v>
      </c>
      <c r="F245">
        <v>233.36</v>
      </c>
      <c r="G245">
        <v>73.7</v>
      </c>
      <c r="H245">
        <f t="shared" si="10"/>
        <v>3.1663500678426053</v>
      </c>
      <c r="I245">
        <v>22</v>
      </c>
      <c r="J245">
        <v>40.700000000000003</v>
      </c>
      <c r="K245">
        <v>68.72</v>
      </c>
      <c r="O245" t="s">
        <v>279</v>
      </c>
      <c r="P245" t="s">
        <v>174</v>
      </c>
      <c r="Q245" t="s">
        <v>0</v>
      </c>
      <c r="R245" t="s">
        <v>5</v>
      </c>
      <c r="S245">
        <v>26</v>
      </c>
      <c r="T245">
        <v>92.33</v>
      </c>
      <c r="U245">
        <v>78.63</v>
      </c>
      <c r="V245">
        <f t="shared" si="11"/>
        <v>1.1742337530204756</v>
      </c>
      <c r="W245">
        <v>24</v>
      </c>
      <c r="X245">
        <v>76.78</v>
      </c>
      <c r="Y245">
        <v>73.7</v>
      </c>
    </row>
    <row r="246" spans="1:25" x14ac:dyDescent="0.35">
      <c r="A246" t="s">
        <v>280</v>
      </c>
      <c r="B246" t="s">
        <v>174</v>
      </c>
      <c r="C246" t="s">
        <v>0</v>
      </c>
      <c r="D246" t="s">
        <v>4</v>
      </c>
      <c r="E246">
        <v>24</v>
      </c>
      <c r="F246">
        <v>216.89</v>
      </c>
      <c r="G246">
        <v>73.7</v>
      </c>
      <c r="H246">
        <f t="shared" si="10"/>
        <v>2.9428765264586159</v>
      </c>
      <c r="I246">
        <v>22</v>
      </c>
      <c r="J246">
        <v>49.02</v>
      </c>
      <c r="K246">
        <v>68.72</v>
      </c>
      <c r="O246" t="s">
        <v>280</v>
      </c>
      <c r="P246" t="s">
        <v>174</v>
      </c>
      <c r="Q246" t="s">
        <v>0</v>
      </c>
      <c r="R246" t="s">
        <v>5</v>
      </c>
      <c r="S246">
        <v>26</v>
      </c>
      <c r="T246">
        <v>96.15</v>
      </c>
      <c r="U246">
        <v>78.63</v>
      </c>
      <c r="V246">
        <f t="shared" si="11"/>
        <v>1.2228157191911486</v>
      </c>
      <c r="W246">
        <v>24</v>
      </c>
      <c r="X246">
        <v>82.32</v>
      </c>
      <c r="Y246">
        <v>73.7</v>
      </c>
    </row>
    <row r="247" spans="1:25" x14ac:dyDescent="0.35">
      <c r="A247" t="s">
        <v>281</v>
      </c>
      <c r="B247" t="s">
        <v>174</v>
      </c>
      <c r="C247" t="s">
        <v>0</v>
      </c>
      <c r="D247" t="s">
        <v>4</v>
      </c>
      <c r="E247">
        <v>24</v>
      </c>
      <c r="F247">
        <v>163.4</v>
      </c>
      <c r="G247">
        <v>73.7</v>
      </c>
      <c r="H247">
        <f t="shared" si="10"/>
        <v>2.2170963364993215</v>
      </c>
      <c r="I247">
        <v>22</v>
      </c>
      <c r="J247">
        <v>54.23</v>
      </c>
      <c r="K247">
        <v>68.72</v>
      </c>
      <c r="O247" t="s">
        <v>281</v>
      </c>
      <c r="P247" t="s">
        <v>174</v>
      </c>
      <c r="Q247" t="s">
        <v>0</v>
      </c>
      <c r="R247" t="s">
        <v>5</v>
      </c>
      <c r="S247">
        <v>24.5</v>
      </c>
      <c r="T247">
        <v>97.71</v>
      </c>
      <c r="U247">
        <v>74.930000000000007</v>
      </c>
      <c r="V247">
        <f t="shared" si="11"/>
        <v>1.3040170826104363</v>
      </c>
      <c r="W247">
        <v>23.5</v>
      </c>
      <c r="X247">
        <v>62.89</v>
      </c>
      <c r="Y247">
        <v>72.459999999999994</v>
      </c>
    </row>
    <row r="248" spans="1:25" x14ac:dyDescent="0.35">
      <c r="A248" t="s">
        <v>282</v>
      </c>
      <c r="B248" t="s">
        <v>174</v>
      </c>
      <c r="C248" t="s">
        <v>0</v>
      </c>
      <c r="D248" t="s">
        <v>4</v>
      </c>
      <c r="E248">
        <v>24</v>
      </c>
      <c r="F248">
        <v>225.01</v>
      </c>
      <c r="G248">
        <v>73.7</v>
      </c>
      <c r="H248">
        <f t="shared" si="10"/>
        <v>3.0530529172320215</v>
      </c>
      <c r="I248">
        <v>22</v>
      </c>
      <c r="J248">
        <v>49.31</v>
      </c>
      <c r="K248">
        <v>68.72</v>
      </c>
      <c r="O248" t="s">
        <v>282</v>
      </c>
      <c r="P248" t="s">
        <v>174</v>
      </c>
      <c r="Q248" t="s">
        <v>0</v>
      </c>
      <c r="R248" t="s">
        <v>5</v>
      </c>
      <c r="S248">
        <v>24</v>
      </c>
      <c r="T248">
        <v>130.27000000000001</v>
      </c>
      <c r="U248">
        <v>73.7</v>
      </c>
      <c r="V248">
        <f t="shared" si="11"/>
        <v>1.767571234735414</v>
      </c>
      <c r="W248">
        <v>23</v>
      </c>
      <c r="X248">
        <v>53.35</v>
      </c>
      <c r="Y248">
        <v>71.22</v>
      </c>
    </row>
    <row r="249" spans="1:25" x14ac:dyDescent="0.35">
      <c r="A249" t="s">
        <v>283</v>
      </c>
      <c r="B249" t="s">
        <v>174</v>
      </c>
      <c r="C249" t="s">
        <v>0</v>
      </c>
      <c r="D249" t="s">
        <v>4</v>
      </c>
      <c r="E249">
        <v>24.5</v>
      </c>
      <c r="F249">
        <v>162.57</v>
      </c>
      <c r="G249">
        <v>74.930000000000007</v>
      </c>
      <c r="H249">
        <f t="shared" si="10"/>
        <v>2.169624983317763</v>
      </c>
      <c r="I249">
        <v>23</v>
      </c>
      <c r="J249">
        <v>70.8</v>
      </c>
      <c r="K249">
        <v>71.22</v>
      </c>
      <c r="O249" t="s">
        <v>283</v>
      </c>
      <c r="P249" t="s">
        <v>174</v>
      </c>
      <c r="Q249" t="s">
        <v>0</v>
      </c>
      <c r="R249" t="s">
        <v>5</v>
      </c>
      <c r="S249">
        <v>24</v>
      </c>
      <c r="T249">
        <v>121.02</v>
      </c>
      <c r="U249">
        <v>73.7</v>
      </c>
      <c r="V249">
        <f t="shared" si="11"/>
        <v>1.6420624151967433</v>
      </c>
      <c r="W249">
        <v>27.5</v>
      </c>
      <c r="X249">
        <v>85.63</v>
      </c>
      <c r="Y249">
        <v>82.3</v>
      </c>
    </row>
    <row r="250" spans="1:25" x14ac:dyDescent="0.35">
      <c r="A250" t="s">
        <v>284</v>
      </c>
      <c r="B250" t="s">
        <v>174</v>
      </c>
      <c r="C250" t="s">
        <v>0</v>
      </c>
      <c r="D250" t="s">
        <v>4</v>
      </c>
      <c r="E250">
        <v>24</v>
      </c>
      <c r="F250">
        <v>159.57</v>
      </c>
      <c r="G250">
        <v>73.7</v>
      </c>
      <c r="H250">
        <f t="shared" si="10"/>
        <v>2.1651289009497963</v>
      </c>
      <c r="I250">
        <v>22</v>
      </c>
      <c r="J250">
        <v>65.06</v>
      </c>
      <c r="K250">
        <v>68.72</v>
      </c>
      <c r="O250" t="s">
        <v>284</v>
      </c>
      <c r="P250" t="s">
        <v>174</v>
      </c>
      <c r="Q250" t="s">
        <v>0</v>
      </c>
      <c r="R250" t="s">
        <v>5</v>
      </c>
      <c r="S250">
        <v>24</v>
      </c>
      <c r="T250">
        <v>133.97</v>
      </c>
      <c r="U250">
        <v>73.7</v>
      </c>
      <c r="V250">
        <f t="shared" si="11"/>
        <v>1.8177747625508818</v>
      </c>
      <c r="W250">
        <v>22.5</v>
      </c>
      <c r="X250">
        <v>60.5</v>
      </c>
      <c r="Y250">
        <v>69.97</v>
      </c>
    </row>
    <row r="251" spans="1:25" x14ac:dyDescent="0.35">
      <c r="A251" t="s">
        <v>285</v>
      </c>
      <c r="B251" t="s">
        <v>174</v>
      </c>
      <c r="C251" t="s">
        <v>0</v>
      </c>
      <c r="D251" t="s">
        <v>4</v>
      </c>
      <c r="E251">
        <v>24</v>
      </c>
      <c r="F251">
        <v>230.44</v>
      </c>
      <c r="G251">
        <v>73.7</v>
      </c>
      <c r="H251">
        <f t="shared" si="10"/>
        <v>3.1267299864314788</v>
      </c>
      <c r="I251">
        <v>22</v>
      </c>
      <c r="J251">
        <v>38.71</v>
      </c>
      <c r="K251">
        <v>68.72</v>
      </c>
      <c r="O251" t="s">
        <v>285</v>
      </c>
      <c r="P251" t="s">
        <v>174</v>
      </c>
      <c r="Q251" t="s">
        <v>0</v>
      </c>
      <c r="R251" t="s">
        <v>5</v>
      </c>
      <c r="S251">
        <v>24</v>
      </c>
      <c r="T251">
        <v>100.92</v>
      </c>
      <c r="U251">
        <v>73.7</v>
      </c>
      <c r="V251">
        <f t="shared" si="11"/>
        <v>1.3693351424694709</v>
      </c>
      <c r="W251">
        <v>23.5</v>
      </c>
      <c r="X251">
        <v>62.31</v>
      </c>
      <c r="Y251">
        <v>72.459999999999994</v>
      </c>
    </row>
    <row r="252" spans="1:25" x14ac:dyDescent="0.35">
      <c r="A252" t="s">
        <v>286</v>
      </c>
      <c r="B252" t="s">
        <v>174</v>
      </c>
      <c r="C252" t="s">
        <v>3</v>
      </c>
      <c r="D252" t="s">
        <v>4</v>
      </c>
      <c r="E252">
        <v>24</v>
      </c>
      <c r="F252">
        <v>202.26</v>
      </c>
      <c r="G252">
        <v>73.7</v>
      </c>
      <c r="H252">
        <f t="shared" si="10"/>
        <v>2.7443690637720488</v>
      </c>
      <c r="I252">
        <v>22</v>
      </c>
      <c r="J252">
        <v>46.97</v>
      </c>
      <c r="K252">
        <v>68.72</v>
      </c>
      <c r="O252" t="s">
        <v>286</v>
      </c>
      <c r="P252" t="s">
        <v>174</v>
      </c>
      <c r="Q252" t="s">
        <v>3</v>
      </c>
      <c r="R252" t="s">
        <v>5</v>
      </c>
      <c r="S252">
        <v>24</v>
      </c>
      <c r="T252">
        <v>127.4</v>
      </c>
      <c r="U252">
        <v>73.7</v>
      </c>
      <c r="V252">
        <f t="shared" si="11"/>
        <v>1.7286295793758479</v>
      </c>
      <c r="W252">
        <v>23</v>
      </c>
      <c r="X252">
        <v>55.23</v>
      </c>
      <c r="Y252">
        <v>71.22</v>
      </c>
    </row>
    <row r="253" spans="1:25" x14ac:dyDescent="0.35">
      <c r="A253" t="s">
        <v>287</v>
      </c>
      <c r="B253" t="s">
        <v>174</v>
      </c>
      <c r="C253" t="s">
        <v>3</v>
      </c>
      <c r="D253" t="s">
        <v>4</v>
      </c>
      <c r="E253">
        <v>24</v>
      </c>
      <c r="F253">
        <v>182.82</v>
      </c>
      <c r="G253">
        <v>73.7</v>
      </c>
      <c r="H253">
        <f t="shared" si="10"/>
        <v>2.4805970149253729</v>
      </c>
      <c r="I253">
        <v>22</v>
      </c>
      <c r="J253">
        <v>51.75</v>
      </c>
      <c r="K253">
        <v>68.72</v>
      </c>
      <c r="O253" t="s">
        <v>287</v>
      </c>
      <c r="P253" t="s">
        <v>174</v>
      </c>
      <c r="Q253" t="s">
        <v>3</v>
      </c>
      <c r="R253" t="s">
        <v>5</v>
      </c>
      <c r="S253">
        <v>24</v>
      </c>
      <c r="T253">
        <v>89.73</v>
      </c>
      <c r="U253">
        <v>73.7</v>
      </c>
      <c r="V253">
        <f t="shared" si="11"/>
        <v>1.2175033921302578</v>
      </c>
      <c r="W253">
        <v>28.5</v>
      </c>
      <c r="X253">
        <v>87.12</v>
      </c>
      <c r="Y253">
        <v>84.74</v>
      </c>
    </row>
    <row r="254" spans="1:25" x14ac:dyDescent="0.35">
      <c r="A254" s="1" t="s">
        <v>288</v>
      </c>
      <c r="B254" t="s">
        <v>174</v>
      </c>
      <c r="C254" t="s">
        <v>3</v>
      </c>
      <c r="D254" t="s">
        <v>4</v>
      </c>
      <c r="E254">
        <v>22</v>
      </c>
      <c r="F254">
        <v>50.37</v>
      </c>
      <c r="G254">
        <v>68.72</v>
      </c>
      <c r="H254">
        <f t="shared" si="10"/>
        <v>0.73297438882421417</v>
      </c>
      <c r="I254">
        <v>21.5</v>
      </c>
      <c r="J254">
        <v>43.9</v>
      </c>
      <c r="K254">
        <v>67.47</v>
      </c>
      <c r="O254" t="s">
        <v>288</v>
      </c>
      <c r="P254" t="s">
        <v>174</v>
      </c>
      <c r="Q254" t="s">
        <v>3</v>
      </c>
      <c r="R254" t="s">
        <v>5</v>
      </c>
      <c r="S254">
        <v>25</v>
      </c>
      <c r="T254">
        <v>108.02</v>
      </c>
      <c r="U254">
        <v>76.17</v>
      </c>
      <c r="V254">
        <f t="shared" si="11"/>
        <v>1.4181436260995142</v>
      </c>
      <c r="W254">
        <v>28.5</v>
      </c>
      <c r="X254">
        <v>85.72</v>
      </c>
      <c r="Y254">
        <v>84.74</v>
      </c>
    </row>
    <row r="255" spans="1:25" x14ac:dyDescent="0.35">
      <c r="A255" t="s">
        <v>289</v>
      </c>
      <c r="B255" t="s">
        <v>174</v>
      </c>
      <c r="C255" t="s">
        <v>3</v>
      </c>
      <c r="D255" t="s">
        <v>4</v>
      </c>
      <c r="E255">
        <v>25</v>
      </c>
      <c r="F255">
        <v>139.29</v>
      </c>
      <c r="G255">
        <v>76.17</v>
      </c>
      <c r="H255">
        <f t="shared" si="10"/>
        <v>1.8286727057896808</v>
      </c>
      <c r="I255">
        <v>23.5</v>
      </c>
      <c r="J255">
        <v>69.91</v>
      </c>
      <c r="K255">
        <v>72.459999999999994</v>
      </c>
      <c r="O255" t="s">
        <v>289</v>
      </c>
      <c r="P255" t="s">
        <v>174</v>
      </c>
      <c r="Q255" t="s">
        <v>3</v>
      </c>
      <c r="R255" t="s">
        <v>5</v>
      </c>
      <c r="S255">
        <v>24</v>
      </c>
      <c r="T255">
        <v>147.59</v>
      </c>
      <c r="U255">
        <v>73.7</v>
      </c>
      <c r="V255">
        <f t="shared" si="11"/>
        <v>2.0025780189959295</v>
      </c>
      <c r="W255">
        <v>22.5</v>
      </c>
      <c r="X255">
        <v>54.13</v>
      </c>
      <c r="Y255">
        <v>69.97</v>
      </c>
    </row>
    <row r="256" spans="1:25" x14ac:dyDescent="0.35">
      <c r="A256" t="s">
        <v>290</v>
      </c>
      <c r="B256" t="s">
        <v>174</v>
      </c>
      <c r="C256" t="s">
        <v>3</v>
      </c>
      <c r="D256" t="s">
        <v>4</v>
      </c>
      <c r="E256">
        <v>24.5</v>
      </c>
      <c r="F256">
        <v>120.57</v>
      </c>
      <c r="G256">
        <v>74.930000000000007</v>
      </c>
      <c r="H256">
        <f t="shared" si="10"/>
        <v>1.609101828373148</v>
      </c>
      <c r="I256">
        <v>22.5</v>
      </c>
      <c r="J256">
        <v>66.52</v>
      </c>
      <c r="K256">
        <v>69.97</v>
      </c>
      <c r="O256" t="s">
        <v>290</v>
      </c>
      <c r="P256" t="s">
        <v>174</v>
      </c>
      <c r="Q256" t="s">
        <v>3</v>
      </c>
      <c r="R256" t="s">
        <v>5</v>
      </c>
      <c r="S256">
        <v>24</v>
      </c>
      <c r="T256">
        <v>132.63999999999999</v>
      </c>
      <c r="U256">
        <v>73.7</v>
      </c>
      <c r="V256">
        <f t="shared" si="11"/>
        <v>1.7997286295793755</v>
      </c>
      <c r="W256">
        <v>23</v>
      </c>
      <c r="X256">
        <v>58.17</v>
      </c>
      <c r="Y256">
        <v>71.22</v>
      </c>
    </row>
    <row r="257" spans="1:25" x14ac:dyDescent="0.35">
      <c r="A257" t="s">
        <v>291</v>
      </c>
      <c r="B257" t="s">
        <v>174</v>
      </c>
      <c r="C257" t="s">
        <v>3</v>
      </c>
      <c r="D257" t="s">
        <v>4</v>
      </c>
      <c r="E257">
        <v>24</v>
      </c>
      <c r="F257">
        <v>146.41</v>
      </c>
      <c r="G257">
        <v>73.7</v>
      </c>
      <c r="H257">
        <f t="shared" si="10"/>
        <v>1.9865671641791043</v>
      </c>
      <c r="I257">
        <v>22.5</v>
      </c>
      <c r="J257">
        <v>50.36</v>
      </c>
      <c r="K257">
        <v>69.97</v>
      </c>
      <c r="O257" t="s">
        <v>291</v>
      </c>
      <c r="P257" t="s">
        <v>174</v>
      </c>
      <c r="Q257" t="s">
        <v>3</v>
      </c>
      <c r="R257" t="s">
        <v>5</v>
      </c>
      <c r="S257">
        <v>26.5</v>
      </c>
      <c r="T257">
        <v>70.34</v>
      </c>
      <c r="U257">
        <v>79.86</v>
      </c>
      <c r="V257">
        <f t="shared" si="11"/>
        <v>0.88079138492361642</v>
      </c>
      <c r="W257">
        <v>26</v>
      </c>
      <c r="X257">
        <v>63.76</v>
      </c>
      <c r="Y257">
        <v>78.63</v>
      </c>
    </row>
    <row r="258" spans="1:25" x14ac:dyDescent="0.35">
      <c r="A258" t="s">
        <v>292</v>
      </c>
      <c r="B258" t="s">
        <v>174</v>
      </c>
      <c r="C258" t="s">
        <v>3</v>
      </c>
      <c r="D258" t="s">
        <v>4</v>
      </c>
      <c r="E258">
        <v>24</v>
      </c>
      <c r="F258">
        <v>116.41</v>
      </c>
      <c r="G258">
        <v>73.7</v>
      </c>
      <c r="H258">
        <f t="shared" si="10"/>
        <v>1.5795115332428764</v>
      </c>
      <c r="I258">
        <v>22.5</v>
      </c>
      <c r="J258">
        <v>67.92</v>
      </c>
      <c r="K258">
        <v>69.97</v>
      </c>
      <c r="O258" t="s">
        <v>292</v>
      </c>
      <c r="P258" t="s">
        <v>174</v>
      </c>
      <c r="Q258" t="s">
        <v>3</v>
      </c>
      <c r="R258" t="s">
        <v>5</v>
      </c>
      <c r="S258">
        <v>24</v>
      </c>
      <c r="T258">
        <v>106.29</v>
      </c>
      <c r="U258">
        <v>73.7</v>
      </c>
      <c r="V258">
        <f t="shared" si="11"/>
        <v>1.4421981004070556</v>
      </c>
      <c r="W258">
        <v>23</v>
      </c>
      <c r="X258">
        <v>38.89</v>
      </c>
      <c r="Y258">
        <v>71.22</v>
      </c>
    </row>
    <row r="259" spans="1:25" x14ac:dyDescent="0.35">
      <c r="A259" t="s">
        <v>293</v>
      </c>
      <c r="B259" t="s">
        <v>174</v>
      </c>
      <c r="C259" t="s">
        <v>3</v>
      </c>
      <c r="D259" t="s">
        <v>4</v>
      </c>
      <c r="E259">
        <v>24</v>
      </c>
      <c r="F259">
        <v>183.94</v>
      </c>
      <c r="G259">
        <v>73.7</v>
      </c>
      <c r="H259">
        <f t="shared" si="10"/>
        <v>2.4957937584803256</v>
      </c>
      <c r="I259">
        <v>22</v>
      </c>
      <c r="J259">
        <v>65.099999999999994</v>
      </c>
      <c r="K259">
        <v>68.72</v>
      </c>
      <c r="O259" t="s">
        <v>293</v>
      </c>
      <c r="P259" t="s">
        <v>174</v>
      </c>
      <c r="Q259" t="s">
        <v>3</v>
      </c>
      <c r="R259" t="s">
        <v>5</v>
      </c>
      <c r="S259">
        <v>24</v>
      </c>
      <c r="T259">
        <v>113.05</v>
      </c>
      <c r="U259">
        <v>73.7</v>
      </c>
      <c r="V259">
        <f t="shared" si="11"/>
        <v>1.533921302578019</v>
      </c>
      <c r="W259">
        <v>23</v>
      </c>
      <c r="X259">
        <v>41.15</v>
      </c>
      <c r="Y259">
        <v>71.22</v>
      </c>
    </row>
    <row r="260" spans="1:25" x14ac:dyDescent="0.35">
      <c r="A260" t="s">
        <v>294</v>
      </c>
      <c r="B260" t="s">
        <v>174</v>
      </c>
      <c r="C260" t="s">
        <v>3</v>
      </c>
      <c r="D260" t="s">
        <v>4</v>
      </c>
      <c r="E260">
        <v>25</v>
      </c>
      <c r="F260">
        <v>53.28</v>
      </c>
      <c r="G260">
        <v>76.17</v>
      </c>
      <c r="H260">
        <f t="shared" si="10"/>
        <v>0.69948798739661289</v>
      </c>
      <c r="I260">
        <v>24.5</v>
      </c>
      <c r="J260">
        <v>48.22</v>
      </c>
      <c r="K260">
        <v>74.930000000000007</v>
      </c>
      <c r="O260" t="s">
        <v>294</v>
      </c>
      <c r="P260" t="s">
        <v>174</v>
      </c>
      <c r="Q260" t="s">
        <v>3</v>
      </c>
      <c r="R260" t="s">
        <v>5</v>
      </c>
      <c r="S260">
        <v>24</v>
      </c>
      <c r="T260">
        <v>139.25</v>
      </c>
      <c r="U260">
        <v>73.7</v>
      </c>
      <c r="V260">
        <f t="shared" si="11"/>
        <v>1.889416553595658</v>
      </c>
      <c r="W260">
        <v>22.5</v>
      </c>
      <c r="X260">
        <v>47.51</v>
      </c>
      <c r="Y260">
        <v>69.97</v>
      </c>
    </row>
    <row r="261" spans="1:25" x14ac:dyDescent="0.35">
      <c r="A261" t="s">
        <v>295</v>
      </c>
      <c r="B261" t="s">
        <v>174</v>
      </c>
      <c r="C261" t="s">
        <v>3</v>
      </c>
      <c r="D261" t="s">
        <v>4</v>
      </c>
      <c r="E261">
        <v>24</v>
      </c>
      <c r="F261">
        <v>236.17</v>
      </c>
      <c r="G261">
        <v>73.7</v>
      </c>
      <c r="H261">
        <f t="shared" si="10"/>
        <v>3.2044776119402982</v>
      </c>
      <c r="I261">
        <v>21.5</v>
      </c>
      <c r="J261">
        <v>37.4</v>
      </c>
      <c r="K261">
        <v>67.47</v>
      </c>
      <c r="O261" t="s">
        <v>295</v>
      </c>
      <c r="P261" t="s">
        <v>174</v>
      </c>
      <c r="Q261" t="s">
        <v>3</v>
      </c>
      <c r="R261" t="s">
        <v>5</v>
      </c>
      <c r="S261">
        <v>24</v>
      </c>
      <c r="T261">
        <v>121.45</v>
      </c>
      <c r="U261">
        <v>73.7</v>
      </c>
      <c r="V261">
        <f t="shared" si="11"/>
        <v>1.6478968792401627</v>
      </c>
      <c r="W261">
        <v>23</v>
      </c>
      <c r="X261">
        <v>58.34</v>
      </c>
      <c r="Y261">
        <v>71.22</v>
      </c>
    </row>
    <row r="262" spans="1:25" x14ac:dyDescent="0.35">
      <c r="A262" t="s">
        <v>296</v>
      </c>
      <c r="B262" t="s">
        <v>174</v>
      </c>
      <c r="C262" t="s">
        <v>3</v>
      </c>
      <c r="D262" t="s">
        <v>4</v>
      </c>
      <c r="E262">
        <v>24</v>
      </c>
      <c r="F262">
        <v>154.86000000000001</v>
      </c>
      <c r="G262">
        <v>73.7</v>
      </c>
      <c r="H262">
        <f t="shared" si="10"/>
        <v>2.1012211668928087</v>
      </c>
      <c r="I262">
        <v>22.5</v>
      </c>
      <c r="J262">
        <v>58.83</v>
      </c>
      <c r="K262">
        <v>69.97</v>
      </c>
      <c r="O262" t="s">
        <v>296</v>
      </c>
      <c r="P262" t="s">
        <v>174</v>
      </c>
      <c r="Q262" t="s">
        <v>3</v>
      </c>
      <c r="R262" t="s">
        <v>5</v>
      </c>
      <c r="S262">
        <v>24</v>
      </c>
      <c r="T262">
        <v>91.44</v>
      </c>
      <c r="U262">
        <v>73.7</v>
      </c>
      <c r="V262">
        <f t="shared" si="11"/>
        <v>1.2407055630936228</v>
      </c>
      <c r="W262">
        <v>27.5</v>
      </c>
      <c r="X262">
        <v>92.19</v>
      </c>
      <c r="Y262">
        <v>82.3</v>
      </c>
    </row>
    <row r="263" spans="1:25" x14ac:dyDescent="0.35">
      <c r="A263" t="s">
        <v>297</v>
      </c>
      <c r="B263" t="s">
        <v>174</v>
      </c>
      <c r="C263" t="s">
        <v>3</v>
      </c>
      <c r="D263" t="s">
        <v>4</v>
      </c>
      <c r="E263">
        <v>25</v>
      </c>
      <c r="F263">
        <v>140.58000000000001</v>
      </c>
      <c r="G263">
        <v>76.17</v>
      </c>
      <c r="H263">
        <f t="shared" si="10"/>
        <v>1.8456085072863333</v>
      </c>
      <c r="I263">
        <v>23</v>
      </c>
      <c r="J263">
        <v>54.85</v>
      </c>
      <c r="K263">
        <v>71.22</v>
      </c>
      <c r="O263" t="s">
        <v>297</v>
      </c>
      <c r="P263" t="s">
        <v>174</v>
      </c>
      <c r="Q263" t="s">
        <v>3</v>
      </c>
      <c r="R263" t="s">
        <v>5</v>
      </c>
      <c r="S263">
        <v>25.5</v>
      </c>
      <c r="T263">
        <v>92.42</v>
      </c>
      <c r="U263">
        <v>77.400000000000006</v>
      </c>
      <c r="V263">
        <f t="shared" si="11"/>
        <v>1.1940568475452196</v>
      </c>
      <c r="W263">
        <v>23.5</v>
      </c>
      <c r="X263">
        <v>65.8</v>
      </c>
      <c r="Y263">
        <v>72.459999999999994</v>
      </c>
    </row>
    <row r="264" spans="1:25" x14ac:dyDescent="0.35">
      <c r="A264" t="s">
        <v>298</v>
      </c>
      <c r="B264" t="s">
        <v>174</v>
      </c>
      <c r="C264" t="s">
        <v>3</v>
      </c>
      <c r="D264" t="s">
        <v>4</v>
      </c>
      <c r="E264">
        <v>24</v>
      </c>
      <c r="F264">
        <v>134.72</v>
      </c>
      <c r="G264">
        <v>73.7</v>
      </c>
      <c r="H264">
        <f t="shared" si="10"/>
        <v>1.8279511533242876</v>
      </c>
      <c r="I264">
        <v>21.5</v>
      </c>
      <c r="J264">
        <v>47.95</v>
      </c>
      <c r="K264">
        <v>67.47</v>
      </c>
      <c r="O264" t="s">
        <v>298</v>
      </c>
      <c r="P264" t="s">
        <v>174</v>
      </c>
      <c r="Q264" t="s">
        <v>3</v>
      </c>
      <c r="R264" t="s">
        <v>5</v>
      </c>
      <c r="S264">
        <v>24</v>
      </c>
      <c r="T264">
        <v>98.28</v>
      </c>
      <c r="U264">
        <v>73.7</v>
      </c>
      <c r="V264">
        <f t="shared" si="11"/>
        <v>1.3335142469470826</v>
      </c>
      <c r="W264">
        <v>23.5</v>
      </c>
      <c r="X264">
        <v>58.81</v>
      </c>
      <c r="Y264">
        <v>72.459999999999994</v>
      </c>
    </row>
    <row r="265" spans="1:25" x14ac:dyDescent="0.35">
      <c r="A265" t="s">
        <v>299</v>
      </c>
      <c r="B265" t="s">
        <v>174</v>
      </c>
      <c r="C265" t="s">
        <v>3</v>
      </c>
      <c r="D265" t="s">
        <v>4</v>
      </c>
      <c r="E265">
        <v>24</v>
      </c>
      <c r="F265">
        <v>171.24</v>
      </c>
      <c r="G265">
        <v>73.7</v>
      </c>
      <c r="H265">
        <f t="shared" si="10"/>
        <v>2.3234735413839891</v>
      </c>
      <c r="I265">
        <v>22</v>
      </c>
      <c r="J265">
        <v>59.23</v>
      </c>
      <c r="K265">
        <v>68.72</v>
      </c>
      <c r="O265" t="s">
        <v>299</v>
      </c>
      <c r="P265" t="s">
        <v>174</v>
      </c>
      <c r="Q265" t="s">
        <v>3</v>
      </c>
      <c r="R265" t="s">
        <v>5</v>
      </c>
      <c r="S265">
        <v>24</v>
      </c>
      <c r="T265">
        <v>117.43</v>
      </c>
      <c r="U265">
        <v>73.7</v>
      </c>
      <c r="V265">
        <f t="shared" si="11"/>
        <v>1.5933514246947083</v>
      </c>
      <c r="W265">
        <v>23</v>
      </c>
      <c r="X265">
        <v>60.2</v>
      </c>
      <c r="Y265">
        <v>71.22</v>
      </c>
    </row>
    <row r="266" spans="1:25" x14ac:dyDescent="0.35">
      <c r="A266" t="s">
        <v>300</v>
      </c>
      <c r="B266" t="s">
        <v>174</v>
      </c>
      <c r="C266" t="s">
        <v>3</v>
      </c>
      <c r="D266" t="s">
        <v>4</v>
      </c>
      <c r="E266">
        <v>23.5</v>
      </c>
      <c r="F266">
        <v>92.15</v>
      </c>
      <c r="G266">
        <v>72.459999999999994</v>
      </c>
      <c r="H266">
        <f t="shared" si="10"/>
        <v>1.2717361302787746</v>
      </c>
      <c r="I266">
        <v>22.5</v>
      </c>
      <c r="J266">
        <v>63.87</v>
      </c>
      <c r="K266">
        <v>69.97</v>
      </c>
      <c r="O266" t="s">
        <v>300</v>
      </c>
      <c r="P266" t="s">
        <v>174</v>
      </c>
      <c r="Q266" t="s">
        <v>3</v>
      </c>
      <c r="R266" t="s">
        <v>5</v>
      </c>
      <c r="S266">
        <v>27</v>
      </c>
      <c r="T266">
        <v>85.06</v>
      </c>
      <c r="U266">
        <v>81.08</v>
      </c>
      <c r="V266">
        <f t="shared" si="11"/>
        <v>1.0490873211642822</v>
      </c>
      <c r="W266">
        <v>26.5</v>
      </c>
      <c r="X266">
        <v>60.79</v>
      </c>
      <c r="Y266">
        <v>79.86</v>
      </c>
    </row>
    <row r="267" spans="1:25" x14ac:dyDescent="0.35">
      <c r="A267" t="s">
        <v>301</v>
      </c>
      <c r="B267" t="s">
        <v>174</v>
      </c>
      <c r="C267" t="s">
        <v>3</v>
      </c>
      <c r="D267" t="s">
        <v>4</v>
      </c>
      <c r="E267">
        <v>24</v>
      </c>
      <c r="F267">
        <v>158.47</v>
      </c>
      <c r="G267">
        <v>73.7</v>
      </c>
      <c r="H267">
        <f t="shared" si="10"/>
        <v>2.1502035278154681</v>
      </c>
      <c r="I267">
        <v>22</v>
      </c>
      <c r="J267">
        <v>54.05</v>
      </c>
      <c r="K267">
        <v>68.72</v>
      </c>
      <c r="O267" t="s">
        <v>301</v>
      </c>
      <c r="P267" t="s">
        <v>174</v>
      </c>
      <c r="Q267" t="s">
        <v>3</v>
      </c>
      <c r="R267" t="s">
        <v>5</v>
      </c>
      <c r="S267">
        <v>24</v>
      </c>
      <c r="T267">
        <v>79.349999999999994</v>
      </c>
      <c r="U267">
        <v>73.7</v>
      </c>
      <c r="V267">
        <f t="shared" si="11"/>
        <v>1.0766621438263229</v>
      </c>
      <c r="W267">
        <v>23.5</v>
      </c>
      <c r="X267">
        <v>42.1</v>
      </c>
      <c r="Y267">
        <v>72.459999999999994</v>
      </c>
    </row>
    <row r="268" spans="1:25" x14ac:dyDescent="0.35">
      <c r="A268" s="1" t="s">
        <v>302</v>
      </c>
      <c r="B268" t="s">
        <v>303</v>
      </c>
      <c r="C268" t="s">
        <v>0</v>
      </c>
      <c r="D268" t="s">
        <v>1</v>
      </c>
      <c r="E268">
        <v>23</v>
      </c>
      <c r="F268">
        <v>140.58000000000001</v>
      </c>
      <c r="G268">
        <v>71.22</v>
      </c>
      <c r="H268">
        <f t="shared" ref="H268:H331" si="12">F268/G268</f>
        <v>1.9738837405223253</v>
      </c>
      <c r="I268">
        <v>21</v>
      </c>
      <c r="J268">
        <v>49.56</v>
      </c>
      <c r="K268">
        <v>66.22</v>
      </c>
      <c r="O268" t="s">
        <v>302</v>
      </c>
      <c r="P268" t="s">
        <v>303</v>
      </c>
      <c r="Q268" t="s">
        <v>0</v>
      </c>
      <c r="R268" t="s">
        <v>2</v>
      </c>
      <c r="S268">
        <v>24</v>
      </c>
      <c r="T268">
        <v>169.94</v>
      </c>
      <c r="U268">
        <v>73.7</v>
      </c>
      <c r="V268">
        <f t="shared" ref="V268:V331" si="13">T268/U268</f>
        <v>2.3058344640434192</v>
      </c>
      <c r="W268">
        <v>35</v>
      </c>
      <c r="X268">
        <v>110.58</v>
      </c>
      <c r="Y268">
        <v>100.44</v>
      </c>
    </row>
    <row r="269" spans="1:25" x14ac:dyDescent="0.35">
      <c r="A269" s="1" t="s">
        <v>304</v>
      </c>
      <c r="B269" t="s">
        <v>303</v>
      </c>
      <c r="C269" t="s">
        <v>0</v>
      </c>
      <c r="D269" t="s">
        <v>1</v>
      </c>
      <c r="E269">
        <v>0</v>
      </c>
      <c r="F269">
        <v>0</v>
      </c>
      <c r="G269">
        <v>0</v>
      </c>
      <c r="H269" t="e">
        <f t="shared" si="12"/>
        <v>#DIV/0!</v>
      </c>
      <c r="I269">
        <v>0</v>
      </c>
      <c r="J269">
        <v>0</v>
      </c>
      <c r="K269">
        <v>0</v>
      </c>
      <c r="O269" t="s">
        <v>304</v>
      </c>
      <c r="P269" t="s">
        <v>303</v>
      </c>
      <c r="Q269" t="s">
        <v>0</v>
      </c>
      <c r="R269" t="s">
        <v>2</v>
      </c>
      <c r="S269">
        <v>0</v>
      </c>
      <c r="T269">
        <v>0</v>
      </c>
      <c r="U269">
        <v>0</v>
      </c>
      <c r="V269" t="e">
        <f t="shared" si="13"/>
        <v>#DIV/0!</v>
      </c>
      <c r="W269">
        <v>0</v>
      </c>
      <c r="X269">
        <v>0</v>
      </c>
      <c r="Y269">
        <v>0</v>
      </c>
    </row>
    <row r="270" spans="1:25" x14ac:dyDescent="0.35">
      <c r="A270" s="1" t="s">
        <v>305</v>
      </c>
      <c r="B270" t="s">
        <v>303</v>
      </c>
      <c r="C270" t="s">
        <v>0</v>
      </c>
      <c r="D270" t="s">
        <v>1</v>
      </c>
      <c r="E270">
        <v>29.5</v>
      </c>
      <c r="F270">
        <v>89.52</v>
      </c>
      <c r="G270">
        <v>87.18</v>
      </c>
      <c r="H270">
        <f t="shared" si="12"/>
        <v>1.0268410185822434</v>
      </c>
      <c r="I270">
        <v>29</v>
      </c>
      <c r="J270">
        <v>56.29</v>
      </c>
      <c r="K270">
        <v>85.96</v>
      </c>
      <c r="O270" t="s">
        <v>305</v>
      </c>
      <c r="P270" t="s">
        <v>303</v>
      </c>
      <c r="Q270" t="s">
        <v>0</v>
      </c>
      <c r="R270" t="s">
        <v>2</v>
      </c>
      <c r="S270">
        <v>24</v>
      </c>
      <c r="T270">
        <v>193.65</v>
      </c>
      <c r="U270">
        <v>73.7</v>
      </c>
      <c r="V270">
        <f t="shared" si="13"/>
        <v>2.6275440976933515</v>
      </c>
      <c r="W270">
        <v>22.5</v>
      </c>
      <c r="X270">
        <v>56.15</v>
      </c>
      <c r="Y270">
        <v>69.97</v>
      </c>
    </row>
    <row r="271" spans="1:25" x14ac:dyDescent="0.35">
      <c r="A271" t="s">
        <v>306</v>
      </c>
      <c r="B271" t="s">
        <v>303</v>
      </c>
      <c r="C271" t="s">
        <v>0</v>
      </c>
      <c r="D271" t="s">
        <v>1</v>
      </c>
      <c r="E271">
        <v>24</v>
      </c>
      <c r="F271">
        <v>130.79</v>
      </c>
      <c r="G271">
        <v>73.7</v>
      </c>
      <c r="H271">
        <f t="shared" si="12"/>
        <v>1.7746268656716415</v>
      </c>
      <c r="I271">
        <v>22.5</v>
      </c>
      <c r="J271">
        <v>69.510000000000005</v>
      </c>
      <c r="K271">
        <v>69.97</v>
      </c>
      <c r="O271" t="s">
        <v>306</v>
      </c>
      <c r="P271" t="s">
        <v>303</v>
      </c>
      <c r="Q271" t="s">
        <v>0</v>
      </c>
      <c r="R271" t="s">
        <v>2</v>
      </c>
      <c r="S271">
        <v>24</v>
      </c>
      <c r="T271">
        <v>202.12</v>
      </c>
      <c r="U271">
        <v>73.7</v>
      </c>
      <c r="V271">
        <f t="shared" si="13"/>
        <v>2.7424694708276798</v>
      </c>
      <c r="W271">
        <v>22.5</v>
      </c>
      <c r="X271">
        <v>69.86</v>
      </c>
      <c r="Y271">
        <v>69.97</v>
      </c>
    </row>
    <row r="272" spans="1:25" x14ac:dyDescent="0.35">
      <c r="A272" s="1" t="s">
        <v>307</v>
      </c>
      <c r="B272" t="s">
        <v>303</v>
      </c>
      <c r="C272" t="s">
        <v>0</v>
      </c>
      <c r="D272" t="s">
        <v>1</v>
      </c>
      <c r="E272">
        <v>23</v>
      </c>
      <c r="F272">
        <v>67.66</v>
      </c>
      <c r="G272">
        <v>71.22</v>
      </c>
      <c r="H272">
        <f t="shared" si="12"/>
        <v>0.9500140409997192</v>
      </c>
      <c r="I272">
        <v>22.5</v>
      </c>
      <c r="J272">
        <v>66.180000000000007</v>
      </c>
      <c r="K272">
        <v>69.97</v>
      </c>
      <c r="O272" t="s">
        <v>307</v>
      </c>
      <c r="P272" t="s">
        <v>303</v>
      </c>
      <c r="Q272" t="s">
        <v>0</v>
      </c>
      <c r="R272" t="s">
        <v>2</v>
      </c>
      <c r="S272">
        <v>24</v>
      </c>
      <c r="T272">
        <v>174.21</v>
      </c>
      <c r="U272">
        <v>73.7</v>
      </c>
      <c r="V272">
        <f t="shared" si="13"/>
        <v>2.3637720488466756</v>
      </c>
      <c r="W272">
        <v>16</v>
      </c>
      <c r="X272">
        <v>54.43</v>
      </c>
      <c r="Y272">
        <v>53.5</v>
      </c>
    </row>
    <row r="273" spans="1:25" x14ac:dyDescent="0.35">
      <c r="A273" t="s">
        <v>308</v>
      </c>
      <c r="B273" t="s">
        <v>303</v>
      </c>
      <c r="C273" t="s">
        <v>0</v>
      </c>
      <c r="D273" t="s">
        <v>1</v>
      </c>
      <c r="E273">
        <v>23.5</v>
      </c>
      <c r="F273">
        <v>210.99</v>
      </c>
      <c r="G273">
        <v>72.459999999999994</v>
      </c>
      <c r="H273">
        <f t="shared" si="12"/>
        <v>2.9118134142975438</v>
      </c>
      <c r="I273">
        <v>21</v>
      </c>
      <c r="J273">
        <v>35.76</v>
      </c>
      <c r="K273">
        <v>66.22</v>
      </c>
      <c r="O273" t="s">
        <v>308</v>
      </c>
      <c r="P273" t="s">
        <v>303</v>
      </c>
      <c r="Q273" t="s">
        <v>0</v>
      </c>
      <c r="R273" t="s">
        <v>2</v>
      </c>
      <c r="S273">
        <v>24</v>
      </c>
      <c r="T273">
        <v>217.49</v>
      </c>
      <c r="U273">
        <v>73.7</v>
      </c>
      <c r="V273">
        <f t="shared" si="13"/>
        <v>2.9510176390773406</v>
      </c>
      <c r="W273">
        <v>22</v>
      </c>
      <c r="X273">
        <v>49.39</v>
      </c>
      <c r="Y273">
        <v>68.72</v>
      </c>
    </row>
    <row r="274" spans="1:25" x14ac:dyDescent="0.35">
      <c r="A274" t="s">
        <v>309</v>
      </c>
      <c r="B274" t="s">
        <v>303</v>
      </c>
      <c r="C274" t="s">
        <v>0</v>
      </c>
      <c r="D274" t="s">
        <v>1</v>
      </c>
      <c r="E274">
        <v>23.5</v>
      </c>
      <c r="F274">
        <v>98.23</v>
      </c>
      <c r="G274">
        <v>72.459999999999994</v>
      </c>
      <c r="H274">
        <f t="shared" si="12"/>
        <v>1.3556444935136629</v>
      </c>
      <c r="I274">
        <v>22.5</v>
      </c>
      <c r="J274">
        <v>62.54</v>
      </c>
      <c r="K274">
        <v>69.97</v>
      </c>
      <c r="O274" t="s">
        <v>309</v>
      </c>
      <c r="P274" t="s">
        <v>303</v>
      </c>
      <c r="Q274" t="s">
        <v>0</v>
      </c>
      <c r="R274" t="s">
        <v>2</v>
      </c>
      <c r="S274">
        <v>24</v>
      </c>
      <c r="T274">
        <v>174.07</v>
      </c>
      <c r="U274">
        <v>73.7</v>
      </c>
      <c r="V274">
        <f t="shared" si="13"/>
        <v>2.3618724559023065</v>
      </c>
      <c r="W274">
        <v>16</v>
      </c>
      <c r="X274">
        <v>61.71</v>
      </c>
      <c r="Y274">
        <v>53.5</v>
      </c>
    </row>
    <row r="275" spans="1:25" x14ac:dyDescent="0.35">
      <c r="A275" s="1" t="s">
        <v>310</v>
      </c>
      <c r="B275" t="s">
        <v>303</v>
      </c>
      <c r="C275" t="s">
        <v>0</v>
      </c>
      <c r="D275" t="s">
        <v>1</v>
      </c>
      <c r="E275">
        <v>0</v>
      </c>
      <c r="F275">
        <v>0</v>
      </c>
      <c r="G275">
        <v>0</v>
      </c>
      <c r="H275" t="e">
        <f t="shared" si="12"/>
        <v>#DIV/0!</v>
      </c>
      <c r="I275">
        <v>0</v>
      </c>
      <c r="J275">
        <v>0</v>
      </c>
      <c r="K275">
        <v>0</v>
      </c>
      <c r="O275" t="s">
        <v>310</v>
      </c>
      <c r="P275" t="s">
        <v>303</v>
      </c>
      <c r="Q275" t="s">
        <v>0</v>
      </c>
      <c r="R275" t="s">
        <v>2</v>
      </c>
      <c r="S275">
        <v>0</v>
      </c>
      <c r="T275">
        <v>0</v>
      </c>
      <c r="U275">
        <v>0</v>
      </c>
      <c r="V275" t="e">
        <f t="shared" si="13"/>
        <v>#DIV/0!</v>
      </c>
      <c r="W275">
        <v>0</v>
      </c>
      <c r="X275">
        <v>0</v>
      </c>
      <c r="Y275">
        <v>0</v>
      </c>
    </row>
    <row r="276" spans="1:25" x14ac:dyDescent="0.35">
      <c r="A276" t="s">
        <v>311</v>
      </c>
      <c r="B276" t="s">
        <v>303</v>
      </c>
      <c r="C276" t="s">
        <v>0</v>
      </c>
      <c r="D276" t="s">
        <v>1</v>
      </c>
      <c r="E276">
        <v>23.5</v>
      </c>
      <c r="F276">
        <v>151.99</v>
      </c>
      <c r="G276">
        <v>72.459999999999994</v>
      </c>
      <c r="H276">
        <f t="shared" si="12"/>
        <v>2.0975710736958324</v>
      </c>
      <c r="I276">
        <v>22</v>
      </c>
      <c r="J276">
        <v>61.88</v>
      </c>
      <c r="K276">
        <v>68.72</v>
      </c>
      <c r="O276" t="s">
        <v>311</v>
      </c>
      <c r="P276" t="s">
        <v>303</v>
      </c>
      <c r="Q276" t="s">
        <v>0</v>
      </c>
      <c r="R276" t="s">
        <v>2</v>
      </c>
      <c r="S276">
        <v>24</v>
      </c>
      <c r="T276">
        <v>170.28</v>
      </c>
      <c r="U276">
        <v>73.7</v>
      </c>
      <c r="V276">
        <f t="shared" si="13"/>
        <v>2.3104477611940299</v>
      </c>
      <c r="W276">
        <v>22</v>
      </c>
      <c r="X276">
        <v>58.98</v>
      </c>
      <c r="Y276">
        <v>68.72</v>
      </c>
    </row>
    <row r="277" spans="1:25" x14ac:dyDescent="0.35">
      <c r="A277" t="s">
        <v>312</v>
      </c>
      <c r="B277" t="s">
        <v>303</v>
      </c>
      <c r="C277" t="s">
        <v>0</v>
      </c>
      <c r="D277" t="s">
        <v>1</v>
      </c>
      <c r="E277">
        <v>23.5</v>
      </c>
      <c r="F277">
        <v>99.2</v>
      </c>
      <c r="G277">
        <v>72.459999999999994</v>
      </c>
      <c r="H277">
        <f t="shared" si="12"/>
        <v>1.3690311896218605</v>
      </c>
      <c r="I277">
        <v>22</v>
      </c>
      <c r="J277">
        <v>64.180000000000007</v>
      </c>
      <c r="K277">
        <v>68.72</v>
      </c>
      <c r="O277" t="s">
        <v>312</v>
      </c>
      <c r="P277" t="s">
        <v>303</v>
      </c>
      <c r="Q277" t="s">
        <v>0</v>
      </c>
      <c r="R277" t="s">
        <v>2</v>
      </c>
      <c r="S277">
        <v>24</v>
      </c>
      <c r="T277">
        <v>106.8</v>
      </c>
      <c r="U277">
        <v>73.7</v>
      </c>
      <c r="V277">
        <f t="shared" si="13"/>
        <v>1.4491180461329713</v>
      </c>
      <c r="W277">
        <v>16</v>
      </c>
      <c r="X277">
        <v>57.6</v>
      </c>
      <c r="Y277">
        <v>53.5</v>
      </c>
    </row>
    <row r="278" spans="1:25" x14ac:dyDescent="0.35">
      <c r="A278" t="s">
        <v>313</v>
      </c>
      <c r="B278" t="s">
        <v>303</v>
      </c>
      <c r="C278" t="s">
        <v>0</v>
      </c>
      <c r="D278" t="s">
        <v>1</v>
      </c>
      <c r="E278">
        <v>23.5</v>
      </c>
      <c r="F278">
        <v>117.25</v>
      </c>
      <c r="G278">
        <v>72.459999999999994</v>
      </c>
      <c r="H278">
        <f t="shared" si="12"/>
        <v>1.6181341429754348</v>
      </c>
      <c r="I278">
        <v>21.5</v>
      </c>
      <c r="J278">
        <v>46.37</v>
      </c>
      <c r="K278">
        <v>67.47</v>
      </c>
      <c r="O278" t="s">
        <v>313</v>
      </c>
      <c r="P278" t="s">
        <v>303</v>
      </c>
      <c r="Q278" t="s">
        <v>0</v>
      </c>
      <c r="R278" t="s">
        <v>2</v>
      </c>
      <c r="S278">
        <v>24</v>
      </c>
      <c r="T278">
        <v>172.27</v>
      </c>
      <c r="U278">
        <v>73.7</v>
      </c>
      <c r="V278">
        <f t="shared" si="13"/>
        <v>2.3374491180461332</v>
      </c>
      <c r="W278">
        <v>16</v>
      </c>
      <c r="X278">
        <v>56.89</v>
      </c>
      <c r="Y278">
        <v>53.5</v>
      </c>
    </row>
    <row r="279" spans="1:25" x14ac:dyDescent="0.35">
      <c r="A279" t="s">
        <v>314</v>
      </c>
      <c r="B279" t="s">
        <v>303</v>
      </c>
      <c r="C279" t="s">
        <v>0</v>
      </c>
      <c r="D279" t="s">
        <v>1</v>
      </c>
      <c r="E279">
        <v>23.5</v>
      </c>
      <c r="F279">
        <v>132.72999999999999</v>
      </c>
      <c r="G279">
        <v>72.459999999999994</v>
      </c>
      <c r="H279">
        <f t="shared" si="12"/>
        <v>1.831769252001104</v>
      </c>
      <c r="I279">
        <v>21.5</v>
      </c>
      <c r="J279">
        <v>34.99</v>
      </c>
      <c r="K279">
        <v>67.47</v>
      </c>
      <c r="O279" t="s">
        <v>314</v>
      </c>
      <c r="P279" t="s">
        <v>303</v>
      </c>
      <c r="Q279" t="s">
        <v>0</v>
      </c>
      <c r="R279" t="s">
        <v>2</v>
      </c>
      <c r="S279">
        <v>24</v>
      </c>
      <c r="T279">
        <v>192.71</v>
      </c>
      <c r="U279">
        <v>73.7</v>
      </c>
      <c r="V279">
        <f t="shared" si="13"/>
        <v>2.6147896879240164</v>
      </c>
      <c r="W279">
        <v>16</v>
      </c>
      <c r="X279">
        <v>64.63</v>
      </c>
      <c r="Y279">
        <v>53.5</v>
      </c>
    </row>
    <row r="280" spans="1:25" x14ac:dyDescent="0.35">
      <c r="A280" t="s">
        <v>315</v>
      </c>
      <c r="B280" t="s">
        <v>303</v>
      </c>
      <c r="C280" t="s">
        <v>0</v>
      </c>
      <c r="D280" t="s">
        <v>1</v>
      </c>
      <c r="E280">
        <v>23.5</v>
      </c>
      <c r="F280">
        <v>162.88999999999999</v>
      </c>
      <c r="G280">
        <v>72.459999999999994</v>
      </c>
      <c r="H280">
        <f t="shared" si="12"/>
        <v>2.2479988959425889</v>
      </c>
      <c r="I280">
        <v>21.5</v>
      </c>
      <c r="J280">
        <v>47.01</v>
      </c>
      <c r="K280">
        <v>67.47</v>
      </c>
      <c r="O280" t="s">
        <v>315</v>
      </c>
      <c r="P280" t="s">
        <v>303</v>
      </c>
      <c r="Q280" t="s">
        <v>0</v>
      </c>
      <c r="R280" t="s">
        <v>2</v>
      </c>
      <c r="S280">
        <v>24</v>
      </c>
      <c r="T280">
        <v>157.83000000000001</v>
      </c>
      <c r="U280">
        <v>73.7</v>
      </c>
      <c r="V280">
        <f t="shared" si="13"/>
        <v>2.1415196743554952</v>
      </c>
      <c r="W280">
        <v>22.5</v>
      </c>
      <c r="X280">
        <v>53.2</v>
      </c>
      <c r="Y280">
        <v>69.97</v>
      </c>
    </row>
    <row r="281" spans="1:25" x14ac:dyDescent="0.35">
      <c r="A281" t="s">
        <v>316</v>
      </c>
      <c r="B281" t="s">
        <v>303</v>
      </c>
      <c r="C281" t="s">
        <v>0</v>
      </c>
      <c r="D281" t="s">
        <v>1</v>
      </c>
      <c r="E281">
        <v>23.5</v>
      </c>
      <c r="F281">
        <v>170.73</v>
      </c>
      <c r="G281">
        <v>72.459999999999994</v>
      </c>
      <c r="H281">
        <f t="shared" si="12"/>
        <v>2.3561965222191557</v>
      </c>
      <c r="I281">
        <v>21.5</v>
      </c>
      <c r="J281">
        <v>44.28</v>
      </c>
      <c r="K281">
        <v>67.47</v>
      </c>
      <c r="O281" t="s">
        <v>316</v>
      </c>
      <c r="P281" t="s">
        <v>303</v>
      </c>
      <c r="Q281" t="s">
        <v>0</v>
      </c>
      <c r="R281" t="s">
        <v>2</v>
      </c>
      <c r="S281">
        <v>24</v>
      </c>
      <c r="T281">
        <v>183.64</v>
      </c>
      <c r="U281">
        <v>73.7</v>
      </c>
      <c r="V281">
        <f t="shared" si="13"/>
        <v>2.491723202170963</v>
      </c>
      <c r="W281">
        <v>22</v>
      </c>
      <c r="X281">
        <v>60.28</v>
      </c>
      <c r="Y281">
        <v>68.72</v>
      </c>
    </row>
    <row r="282" spans="1:25" x14ac:dyDescent="0.35">
      <c r="A282" t="s">
        <v>317</v>
      </c>
      <c r="B282" t="s">
        <v>303</v>
      </c>
      <c r="C282" t="s">
        <v>0</v>
      </c>
      <c r="D282" t="s">
        <v>1</v>
      </c>
      <c r="E282">
        <v>28.5</v>
      </c>
      <c r="F282">
        <v>76.12</v>
      </c>
      <c r="G282">
        <v>84.74</v>
      </c>
      <c r="H282">
        <f t="shared" si="12"/>
        <v>0.89827708284163332</v>
      </c>
      <c r="I282">
        <v>28</v>
      </c>
      <c r="J282">
        <v>53.77</v>
      </c>
      <c r="K282">
        <v>83.53</v>
      </c>
      <c r="O282" t="s">
        <v>317</v>
      </c>
      <c r="P282" t="s">
        <v>303</v>
      </c>
      <c r="Q282" t="s">
        <v>0</v>
      </c>
      <c r="R282" t="s">
        <v>2</v>
      </c>
      <c r="S282">
        <v>24</v>
      </c>
      <c r="T282">
        <v>107.9</v>
      </c>
      <c r="U282">
        <v>73.7</v>
      </c>
      <c r="V282">
        <f t="shared" si="13"/>
        <v>1.4640434192673</v>
      </c>
      <c r="W282">
        <v>34.5</v>
      </c>
      <c r="X282">
        <v>99.93</v>
      </c>
      <c r="Y282">
        <v>99.24</v>
      </c>
    </row>
    <row r="283" spans="1:25" x14ac:dyDescent="0.35">
      <c r="A283" t="s">
        <v>318</v>
      </c>
      <c r="B283" t="s">
        <v>303</v>
      </c>
      <c r="C283" t="s">
        <v>0</v>
      </c>
      <c r="D283" t="s">
        <v>1</v>
      </c>
      <c r="E283">
        <v>24</v>
      </c>
      <c r="F283">
        <v>157.41</v>
      </c>
      <c r="G283">
        <v>73.7</v>
      </c>
      <c r="H283">
        <f t="shared" si="12"/>
        <v>2.1358208955223881</v>
      </c>
      <c r="I283">
        <v>21.5</v>
      </c>
      <c r="J283">
        <v>50.79</v>
      </c>
      <c r="K283">
        <v>67.47</v>
      </c>
      <c r="O283" t="s">
        <v>318</v>
      </c>
      <c r="P283" t="s">
        <v>303</v>
      </c>
      <c r="Q283" t="s">
        <v>0</v>
      </c>
      <c r="R283" t="s">
        <v>2</v>
      </c>
      <c r="S283">
        <v>24</v>
      </c>
      <c r="T283">
        <v>179.53</v>
      </c>
      <c r="U283">
        <v>73.7</v>
      </c>
      <c r="V283">
        <f t="shared" si="13"/>
        <v>2.4359565807327002</v>
      </c>
      <c r="W283">
        <v>16</v>
      </c>
      <c r="X283">
        <v>58.48</v>
      </c>
      <c r="Y283">
        <v>53.5</v>
      </c>
    </row>
    <row r="284" spans="1:25" x14ac:dyDescent="0.35">
      <c r="A284" t="s">
        <v>319</v>
      </c>
      <c r="B284" t="s">
        <v>303</v>
      </c>
      <c r="C284" t="s">
        <v>3</v>
      </c>
      <c r="D284" t="s">
        <v>1</v>
      </c>
      <c r="E284">
        <v>23.5</v>
      </c>
      <c r="F284">
        <v>67.989999999999995</v>
      </c>
      <c r="G284">
        <v>72.459999999999994</v>
      </c>
      <c r="H284">
        <f t="shared" si="12"/>
        <v>0.9383107921611924</v>
      </c>
      <c r="I284">
        <v>23</v>
      </c>
      <c r="J284">
        <v>62.27</v>
      </c>
      <c r="K284">
        <v>71.22</v>
      </c>
      <c r="O284" t="s">
        <v>319</v>
      </c>
      <c r="P284" t="s">
        <v>303</v>
      </c>
      <c r="Q284" t="s">
        <v>3</v>
      </c>
      <c r="R284" t="s">
        <v>2</v>
      </c>
      <c r="S284">
        <v>24</v>
      </c>
      <c r="T284">
        <v>141.63999999999999</v>
      </c>
      <c r="U284">
        <v>73.7</v>
      </c>
      <c r="V284">
        <f t="shared" si="13"/>
        <v>1.921845318860244</v>
      </c>
      <c r="W284">
        <v>21.5</v>
      </c>
      <c r="X284">
        <v>66.86</v>
      </c>
      <c r="Y284">
        <v>67.47</v>
      </c>
    </row>
    <row r="285" spans="1:25" x14ac:dyDescent="0.35">
      <c r="A285" t="s">
        <v>320</v>
      </c>
      <c r="B285" t="s">
        <v>303</v>
      </c>
      <c r="C285" t="s">
        <v>3</v>
      </c>
      <c r="D285" t="s">
        <v>1</v>
      </c>
      <c r="E285">
        <v>22</v>
      </c>
      <c r="F285">
        <v>74.81</v>
      </c>
      <c r="G285">
        <v>68.72</v>
      </c>
      <c r="H285">
        <f t="shared" si="12"/>
        <v>1.0886204889406288</v>
      </c>
      <c r="I285">
        <v>21.5</v>
      </c>
      <c r="J285">
        <v>34.14</v>
      </c>
      <c r="K285">
        <v>67.47</v>
      </c>
      <c r="O285" t="s">
        <v>320</v>
      </c>
      <c r="P285" t="s">
        <v>303</v>
      </c>
      <c r="Q285" t="s">
        <v>3</v>
      </c>
      <c r="R285" t="s">
        <v>2</v>
      </c>
      <c r="S285">
        <v>24</v>
      </c>
      <c r="T285">
        <v>107.79</v>
      </c>
      <c r="U285">
        <v>73.7</v>
      </c>
      <c r="V285">
        <f t="shared" si="13"/>
        <v>1.4625508819538671</v>
      </c>
      <c r="W285">
        <v>23</v>
      </c>
      <c r="X285">
        <v>51.96</v>
      </c>
      <c r="Y285">
        <v>71.22</v>
      </c>
    </row>
    <row r="286" spans="1:25" x14ac:dyDescent="0.35">
      <c r="A286" s="1" t="s">
        <v>321</v>
      </c>
      <c r="B286" t="s">
        <v>303</v>
      </c>
      <c r="C286" t="s">
        <v>3</v>
      </c>
      <c r="D286" t="s">
        <v>1</v>
      </c>
      <c r="E286">
        <v>21.5</v>
      </c>
      <c r="F286">
        <v>41.81</v>
      </c>
      <c r="G286">
        <v>67.47</v>
      </c>
      <c r="H286">
        <f t="shared" si="12"/>
        <v>0.61968282199496072</v>
      </c>
      <c r="I286">
        <v>21</v>
      </c>
      <c r="J286">
        <v>34.119999999999997</v>
      </c>
      <c r="K286">
        <v>66.22</v>
      </c>
      <c r="O286" t="s">
        <v>321</v>
      </c>
      <c r="P286" t="s">
        <v>303</v>
      </c>
      <c r="Q286" t="s">
        <v>3</v>
      </c>
      <c r="R286" t="s">
        <v>2</v>
      </c>
      <c r="S286">
        <v>24</v>
      </c>
      <c r="T286">
        <v>129.94</v>
      </c>
      <c r="U286">
        <v>73.7</v>
      </c>
      <c r="V286">
        <f t="shared" si="13"/>
        <v>1.7630936227951153</v>
      </c>
      <c r="W286">
        <v>16</v>
      </c>
      <c r="X286">
        <v>54.65</v>
      </c>
      <c r="Y286">
        <v>53.5</v>
      </c>
    </row>
    <row r="287" spans="1:25" x14ac:dyDescent="0.35">
      <c r="A287" s="1" t="s">
        <v>322</v>
      </c>
      <c r="B287" t="s">
        <v>303</v>
      </c>
      <c r="C287" t="s">
        <v>3</v>
      </c>
      <c r="D287" t="s">
        <v>1</v>
      </c>
      <c r="E287">
        <v>23</v>
      </c>
      <c r="F287">
        <v>63.89</v>
      </c>
      <c r="G287">
        <v>71.22</v>
      </c>
      <c r="H287">
        <f t="shared" si="12"/>
        <v>0.89707947205841054</v>
      </c>
      <c r="I287">
        <v>22.5</v>
      </c>
      <c r="J287">
        <v>46.93</v>
      </c>
      <c r="K287">
        <v>69.97</v>
      </c>
      <c r="O287" t="s">
        <v>322</v>
      </c>
      <c r="P287" t="s">
        <v>303</v>
      </c>
      <c r="Q287" t="s">
        <v>3</v>
      </c>
      <c r="R287" t="s">
        <v>2</v>
      </c>
      <c r="S287">
        <v>24</v>
      </c>
      <c r="T287">
        <v>155.81</v>
      </c>
      <c r="U287">
        <v>73.7</v>
      </c>
      <c r="V287">
        <f t="shared" si="13"/>
        <v>2.114111261872456</v>
      </c>
      <c r="W287">
        <v>22</v>
      </c>
      <c r="X287">
        <v>57.31</v>
      </c>
      <c r="Y287">
        <v>68.72</v>
      </c>
    </row>
    <row r="288" spans="1:25" x14ac:dyDescent="0.35">
      <c r="A288" t="s">
        <v>323</v>
      </c>
      <c r="B288" t="s">
        <v>303</v>
      </c>
      <c r="C288" t="s">
        <v>3</v>
      </c>
      <c r="D288" t="s">
        <v>1</v>
      </c>
      <c r="E288">
        <v>24.5</v>
      </c>
      <c r="F288">
        <v>73.28</v>
      </c>
      <c r="G288">
        <v>74.930000000000007</v>
      </c>
      <c r="H288">
        <f t="shared" si="12"/>
        <v>0.97797944748431864</v>
      </c>
      <c r="I288">
        <v>24</v>
      </c>
      <c r="J288">
        <v>53.67</v>
      </c>
      <c r="K288">
        <v>73.7</v>
      </c>
      <c r="O288" t="s">
        <v>323</v>
      </c>
      <c r="P288" t="s">
        <v>303</v>
      </c>
      <c r="Q288" t="s">
        <v>3</v>
      </c>
      <c r="R288" t="s">
        <v>2</v>
      </c>
      <c r="S288">
        <v>24</v>
      </c>
      <c r="T288">
        <v>207.99</v>
      </c>
      <c r="U288">
        <v>73.7</v>
      </c>
      <c r="V288">
        <f t="shared" si="13"/>
        <v>2.8221166892808682</v>
      </c>
      <c r="W288">
        <v>22</v>
      </c>
      <c r="X288">
        <v>61.51</v>
      </c>
      <c r="Y288">
        <v>68.72</v>
      </c>
    </row>
    <row r="289" spans="1:25" x14ac:dyDescent="0.35">
      <c r="A289" t="s">
        <v>324</v>
      </c>
      <c r="B289" t="s">
        <v>303</v>
      </c>
      <c r="C289" t="s">
        <v>3</v>
      </c>
      <c r="D289" t="s">
        <v>1</v>
      </c>
      <c r="E289">
        <v>23.5</v>
      </c>
      <c r="F289">
        <v>77.319999999999993</v>
      </c>
      <c r="G289">
        <v>72.459999999999994</v>
      </c>
      <c r="H289">
        <f t="shared" si="12"/>
        <v>1.0670714877173613</v>
      </c>
      <c r="I289">
        <v>22.5</v>
      </c>
      <c r="J289">
        <v>70.92</v>
      </c>
      <c r="K289">
        <v>69.97</v>
      </c>
      <c r="O289" t="s">
        <v>324</v>
      </c>
      <c r="P289" t="s">
        <v>303</v>
      </c>
      <c r="Q289" t="s">
        <v>3</v>
      </c>
      <c r="R289" t="s">
        <v>2</v>
      </c>
      <c r="S289">
        <v>24</v>
      </c>
      <c r="T289">
        <v>110.76</v>
      </c>
      <c r="U289">
        <v>73.7</v>
      </c>
      <c r="V289">
        <f t="shared" si="13"/>
        <v>1.5028493894165535</v>
      </c>
      <c r="W289">
        <v>23</v>
      </c>
      <c r="X289">
        <v>65.989999999999995</v>
      </c>
      <c r="Y289">
        <v>71.22</v>
      </c>
    </row>
    <row r="290" spans="1:25" x14ac:dyDescent="0.35">
      <c r="A290" s="1" t="s">
        <v>325</v>
      </c>
      <c r="B290" t="s">
        <v>303</v>
      </c>
      <c r="C290" t="s">
        <v>3</v>
      </c>
      <c r="D290" t="s">
        <v>1</v>
      </c>
      <c r="E290">
        <v>0</v>
      </c>
      <c r="F290">
        <v>0</v>
      </c>
      <c r="G290">
        <v>0</v>
      </c>
      <c r="H290" t="e">
        <f t="shared" si="12"/>
        <v>#DIV/0!</v>
      </c>
      <c r="I290">
        <v>0</v>
      </c>
      <c r="J290">
        <v>0</v>
      </c>
      <c r="K290">
        <v>0</v>
      </c>
      <c r="O290" t="s">
        <v>325</v>
      </c>
      <c r="P290" t="s">
        <v>303</v>
      </c>
      <c r="Q290" t="s">
        <v>3</v>
      </c>
      <c r="R290" t="s">
        <v>2</v>
      </c>
      <c r="S290">
        <v>24</v>
      </c>
      <c r="T290">
        <v>75.31</v>
      </c>
      <c r="U290">
        <v>73.7</v>
      </c>
      <c r="V290">
        <f t="shared" si="13"/>
        <v>1.0218453188602443</v>
      </c>
      <c r="W290">
        <v>23.5</v>
      </c>
      <c r="X290">
        <v>63.63</v>
      </c>
      <c r="Y290">
        <v>72.459999999999994</v>
      </c>
    </row>
    <row r="291" spans="1:25" x14ac:dyDescent="0.35">
      <c r="A291" s="1" t="s">
        <v>326</v>
      </c>
      <c r="B291" t="s">
        <v>303</v>
      </c>
      <c r="C291" t="s">
        <v>3</v>
      </c>
      <c r="D291" t="s">
        <v>1</v>
      </c>
      <c r="E291">
        <v>21</v>
      </c>
      <c r="F291">
        <v>46.07</v>
      </c>
      <c r="G291">
        <v>66.22</v>
      </c>
      <c r="H291">
        <f t="shared" si="12"/>
        <v>0.69571126547870732</v>
      </c>
      <c r="I291">
        <v>20.5</v>
      </c>
      <c r="J291">
        <v>35.68</v>
      </c>
      <c r="K291">
        <v>64.97</v>
      </c>
      <c r="O291" t="s">
        <v>326</v>
      </c>
      <c r="P291" t="s">
        <v>303</v>
      </c>
      <c r="Q291" t="s">
        <v>3</v>
      </c>
      <c r="R291" t="s">
        <v>2</v>
      </c>
      <c r="S291">
        <v>24</v>
      </c>
      <c r="T291">
        <v>151.26</v>
      </c>
      <c r="U291">
        <v>73.7</v>
      </c>
      <c r="V291">
        <f t="shared" si="13"/>
        <v>2.0523744911804611</v>
      </c>
      <c r="W291">
        <v>22.5</v>
      </c>
      <c r="X291">
        <v>62.57</v>
      </c>
      <c r="Y291">
        <v>69.97</v>
      </c>
    </row>
    <row r="292" spans="1:25" x14ac:dyDescent="0.35">
      <c r="A292" t="s">
        <v>327</v>
      </c>
      <c r="B292" t="s">
        <v>303</v>
      </c>
      <c r="C292" t="s">
        <v>3</v>
      </c>
      <c r="D292" t="s">
        <v>1</v>
      </c>
      <c r="E292">
        <v>21.5</v>
      </c>
      <c r="F292">
        <v>68.97</v>
      </c>
      <c r="G292">
        <v>67.47</v>
      </c>
      <c r="H292">
        <f t="shared" si="12"/>
        <v>1.0222321031569586</v>
      </c>
      <c r="I292">
        <v>21</v>
      </c>
      <c r="J292">
        <v>36.29</v>
      </c>
      <c r="K292">
        <v>66.22</v>
      </c>
      <c r="O292" t="s">
        <v>327</v>
      </c>
      <c r="P292" t="s">
        <v>303</v>
      </c>
      <c r="Q292" t="s">
        <v>3</v>
      </c>
      <c r="R292" t="s">
        <v>2</v>
      </c>
      <c r="S292">
        <v>24</v>
      </c>
      <c r="T292">
        <v>114.68</v>
      </c>
      <c r="U292">
        <v>73.7</v>
      </c>
      <c r="V292">
        <f t="shared" si="13"/>
        <v>1.5560379918588874</v>
      </c>
      <c r="W292">
        <v>22</v>
      </c>
      <c r="X292">
        <v>52.52</v>
      </c>
      <c r="Y292">
        <v>68.72</v>
      </c>
    </row>
    <row r="293" spans="1:25" x14ac:dyDescent="0.35">
      <c r="A293" s="1" t="s">
        <v>328</v>
      </c>
      <c r="B293" t="s">
        <v>303</v>
      </c>
      <c r="C293" t="s">
        <v>3</v>
      </c>
      <c r="D293" t="s">
        <v>1</v>
      </c>
      <c r="E293">
        <v>18.5</v>
      </c>
      <c r="F293">
        <v>35.799999999999997</v>
      </c>
      <c r="G293">
        <v>59.91</v>
      </c>
      <c r="H293">
        <f t="shared" si="12"/>
        <v>0.59756301118344179</v>
      </c>
      <c r="I293">
        <v>18</v>
      </c>
      <c r="J293">
        <v>21.41</v>
      </c>
      <c r="K293">
        <v>58.64</v>
      </c>
      <c r="O293" t="s">
        <v>328</v>
      </c>
      <c r="P293" t="s">
        <v>303</v>
      </c>
      <c r="Q293" t="s">
        <v>3</v>
      </c>
      <c r="R293" t="s">
        <v>2</v>
      </c>
      <c r="S293">
        <v>24</v>
      </c>
      <c r="T293">
        <v>86.57</v>
      </c>
      <c r="U293">
        <v>73.7</v>
      </c>
      <c r="V293">
        <f t="shared" si="13"/>
        <v>1.1746268656716417</v>
      </c>
      <c r="W293">
        <v>23.5</v>
      </c>
      <c r="X293">
        <v>58.86</v>
      </c>
      <c r="Y293">
        <v>72.459999999999994</v>
      </c>
    </row>
    <row r="294" spans="1:25" x14ac:dyDescent="0.35">
      <c r="A294" s="1" t="s">
        <v>329</v>
      </c>
      <c r="B294" t="s">
        <v>303</v>
      </c>
      <c r="C294" t="s">
        <v>3</v>
      </c>
      <c r="D294" t="s">
        <v>1</v>
      </c>
      <c r="E294">
        <v>0</v>
      </c>
      <c r="F294">
        <v>0</v>
      </c>
      <c r="G294">
        <v>0</v>
      </c>
      <c r="H294" t="e">
        <f t="shared" si="12"/>
        <v>#DIV/0!</v>
      </c>
      <c r="I294">
        <v>0</v>
      </c>
      <c r="J294">
        <v>0</v>
      </c>
      <c r="K294">
        <v>0</v>
      </c>
      <c r="O294" t="s">
        <v>329</v>
      </c>
      <c r="P294" t="s">
        <v>303</v>
      </c>
      <c r="Q294" t="s">
        <v>3</v>
      </c>
      <c r="R294" t="s">
        <v>2</v>
      </c>
      <c r="S294">
        <v>24</v>
      </c>
      <c r="T294">
        <v>94.89</v>
      </c>
      <c r="U294">
        <v>73.7</v>
      </c>
      <c r="V294">
        <f t="shared" si="13"/>
        <v>1.2875169606512891</v>
      </c>
      <c r="W294">
        <v>23</v>
      </c>
      <c r="X294">
        <v>55.29</v>
      </c>
      <c r="Y294">
        <v>71.22</v>
      </c>
    </row>
    <row r="295" spans="1:25" x14ac:dyDescent="0.35">
      <c r="A295" s="1" t="s">
        <v>330</v>
      </c>
      <c r="B295" t="s">
        <v>303</v>
      </c>
      <c r="C295" t="s">
        <v>3</v>
      </c>
      <c r="D295" t="s">
        <v>1</v>
      </c>
      <c r="E295">
        <v>24.5</v>
      </c>
      <c r="F295">
        <v>55.85</v>
      </c>
      <c r="G295">
        <v>74.930000000000007</v>
      </c>
      <c r="H295">
        <f t="shared" si="12"/>
        <v>0.74536233818230346</v>
      </c>
      <c r="I295">
        <v>24</v>
      </c>
      <c r="J295">
        <v>43.28</v>
      </c>
      <c r="K295">
        <v>73.7</v>
      </c>
      <c r="O295" t="s">
        <v>330</v>
      </c>
      <c r="P295" t="s">
        <v>303</v>
      </c>
      <c r="Q295" t="s">
        <v>3</v>
      </c>
      <c r="R295" t="s">
        <v>2</v>
      </c>
      <c r="S295">
        <v>24</v>
      </c>
      <c r="T295">
        <v>91.35</v>
      </c>
      <c r="U295">
        <v>73.7</v>
      </c>
      <c r="V295">
        <f t="shared" si="13"/>
        <v>1.239484396200814</v>
      </c>
      <c r="W295">
        <v>23</v>
      </c>
      <c r="X295">
        <v>64.42</v>
      </c>
      <c r="Y295">
        <v>71.22</v>
      </c>
    </row>
    <row r="296" spans="1:25" x14ac:dyDescent="0.35">
      <c r="A296" t="s">
        <v>331</v>
      </c>
      <c r="B296" t="s">
        <v>303</v>
      </c>
      <c r="C296" t="s">
        <v>3</v>
      </c>
      <c r="D296" t="s">
        <v>1</v>
      </c>
      <c r="E296">
        <v>27</v>
      </c>
      <c r="F296">
        <v>74.87</v>
      </c>
      <c r="G296">
        <v>81.08</v>
      </c>
      <c r="H296">
        <f t="shared" si="12"/>
        <v>0.92340897878638395</v>
      </c>
      <c r="I296">
        <v>26.5</v>
      </c>
      <c r="J296">
        <v>62.44</v>
      </c>
      <c r="K296">
        <v>79.86</v>
      </c>
      <c r="O296" t="s">
        <v>331</v>
      </c>
      <c r="P296" t="s">
        <v>303</v>
      </c>
      <c r="Q296" t="s">
        <v>3</v>
      </c>
      <c r="R296" t="s">
        <v>2</v>
      </c>
      <c r="S296">
        <v>24</v>
      </c>
      <c r="T296">
        <v>94.45</v>
      </c>
      <c r="U296">
        <v>73.7</v>
      </c>
      <c r="V296">
        <f t="shared" si="13"/>
        <v>1.2815468113975577</v>
      </c>
      <c r="W296">
        <v>23</v>
      </c>
      <c r="X296">
        <v>46.99</v>
      </c>
      <c r="Y296">
        <v>71.22</v>
      </c>
    </row>
    <row r="297" spans="1:25" x14ac:dyDescent="0.35">
      <c r="A297" t="s">
        <v>332</v>
      </c>
      <c r="B297" t="s">
        <v>303</v>
      </c>
      <c r="C297" t="s">
        <v>3</v>
      </c>
      <c r="D297" t="s">
        <v>1</v>
      </c>
      <c r="E297">
        <v>23</v>
      </c>
      <c r="F297">
        <v>94</v>
      </c>
      <c r="G297">
        <v>71.22</v>
      </c>
      <c r="H297">
        <f t="shared" si="12"/>
        <v>1.3198539736029204</v>
      </c>
      <c r="I297">
        <v>21.5</v>
      </c>
      <c r="J297">
        <v>37.46</v>
      </c>
      <c r="K297">
        <v>67.47</v>
      </c>
      <c r="O297" t="s">
        <v>332</v>
      </c>
      <c r="P297" t="s">
        <v>303</v>
      </c>
      <c r="Q297" t="s">
        <v>3</v>
      </c>
      <c r="R297" t="s">
        <v>2</v>
      </c>
      <c r="S297">
        <v>24</v>
      </c>
      <c r="T297">
        <v>135.22999999999999</v>
      </c>
      <c r="U297">
        <v>73.7</v>
      </c>
      <c r="V297">
        <f t="shared" si="13"/>
        <v>1.8348710990502033</v>
      </c>
      <c r="W297">
        <v>22</v>
      </c>
      <c r="X297">
        <v>56.65</v>
      </c>
      <c r="Y297">
        <v>68.72</v>
      </c>
    </row>
    <row r="298" spans="1:25" x14ac:dyDescent="0.35">
      <c r="A298" t="s">
        <v>333</v>
      </c>
      <c r="B298" t="s">
        <v>303</v>
      </c>
      <c r="C298" t="s">
        <v>3</v>
      </c>
      <c r="D298" t="s">
        <v>1</v>
      </c>
      <c r="E298">
        <v>23</v>
      </c>
      <c r="F298">
        <v>73.13</v>
      </c>
      <c r="G298">
        <v>71.22</v>
      </c>
      <c r="H298">
        <f t="shared" si="12"/>
        <v>1.0268183094636338</v>
      </c>
      <c r="I298">
        <v>22</v>
      </c>
      <c r="J298">
        <v>58.11</v>
      </c>
      <c r="K298">
        <v>68.72</v>
      </c>
      <c r="O298" t="s">
        <v>333</v>
      </c>
      <c r="P298" t="s">
        <v>303</v>
      </c>
      <c r="Q298" t="s">
        <v>3</v>
      </c>
      <c r="R298" t="s">
        <v>2</v>
      </c>
      <c r="S298">
        <v>24</v>
      </c>
      <c r="T298">
        <v>199.74</v>
      </c>
      <c r="U298">
        <v>73.7</v>
      </c>
      <c r="V298">
        <f t="shared" si="13"/>
        <v>2.7101763907734058</v>
      </c>
      <c r="W298">
        <v>16</v>
      </c>
      <c r="X298">
        <v>55.73</v>
      </c>
      <c r="Y298">
        <v>53.5</v>
      </c>
    </row>
    <row r="299" spans="1:25" x14ac:dyDescent="0.35">
      <c r="A299" t="s">
        <v>334</v>
      </c>
      <c r="B299" t="s">
        <v>303</v>
      </c>
      <c r="C299" t="s">
        <v>3</v>
      </c>
      <c r="D299" t="s">
        <v>1</v>
      </c>
      <c r="E299">
        <v>23.5</v>
      </c>
      <c r="F299">
        <v>84.63</v>
      </c>
      <c r="G299">
        <v>72.459999999999994</v>
      </c>
      <c r="H299">
        <f t="shared" si="12"/>
        <v>1.1679547336461495</v>
      </c>
      <c r="I299">
        <v>23</v>
      </c>
      <c r="J299">
        <v>66.459999999999994</v>
      </c>
      <c r="K299">
        <v>71.22</v>
      </c>
      <c r="O299" t="s">
        <v>334</v>
      </c>
      <c r="P299" t="s">
        <v>303</v>
      </c>
      <c r="Q299" t="s">
        <v>3</v>
      </c>
      <c r="R299" t="s">
        <v>2</v>
      </c>
      <c r="S299">
        <v>24</v>
      </c>
      <c r="T299">
        <v>199.97</v>
      </c>
      <c r="U299">
        <v>73.7</v>
      </c>
      <c r="V299">
        <f t="shared" si="13"/>
        <v>2.7132971506105834</v>
      </c>
      <c r="W299">
        <v>22</v>
      </c>
      <c r="X299">
        <v>56.78</v>
      </c>
      <c r="Y299">
        <v>68.72</v>
      </c>
    </row>
    <row r="300" spans="1:25" x14ac:dyDescent="0.35">
      <c r="A300" t="s">
        <v>335</v>
      </c>
      <c r="B300" t="s">
        <v>303</v>
      </c>
      <c r="C300" t="s">
        <v>0</v>
      </c>
      <c r="D300" t="s">
        <v>4</v>
      </c>
      <c r="E300">
        <v>22</v>
      </c>
      <c r="F300">
        <v>124.73</v>
      </c>
      <c r="G300">
        <v>68.72</v>
      </c>
      <c r="H300">
        <f t="shared" si="12"/>
        <v>1.8150465657741561</v>
      </c>
      <c r="I300">
        <v>20.5</v>
      </c>
      <c r="J300">
        <v>52.29</v>
      </c>
      <c r="K300">
        <v>64.97</v>
      </c>
      <c r="O300" t="s">
        <v>335</v>
      </c>
      <c r="P300" t="s">
        <v>303</v>
      </c>
      <c r="Q300" t="s">
        <v>0</v>
      </c>
      <c r="R300" t="s">
        <v>5</v>
      </c>
      <c r="S300">
        <v>24</v>
      </c>
      <c r="T300">
        <v>137.19</v>
      </c>
      <c r="U300">
        <v>73.7</v>
      </c>
      <c r="V300">
        <f t="shared" si="13"/>
        <v>1.8614654002713704</v>
      </c>
      <c r="W300">
        <v>20.5</v>
      </c>
      <c r="X300">
        <v>45.8</v>
      </c>
      <c r="Y300">
        <v>64.97</v>
      </c>
    </row>
    <row r="301" spans="1:25" x14ac:dyDescent="0.35">
      <c r="A301" t="s">
        <v>336</v>
      </c>
      <c r="B301" t="s">
        <v>303</v>
      </c>
      <c r="C301" t="s">
        <v>0</v>
      </c>
      <c r="D301" t="s">
        <v>4</v>
      </c>
      <c r="E301">
        <v>21</v>
      </c>
      <c r="F301">
        <v>85.59</v>
      </c>
      <c r="G301">
        <v>66.22</v>
      </c>
      <c r="H301">
        <f t="shared" si="12"/>
        <v>1.2925098157656298</v>
      </c>
      <c r="I301">
        <v>20</v>
      </c>
      <c r="J301">
        <v>49.55</v>
      </c>
      <c r="K301">
        <v>63.71</v>
      </c>
      <c r="O301" t="s">
        <v>336</v>
      </c>
      <c r="P301" t="s">
        <v>303</v>
      </c>
      <c r="Q301" t="s">
        <v>0</v>
      </c>
      <c r="R301" t="s">
        <v>5</v>
      </c>
      <c r="S301">
        <v>24</v>
      </c>
      <c r="T301">
        <v>139.75</v>
      </c>
      <c r="U301">
        <v>73.7</v>
      </c>
      <c r="V301">
        <f t="shared" si="13"/>
        <v>1.8962008141112618</v>
      </c>
      <c r="W301">
        <v>20.5</v>
      </c>
      <c r="X301">
        <v>59.58</v>
      </c>
      <c r="Y301">
        <v>64.97</v>
      </c>
    </row>
    <row r="302" spans="1:25" x14ac:dyDescent="0.35">
      <c r="A302" s="1" t="s">
        <v>337</v>
      </c>
      <c r="B302" t="s">
        <v>303</v>
      </c>
      <c r="C302" t="s">
        <v>0</v>
      </c>
      <c r="D302" t="s">
        <v>4</v>
      </c>
      <c r="E302">
        <v>15</v>
      </c>
      <c r="F302">
        <v>9.1300000000000008</v>
      </c>
      <c r="G302">
        <v>50.91</v>
      </c>
      <c r="H302">
        <f t="shared" si="12"/>
        <v>0.17933608328422709</v>
      </c>
      <c r="I302">
        <v>15</v>
      </c>
      <c r="J302">
        <v>9.1300000000000008</v>
      </c>
      <c r="K302">
        <v>50.91</v>
      </c>
      <c r="O302" t="s">
        <v>337</v>
      </c>
      <c r="P302" t="s">
        <v>303</v>
      </c>
      <c r="Q302" t="s">
        <v>0</v>
      </c>
      <c r="R302" t="s">
        <v>5</v>
      </c>
      <c r="S302">
        <v>24</v>
      </c>
      <c r="T302">
        <v>126.77</v>
      </c>
      <c r="U302">
        <v>73.7</v>
      </c>
      <c r="V302">
        <f t="shared" si="13"/>
        <v>1.7200814111261871</v>
      </c>
      <c r="W302">
        <v>21.5</v>
      </c>
      <c r="X302">
        <v>58.25</v>
      </c>
      <c r="Y302">
        <v>67.47</v>
      </c>
    </row>
    <row r="303" spans="1:25" x14ac:dyDescent="0.35">
      <c r="A303" t="s">
        <v>338</v>
      </c>
      <c r="B303" t="s">
        <v>303</v>
      </c>
      <c r="C303" t="s">
        <v>0</v>
      </c>
      <c r="D303" t="s">
        <v>4</v>
      </c>
      <c r="E303">
        <v>24</v>
      </c>
      <c r="F303">
        <v>78.45</v>
      </c>
      <c r="G303">
        <v>73.7</v>
      </c>
      <c r="H303">
        <f t="shared" si="12"/>
        <v>1.0644504748982362</v>
      </c>
      <c r="I303">
        <v>23.5</v>
      </c>
      <c r="J303">
        <v>64.900000000000006</v>
      </c>
      <c r="K303">
        <v>72.459999999999994</v>
      </c>
      <c r="O303" t="s">
        <v>338</v>
      </c>
      <c r="P303" t="s">
        <v>303</v>
      </c>
      <c r="Q303" t="s">
        <v>0</v>
      </c>
      <c r="R303" t="s">
        <v>5</v>
      </c>
      <c r="S303">
        <v>24</v>
      </c>
      <c r="T303">
        <v>134.13</v>
      </c>
      <c r="U303">
        <v>73.7</v>
      </c>
      <c r="V303">
        <f t="shared" si="13"/>
        <v>1.8199457259158751</v>
      </c>
      <c r="W303">
        <v>21.5</v>
      </c>
      <c r="X303">
        <v>62.24</v>
      </c>
      <c r="Y303">
        <v>67.47</v>
      </c>
    </row>
    <row r="304" spans="1:25" x14ac:dyDescent="0.35">
      <c r="A304" t="s">
        <v>339</v>
      </c>
      <c r="B304" t="s">
        <v>303</v>
      </c>
      <c r="C304" t="s">
        <v>0</v>
      </c>
      <c r="D304" t="s">
        <v>4</v>
      </c>
      <c r="E304">
        <v>21.5</v>
      </c>
      <c r="F304">
        <v>78.72</v>
      </c>
      <c r="G304">
        <v>67.47</v>
      </c>
      <c r="H304">
        <f t="shared" si="12"/>
        <v>1.1667407736771898</v>
      </c>
      <c r="I304">
        <v>20</v>
      </c>
      <c r="J304">
        <v>35.380000000000003</v>
      </c>
      <c r="K304">
        <v>63.71</v>
      </c>
      <c r="O304" t="s">
        <v>339</v>
      </c>
      <c r="P304" t="s">
        <v>303</v>
      </c>
      <c r="Q304" t="s">
        <v>0</v>
      </c>
      <c r="R304" t="s">
        <v>5</v>
      </c>
      <c r="S304">
        <v>24</v>
      </c>
      <c r="T304">
        <v>145.76</v>
      </c>
      <c r="U304">
        <v>73.7</v>
      </c>
      <c r="V304">
        <f t="shared" si="13"/>
        <v>1.9777476255088193</v>
      </c>
      <c r="W304">
        <v>21.5</v>
      </c>
      <c r="X304">
        <v>64.52</v>
      </c>
      <c r="Y304">
        <v>67.47</v>
      </c>
    </row>
    <row r="305" spans="1:25" x14ac:dyDescent="0.35">
      <c r="A305" t="s">
        <v>340</v>
      </c>
      <c r="B305" t="s">
        <v>303</v>
      </c>
      <c r="C305" t="s">
        <v>0</v>
      </c>
      <c r="D305" t="s">
        <v>4</v>
      </c>
      <c r="E305">
        <v>22.5</v>
      </c>
      <c r="F305">
        <v>153.34</v>
      </c>
      <c r="G305">
        <v>69.97</v>
      </c>
      <c r="H305">
        <f t="shared" si="12"/>
        <v>2.1915106474203232</v>
      </c>
      <c r="I305">
        <v>20.5</v>
      </c>
      <c r="J305">
        <v>58.18</v>
      </c>
      <c r="K305">
        <v>64.97</v>
      </c>
      <c r="O305" t="s">
        <v>340</v>
      </c>
      <c r="P305" t="s">
        <v>303</v>
      </c>
      <c r="Q305" t="s">
        <v>0</v>
      </c>
      <c r="R305" t="s">
        <v>5</v>
      </c>
      <c r="S305">
        <v>24</v>
      </c>
      <c r="T305">
        <v>149</v>
      </c>
      <c r="U305">
        <v>73.7</v>
      </c>
      <c r="V305">
        <f t="shared" si="13"/>
        <v>2.0217096336499321</v>
      </c>
      <c r="W305">
        <v>20.5</v>
      </c>
      <c r="X305">
        <v>47.6</v>
      </c>
      <c r="Y305">
        <v>64.97</v>
      </c>
    </row>
    <row r="306" spans="1:25" x14ac:dyDescent="0.35">
      <c r="A306" s="1" t="s">
        <v>341</v>
      </c>
      <c r="B306" t="s">
        <v>303</v>
      </c>
      <c r="C306" t="s">
        <v>0</v>
      </c>
      <c r="D306" t="s">
        <v>4</v>
      </c>
      <c r="E306">
        <v>22.5</v>
      </c>
      <c r="F306">
        <v>74.819999999999993</v>
      </c>
      <c r="G306">
        <v>69.97</v>
      </c>
      <c r="H306">
        <f t="shared" si="12"/>
        <v>1.0693154208946691</v>
      </c>
      <c r="I306">
        <v>21.5</v>
      </c>
      <c r="J306">
        <v>63.49</v>
      </c>
      <c r="K306">
        <v>67.47</v>
      </c>
      <c r="O306" t="s">
        <v>341</v>
      </c>
      <c r="P306" t="s">
        <v>303</v>
      </c>
      <c r="Q306" t="s">
        <v>0</v>
      </c>
      <c r="R306" t="s">
        <v>5</v>
      </c>
      <c r="S306">
        <v>23.5</v>
      </c>
      <c r="T306">
        <v>162.56</v>
      </c>
      <c r="U306">
        <v>72.459999999999994</v>
      </c>
      <c r="V306">
        <f t="shared" si="13"/>
        <v>2.2434446591222748</v>
      </c>
      <c r="W306">
        <v>20.5</v>
      </c>
      <c r="X306">
        <v>52.21</v>
      </c>
      <c r="Y306">
        <v>64.97</v>
      </c>
    </row>
    <row r="307" spans="1:25" x14ac:dyDescent="0.35">
      <c r="A307" t="s">
        <v>342</v>
      </c>
      <c r="B307" t="s">
        <v>303</v>
      </c>
      <c r="C307" t="s">
        <v>0</v>
      </c>
      <c r="D307" t="s">
        <v>4</v>
      </c>
      <c r="E307">
        <v>22</v>
      </c>
      <c r="F307">
        <v>100.82</v>
      </c>
      <c r="G307">
        <v>68.72</v>
      </c>
      <c r="H307">
        <f t="shared" si="12"/>
        <v>1.4671129220023282</v>
      </c>
      <c r="I307">
        <v>20.5</v>
      </c>
      <c r="J307">
        <v>59.68</v>
      </c>
      <c r="K307">
        <v>64.97</v>
      </c>
      <c r="O307" t="s">
        <v>342</v>
      </c>
      <c r="P307" t="s">
        <v>303</v>
      </c>
      <c r="Q307" t="s">
        <v>0</v>
      </c>
      <c r="R307" t="s">
        <v>5</v>
      </c>
      <c r="S307">
        <v>24</v>
      </c>
      <c r="T307">
        <v>159.54</v>
      </c>
      <c r="U307">
        <v>73.7</v>
      </c>
      <c r="V307">
        <f t="shared" si="13"/>
        <v>2.1647218453188599</v>
      </c>
      <c r="W307">
        <v>21</v>
      </c>
      <c r="X307">
        <v>50.45</v>
      </c>
      <c r="Y307">
        <v>66.22</v>
      </c>
    </row>
    <row r="308" spans="1:25" x14ac:dyDescent="0.35">
      <c r="A308" t="s">
        <v>343</v>
      </c>
      <c r="B308" t="s">
        <v>303</v>
      </c>
      <c r="C308" t="s">
        <v>0</v>
      </c>
      <c r="D308" t="s">
        <v>4</v>
      </c>
      <c r="E308">
        <v>22.5</v>
      </c>
      <c r="F308">
        <v>84.27</v>
      </c>
      <c r="G308">
        <v>69.97</v>
      </c>
      <c r="H308">
        <f t="shared" si="12"/>
        <v>1.204373302844076</v>
      </c>
      <c r="I308">
        <v>20.5</v>
      </c>
      <c r="J308">
        <v>63.66</v>
      </c>
      <c r="K308">
        <v>64.97</v>
      </c>
      <c r="O308" t="s">
        <v>343</v>
      </c>
      <c r="P308" t="s">
        <v>303</v>
      </c>
      <c r="Q308" t="s">
        <v>0</v>
      </c>
      <c r="R308" t="s">
        <v>5</v>
      </c>
      <c r="S308">
        <v>24</v>
      </c>
      <c r="T308">
        <v>173.34</v>
      </c>
      <c r="U308">
        <v>73.7</v>
      </c>
      <c r="V308">
        <f t="shared" si="13"/>
        <v>2.351967435549525</v>
      </c>
      <c r="W308">
        <v>21</v>
      </c>
      <c r="X308">
        <v>53.06</v>
      </c>
      <c r="Y308">
        <v>66.22</v>
      </c>
    </row>
    <row r="309" spans="1:25" x14ac:dyDescent="0.35">
      <c r="A309" t="s">
        <v>344</v>
      </c>
      <c r="B309" t="s">
        <v>303</v>
      </c>
      <c r="C309" t="s">
        <v>0</v>
      </c>
      <c r="D309" t="s">
        <v>4</v>
      </c>
      <c r="E309">
        <v>22.5</v>
      </c>
      <c r="F309">
        <v>84.43</v>
      </c>
      <c r="G309">
        <v>69.97</v>
      </c>
      <c r="H309">
        <f t="shared" si="12"/>
        <v>1.2066599971416323</v>
      </c>
      <c r="I309">
        <v>24</v>
      </c>
      <c r="J309">
        <v>84.43</v>
      </c>
      <c r="K309">
        <v>73.7</v>
      </c>
      <c r="O309" t="s">
        <v>344</v>
      </c>
      <c r="P309" t="s">
        <v>303</v>
      </c>
      <c r="Q309" t="s">
        <v>0</v>
      </c>
      <c r="R309" t="s">
        <v>5</v>
      </c>
      <c r="S309">
        <v>23.5</v>
      </c>
      <c r="T309">
        <v>146.66</v>
      </c>
      <c r="U309">
        <v>72.459999999999994</v>
      </c>
      <c r="V309">
        <f t="shared" si="13"/>
        <v>2.0240132486889317</v>
      </c>
      <c r="W309">
        <v>20.5</v>
      </c>
      <c r="X309">
        <v>51.3</v>
      </c>
      <c r="Y309">
        <v>64.97</v>
      </c>
    </row>
    <row r="310" spans="1:25" x14ac:dyDescent="0.35">
      <c r="A310" t="s">
        <v>345</v>
      </c>
      <c r="B310" t="s">
        <v>303</v>
      </c>
      <c r="C310" t="s">
        <v>0</v>
      </c>
      <c r="D310" t="s">
        <v>4</v>
      </c>
      <c r="E310">
        <v>23</v>
      </c>
      <c r="F310">
        <v>99.41</v>
      </c>
      <c r="G310">
        <v>71.22</v>
      </c>
      <c r="H310">
        <f t="shared" si="12"/>
        <v>1.3958157820836843</v>
      </c>
      <c r="I310">
        <v>20.5</v>
      </c>
      <c r="J310">
        <v>46.37</v>
      </c>
      <c r="K310">
        <v>64.97</v>
      </c>
      <c r="O310" t="s">
        <v>345</v>
      </c>
      <c r="P310" t="s">
        <v>303</v>
      </c>
      <c r="Q310" t="s">
        <v>0</v>
      </c>
      <c r="R310" t="s">
        <v>5</v>
      </c>
      <c r="S310">
        <v>24</v>
      </c>
      <c r="T310">
        <v>112.6</v>
      </c>
      <c r="U310">
        <v>73.7</v>
      </c>
      <c r="V310">
        <f t="shared" si="13"/>
        <v>1.5278154681139755</v>
      </c>
      <c r="W310">
        <v>21.5</v>
      </c>
      <c r="X310">
        <v>61.57</v>
      </c>
      <c r="Y310">
        <v>67.47</v>
      </c>
    </row>
    <row r="311" spans="1:25" x14ac:dyDescent="0.35">
      <c r="A311" t="s">
        <v>346</v>
      </c>
      <c r="B311" t="s">
        <v>303</v>
      </c>
      <c r="C311" t="s">
        <v>0</v>
      </c>
      <c r="D311" t="s">
        <v>4</v>
      </c>
      <c r="E311">
        <v>23</v>
      </c>
      <c r="F311">
        <v>111.19</v>
      </c>
      <c r="G311">
        <v>71.22</v>
      </c>
      <c r="H311">
        <f t="shared" si="12"/>
        <v>1.5612187587756248</v>
      </c>
      <c r="I311">
        <v>21</v>
      </c>
      <c r="J311">
        <v>55.28</v>
      </c>
      <c r="K311">
        <v>66.22</v>
      </c>
      <c r="O311" t="s">
        <v>346</v>
      </c>
      <c r="P311" t="s">
        <v>303</v>
      </c>
      <c r="Q311" t="s">
        <v>0</v>
      </c>
      <c r="R311" t="s">
        <v>5</v>
      </c>
      <c r="S311">
        <v>24</v>
      </c>
      <c r="T311">
        <v>132.75</v>
      </c>
      <c r="U311">
        <v>73.7</v>
      </c>
      <c r="V311">
        <f t="shared" si="13"/>
        <v>1.8012211668928086</v>
      </c>
      <c r="W311">
        <v>21.5</v>
      </c>
      <c r="X311">
        <v>60.1</v>
      </c>
      <c r="Y311">
        <v>67.47</v>
      </c>
    </row>
    <row r="312" spans="1:25" x14ac:dyDescent="0.35">
      <c r="A312" t="s">
        <v>347</v>
      </c>
      <c r="B312" t="s">
        <v>303</v>
      </c>
      <c r="C312" t="s">
        <v>0</v>
      </c>
      <c r="D312" t="s">
        <v>4</v>
      </c>
      <c r="E312">
        <v>22.5</v>
      </c>
      <c r="F312">
        <v>99.74</v>
      </c>
      <c r="G312">
        <v>69.97</v>
      </c>
      <c r="H312">
        <f t="shared" si="12"/>
        <v>1.4254680577390311</v>
      </c>
      <c r="I312">
        <v>21</v>
      </c>
      <c r="J312">
        <v>53.03</v>
      </c>
      <c r="K312">
        <v>66.22</v>
      </c>
      <c r="O312" t="s">
        <v>347</v>
      </c>
      <c r="P312" t="s">
        <v>303</v>
      </c>
      <c r="Q312" t="s">
        <v>0</v>
      </c>
      <c r="R312" t="s">
        <v>5</v>
      </c>
      <c r="S312">
        <v>24</v>
      </c>
      <c r="T312">
        <v>149.15</v>
      </c>
      <c r="U312">
        <v>73.7</v>
      </c>
      <c r="V312">
        <f t="shared" si="13"/>
        <v>2.0237449118046134</v>
      </c>
      <c r="W312">
        <v>21</v>
      </c>
      <c r="X312">
        <v>57.3</v>
      </c>
      <c r="Y312">
        <v>66.22</v>
      </c>
    </row>
    <row r="313" spans="1:25" x14ac:dyDescent="0.35">
      <c r="A313" t="s">
        <v>348</v>
      </c>
      <c r="B313" t="s">
        <v>303</v>
      </c>
      <c r="C313" t="s">
        <v>0</v>
      </c>
      <c r="D313" t="s">
        <v>4</v>
      </c>
      <c r="E313">
        <v>23</v>
      </c>
      <c r="F313">
        <v>143.43</v>
      </c>
      <c r="G313">
        <v>71.22</v>
      </c>
      <c r="H313">
        <f t="shared" si="12"/>
        <v>2.0139005897219882</v>
      </c>
      <c r="I313">
        <v>20.5</v>
      </c>
      <c r="J313">
        <v>45.14</v>
      </c>
      <c r="K313">
        <v>64.97</v>
      </c>
      <c r="O313" t="s">
        <v>348</v>
      </c>
      <c r="P313" t="s">
        <v>303</v>
      </c>
      <c r="Q313" t="s">
        <v>0</v>
      </c>
      <c r="R313" t="s">
        <v>5</v>
      </c>
      <c r="S313">
        <v>24</v>
      </c>
      <c r="T313">
        <v>190.19</v>
      </c>
      <c r="U313">
        <v>73.7</v>
      </c>
      <c r="V313">
        <f t="shared" si="13"/>
        <v>2.580597014925373</v>
      </c>
      <c r="W313">
        <v>21</v>
      </c>
      <c r="X313">
        <v>52.18</v>
      </c>
      <c r="Y313">
        <v>66.22</v>
      </c>
    </row>
    <row r="314" spans="1:25" x14ac:dyDescent="0.35">
      <c r="A314" t="s">
        <v>349</v>
      </c>
      <c r="B314" t="s">
        <v>303</v>
      </c>
      <c r="C314" t="s">
        <v>0</v>
      </c>
      <c r="D314" t="s">
        <v>4</v>
      </c>
      <c r="E314">
        <v>22</v>
      </c>
      <c r="F314">
        <v>96.6</v>
      </c>
      <c r="G314">
        <v>68.72</v>
      </c>
      <c r="H314">
        <f t="shared" si="12"/>
        <v>1.4057043073341093</v>
      </c>
      <c r="I314">
        <v>20</v>
      </c>
      <c r="J314">
        <v>37.4</v>
      </c>
      <c r="K314">
        <v>63.71</v>
      </c>
      <c r="O314" t="s">
        <v>349</v>
      </c>
      <c r="P314" t="s">
        <v>303</v>
      </c>
      <c r="Q314" t="s">
        <v>0</v>
      </c>
      <c r="R314" t="s">
        <v>5</v>
      </c>
      <c r="S314">
        <v>24</v>
      </c>
      <c r="T314">
        <v>177.91</v>
      </c>
      <c r="U314">
        <v>73.7</v>
      </c>
      <c r="V314">
        <f t="shared" si="13"/>
        <v>2.4139755766621436</v>
      </c>
      <c r="W314">
        <v>21</v>
      </c>
      <c r="X314">
        <v>51.93</v>
      </c>
      <c r="Y314">
        <v>66.22</v>
      </c>
    </row>
    <row r="315" spans="1:25" x14ac:dyDescent="0.35">
      <c r="A315" t="s">
        <v>350</v>
      </c>
      <c r="B315" t="s">
        <v>303</v>
      </c>
      <c r="C315" t="s">
        <v>0</v>
      </c>
      <c r="D315" t="s">
        <v>4</v>
      </c>
      <c r="E315">
        <v>22.5</v>
      </c>
      <c r="F315">
        <v>88.47</v>
      </c>
      <c r="G315">
        <v>69.97</v>
      </c>
      <c r="H315">
        <f t="shared" si="12"/>
        <v>1.2643990281549236</v>
      </c>
      <c r="I315">
        <v>22</v>
      </c>
      <c r="J315">
        <v>65.25</v>
      </c>
      <c r="K315">
        <v>68.72</v>
      </c>
      <c r="O315" t="s">
        <v>350</v>
      </c>
      <c r="P315" t="s">
        <v>303</v>
      </c>
      <c r="Q315" t="s">
        <v>0</v>
      </c>
      <c r="R315" t="s">
        <v>5</v>
      </c>
      <c r="S315">
        <v>24</v>
      </c>
      <c r="T315">
        <v>149.15</v>
      </c>
      <c r="U315">
        <v>73.7</v>
      </c>
      <c r="V315">
        <f t="shared" si="13"/>
        <v>2.0237449118046134</v>
      </c>
      <c r="W315">
        <v>21</v>
      </c>
      <c r="X315">
        <v>48.89</v>
      </c>
      <c r="Y315">
        <v>66.22</v>
      </c>
    </row>
    <row r="316" spans="1:25" x14ac:dyDescent="0.35">
      <c r="A316" t="s">
        <v>351</v>
      </c>
      <c r="B316" t="s">
        <v>303</v>
      </c>
      <c r="C316" t="s">
        <v>3</v>
      </c>
      <c r="D316" t="s">
        <v>4</v>
      </c>
      <c r="E316">
        <v>17</v>
      </c>
      <c r="F316">
        <v>34.33</v>
      </c>
      <c r="G316">
        <v>56.08</v>
      </c>
      <c r="H316">
        <f t="shared" si="12"/>
        <v>0.61216119828815974</v>
      </c>
      <c r="I316">
        <v>16.5</v>
      </c>
      <c r="J316">
        <v>17.32</v>
      </c>
      <c r="K316">
        <v>54.79</v>
      </c>
      <c r="O316" t="s">
        <v>351</v>
      </c>
      <c r="P316" t="s">
        <v>303</v>
      </c>
      <c r="Q316" t="s">
        <v>3</v>
      </c>
      <c r="R316" t="s">
        <v>5</v>
      </c>
      <c r="S316">
        <v>24</v>
      </c>
      <c r="T316">
        <v>139.12</v>
      </c>
      <c r="U316">
        <v>73.7</v>
      </c>
      <c r="V316">
        <f t="shared" si="13"/>
        <v>1.887652645861601</v>
      </c>
      <c r="W316">
        <v>22</v>
      </c>
      <c r="X316">
        <v>56.56</v>
      </c>
      <c r="Y316">
        <v>68.72</v>
      </c>
    </row>
    <row r="317" spans="1:25" x14ac:dyDescent="0.35">
      <c r="A317" t="s">
        <v>352</v>
      </c>
      <c r="B317" t="s">
        <v>303</v>
      </c>
      <c r="C317" t="s">
        <v>3</v>
      </c>
      <c r="D317" t="s">
        <v>4</v>
      </c>
      <c r="E317">
        <v>18.5</v>
      </c>
      <c r="F317">
        <v>54.16</v>
      </c>
      <c r="G317">
        <v>59.91</v>
      </c>
      <c r="H317">
        <f t="shared" si="12"/>
        <v>0.90402270071774327</v>
      </c>
      <c r="I317">
        <v>18</v>
      </c>
      <c r="J317">
        <v>35.270000000000003</v>
      </c>
      <c r="K317">
        <v>58.64</v>
      </c>
      <c r="O317" t="s">
        <v>352</v>
      </c>
      <c r="P317" t="s">
        <v>303</v>
      </c>
      <c r="Q317" t="s">
        <v>3</v>
      </c>
      <c r="R317" t="s">
        <v>5</v>
      </c>
      <c r="S317">
        <v>24</v>
      </c>
      <c r="T317">
        <v>116.98</v>
      </c>
      <c r="U317">
        <v>73.7</v>
      </c>
      <c r="V317">
        <f t="shared" si="13"/>
        <v>1.5872455902306648</v>
      </c>
      <c r="W317">
        <v>26</v>
      </c>
      <c r="X317">
        <v>82.58</v>
      </c>
      <c r="Y317">
        <v>78.63</v>
      </c>
    </row>
    <row r="318" spans="1:25" x14ac:dyDescent="0.35">
      <c r="A318" t="s">
        <v>353</v>
      </c>
      <c r="B318" t="s">
        <v>303</v>
      </c>
      <c r="C318" t="s">
        <v>3</v>
      </c>
      <c r="D318" t="s">
        <v>4</v>
      </c>
      <c r="E318">
        <v>29.5</v>
      </c>
      <c r="F318">
        <v>77.88</v>
      </c>
      <c r="G318">
        <v>87.18</v>
      </c>
      <c r="H318">
        <f t="shared" si="12"/>
        <v>0.89332415691672384</v>
      </c>
      <c r="I318">
        <v>29</v>
      </c>
      <c r="J318">
        <v>59.85</v>
      </c>
      <c r="K318">
        <v>85.96</v>
      </c>
      <c r="O318" t="s">
        <v>353</v>
      </c>
      <c r="P318" t="s">
        <v>303</v>
      </c>
      <c r="Q318" t="s">
        <v>3</v>
      </c>
      <c r="R318" t="s">
        <v>5</v>
      </c>
      <c r="S318">
        <v>23</v>
      </c>
      <c r="T318">
        <v>71.540000000000006</v>
      </c>
      <c r="U318">
        <v>71.22</v>
      </c>
      <c r="V318">
        <f t="shared" si="13"/>
        <v>1.0044931199101377</v>
      </c>
      <c r="W318">
        <v>22.5</v>
      </c>
      <c r="X318">
        <v>65.14</v>
      </c>
      <c r="Y318">
        <v>69.97</v>
      </c>
    </row>
    <row r="319" spans="1:25" x14ac:dyDescent="0.35">
      <c r="A319" t="s">
        <v>354</v>
      </c>
      <c r="B319" t="s">
        <v>303</v>
      </c>
      <c r="C319" t="s">
        <v>3</v>
      </c>
      <c r="D319" t="s">
        <v>4</v>
      </c>
      <c r="E319">
        <v>33</v>
      </c>
      <c r="F319">
        <v>102.07</v>
      </c>
      <c r="G319">
        <v>95.64</v>
      </c>
      <c r="H319">
        <f t="shared" si="12"/>
        <v>1.0672312839815976</v>
      </c>
      <c r="I319">
        <v>20.5</v>
      </c>
      <c r="J319">
        <v>67.42</v>
      </c>
      <c r="K319">
        <v>64.97</v>
      </c>
      <c r="O319" t="s">
        <v>354</v>
      </c>
      <c r="P319" t="s">
        <v>303</v>
      </c>
      <c r="Q319" t="s">
        <v>3</v>
      </c>
      <c r="R319" t="s">
        <v>5</v>
      </c>
      <c r="S319">
        <v>24</v>
      </c>
      <c r="T319">
        <v>87.33</v>
      </c>
      <c r="U319">
        <v>73.7</v>
      </c>
      <c r="V319">
        <f t="shared" si="13"/>
        <v>1.1849389416553595</v>
      </c>
      <c r="W319">
        <v>23</v>
      </c>
      <c r="X319">
        <v>66.7</v>
      </c>
      <c r="Y319">
        <v>71.22</v>
      </c>
    </row>
    <row r="320" spans="1:25" x14ac:dyDescent="0.35">
      <c r="A320" t="s">
        <v>355</v>
      </c>
      <c r="B320" t="s">
        <v>303</v>
      </c>
      <c r="C320" t="s">
        <v>3</v>
      </c>
      <c r="D320" t="s">
        <v>4</v>
      </c>
      <c r="E320">
        <v>20.5</v>
      </c>
      <c r="F320">
        <v>59.7</v>
      </c>
      <c r="G320">
        <v>64.97</v>
      </c>
      <c r="H320">
        <f t="shared" si="12"/>
        <v>0.91888563952593516</v>
      </c>
      <c r="I320">
        <v>20</v>
      </c>
      <c r="J320">
        <v>33.47</v>
      </c>
      <c r="K320">
        <v>63.71</v>
      </c>
      <c r="O320" t="s">
        <v>355</v>
      </c>
      <c r="P320" t="s">
        <v>303</v>
      </c>
      <c r="Q320" t="s">
        <v>3</v>
      </c>
      <c r="R320" t="s">
        <v>5</v>
      </c>
      <c r="S320">
        <v>24</v>
      </c>
      <c r="T320">
        <v>89.87</v>
      </c>
      <c r="U320">
        <v>73.7</v>
      </c>
      <c r="V320">
        <f t="shared" si="13"/>
        <v>1.2194029850746269</v>
      </c>
      <c r="W320">
        <v>23.5</v>
      </c>
      <c r="X320">
        <v>46.18</v>
      </c>
      <c r="Y320">
        <v>72.459999999999994</v>
      </c>
    </row>
    <row r="321" spans="1:25" x14ac:dyDescent="0.35">
      <c r="A321" t="s">
        <v>356</v>
      </c>
      <c r="B321" t="s">
        <v>303</v>
      </c>
      <c r="C321" t="s">
        <v>3</v>
      </c>
      <c r="D321" t="s">
        <v>4</v>
      </c>
      <c r="E321">
        <v>23</v>
      </c>
      <c r="F321">
        <v>90.74</v>
      </c>
      <c r="G321">
        <v>71.22</v>
      </c>
      <c r="H321">
        <f t="shared" si="12"/>
        <v>1.2740803145183937</v>
      </c>
      <c r="I321">
        <v>22</v>
      </c>
      <c r="J321">
        <v>78.13</v>
      </c>
      <c r="K321">
        <v>68.72</v>
      </c>
      <c r="O321" t="s">
        <v>356</v>
      </c>
      <c r="P321" t="s">
        <v>303</v>
      </c>
      <c r="Q321" t="s">
        <v>3</v>
      </c>
      <c r="R321" t="s">
        <v>5</v>
      </c>
      <c r="S321">
        <v>24</v>
      </c>
      <c r="T321">
        <v>137</v>
      </c>
      <c r="U321">
        <v>73.7</v>
      </c>
      <c r="V321">
        <f t="shared" si="13"/>
        <v>1.858887381275441</v>
      </c>
      <c r="W321">
        <v>22</v>
      </c>
      <c r="X321">
        <v>68.650000000000006</v>
      </c>
      <c r="Y321">
        <v>68.72</v>
      </c>
    </row>
    <row r="322" spans="1:25" x14ac:dyDescent="0.35">
      <c r="A322" t="s">
        <v>357</v>
      </c>
      <c r="B322" t="s">
        <v>303</v>
      </c>
      <c r="C322" t="s">
        <v>3</v>
      </c>
      <c r="D322" t="s">
        <v>4</v>
      </c>
      <c r="E322">
        <v>22.5</v>
      </c>
      <c r="F322">
        <v>77.790000000000006</v>
      </c>
      <c r="G322">
        <v>69.97</v>
      </c>
      <c r="H322">
        <f t="shared" si="12"/>
        <v>1.1117621837930542</v>
      </c>
      <c r="I322">
        <v>23.5</v>
      </c>
      <c r="J322">
        <v>72.52</v>
      </c>
      <c r="K322">
        <v>72.459999999999994</v>
      </c>
      <c r="O322" t="s">
        <v>357</v>
      </c>
      <c r="P322" t="s">
        <v>303</v>
      </c>
      <c r="Q322" t="s">
        <v>3</v>
      </c>
      <c r="R322" t="s">
        <v>5</v>
      </c>
      <c r="S322">
        <v>24</v>
      </c>
      <c r="T322">
        <v>119.19</v>
      </c>
      <c r="U322">
        <v>73.7</v>
      </c>
      <c r="V322">
        <f t="shared" si="13"/>
        <v>1.6172320217096336</v>
      </c>
      <c r="W322">
        <v>22.5</v>
      </c>
      <c r="X322">
        <v>57.21</v>
      </c>
      <c r="Y322">
        <v>69.97</v>
      </c>
    </row>
    <row r="323" spans="1:25" x14ac:dyDescent="0.35">
      <c r="A323" t="s">
        <v>358</v>
      </c>
      <c r="B323" t="s">
        <v>303</v>
      </c>
      <c r="C323" t="s">
        <v>3</v>
      </c>
      <c r="D323" t="s">
        <v>4</v>
      </c>
      <c r="E323">
        <v>23.5</v>
      </c>
      <c r="F323">
        <v>77.73</v>
      </c>
      <c r="G323">
        <v>72.459999999999994</v>
      </c>
      <c r="H323">
        <f t="shared" si="12"/>
        <v>1.0727297819486614</v>
      </c>
      <c r="I323">
        <v>22.5</v>
      </c>
      <c r="J323">
        <v>73.760000000000005</v>
      </c>
      <c r="K323">
        <v>69.97</v>
      </c>
      <c r="O323" t="s">
        <v>358</v>
      </c>
      <c r="P323" t="s">
        <v>303</v>
      </c>
      <c r="Q323" t="s">
        <v>3</v>
      </c>
      <c r="R323" t="s">
        <v>5</v>
      </c>
      <c r="S323">
        <v>24</v>
      </c>
      <c r="T323">
        <v>103.71</v>
      </c>
      <c r="U323">
        <v>73.7</v>
      </c>
      <c r="V323">
        <f t="shared" si="13"/>
        <v>1.4071913161465399</v>
      </c>
      <c r="W323">
        <v>22</v>
      </c>
      <c r="X323">
        <v>59.12</v>
      </c>
      <c r="Y323">
        <v>68.72</v>
      </c>
    </row>
    <row r="324" spans="1:25" x14ac:dyDescent="0.35">
      <c r="A324" t="s">
        <v>359</v>
      </c>
      <c r="B324" t="s">
        <v>303</v>
      </c>
      <c r="C324" t="s">
        <v>3</v>
      </c>
      <c r="D324" t="s">
        <v>4</v>
      </c>
      <c r="E324">
        <v>23.5</v>
      </c>
      <c r="F324">
        <v>78.790000000000006</v>
      </c>
      <c r="G324">
        <v>72.459999999999994</v>
      </c>
      <c r="H324">
        <f t="shared" si="12"/>
        <v>1.0873585426442176</v>
      </c>
      <c r="I324">
        <v>23</v>
      </c>
      <c r="J324">
        <v>55.88</v>
      </c>
      <c r="K324">
        <v>71.22</v>
      </c>
      <c r="O324" t="s">
        <v>359</v>
      </c>
      <c r="P324" t="s">
        <v>303</v>
      </c>
      <c r="Q324" t="s">
        <v>3</v>
      </c>
      <c r="R324" t="s">
        <v>5</v>
      </c>
      <c r="S324">
        <v>23.5</v>
      </c>
      <c r="T324">
        <v>81.3</v>
      </c>
      <c r="U324">
        <v>72.459999999999994</v>
      </c>
      <c r="V324">
        <f t="shared" si="13"/>
        <v>1.1219983439138836</v>
      </c>
      <c r="W324">
        <v>23</v>
      </c>
      <c r="X324">
        <v>62.33</v>
      </c>
      <c r="Y324">
        <v>71.22</v>
      </c>
    </row>
    <row r="325" spans="1:25" x14ac:dyDescent="0.35">
      <c r="A325" t="s">
        <v>360</v>
      </c>
      <c r="B325" t="s">
        <v>303</v>
      </c>
      <c r="C325" t="s">
        <v>3</v>
      </c>
      <c r="D325" t="s">
        <v>4</v>
      </c>
      <c r="E325">
        <v>17</v>
      </c>
      <c r="F325">
        <v>41.07</v>
      </c>
      <c r="G325">
        <v>56.08</v>
      </c>
      <c r="H325">
        <f t="shared" si="12"/>
        <v>0.73234664764621971</v>
      </c>
      <c r="I325">
        <v>16.5</v>
      </c>
      <c r="J325">
        <v>30.12</v>
      </c>
      <c r="K325">
        <v>54.79</v>
      </c>
      <c r="O325" t="s">
        <v>360</v>
      </c>
      <c r="P325" t="s">
        <v>303</v>
      </c>
      <c r="Q325" t="s">
        <v>3</v>
      </c>
      <c r="R325" t="s">
        <v>5</v>
      </c>
      <c r="S325">
        <v>24</v>
      </c>
      <c r="T325">
        <v>73.77</v>
      </c>
      <c r="U325">
        <v>73.7</v>
      </c>
      <c r="V325">
        <f t="shared" si="13"/>
        <v>1.0009497964721845</v>
      </c>
      <c r="W325">
        <v>23.5</v>
      </c>
      <c r="X325">
        <v>51.51</v>
      </c>
      <c r="Y325">
        <v>72.459999999999994</v>
      </c>
    </row>
    <row r="326" spans="1:25" x14ac:dyDescent="0.35">
      <c r="A326" s="1" t="s">
        <v>361</v>
      </c>
      <c r="B326" t="s">
        <v>303</v>
      </c>
      <c r="C326" t="s">
        <v>3</v>
      </c>
      <c r="D326" t="s">
        <v>4</v>
      </c>
      <c r="E326">
        <v>19.5</v>
      </c>
      <c r="F326">
        <v>32.659999999999997</v>
      </c>
      <c r="G326">
        <v>62.44</v>
      </c>
      <c r="H326">
        <f t="shared" si="12"/>
        <v>0.52306213965406789</v>
      </c>
      <c r="I326">
        <v>19</v>
      </c>
      <c r="J326">
        <v>25.3</v>
      </c>
      <c r="K326">
        <v>61.18</v>
      </c>
      <c r="O326" t="s">
        <v>361</v>
      </c>
      <c r="P326" t="s">
        <v>303</v>
      </c>
      <c r="Q326" t="s">
        <v>3</v>
      </c>
      <c r="R326" t="s">
        <v>5</v>
      </c>
      <c r="S326">
        <v>24</v>
      </c>
      <c r="T326">
        <v>126.56</v>
      </c>
      <c r="U326">
        <v>73.7</v>
      </c>
      <c r="V326">
        <f t="shared" si="13"/>
        <v>1.7172320217096335</v>
      </c>
      <c r="W326">
        <v>22</v>
      </c>
      <c r="X326">
        <v>57.89</v>
      </c>
      <c r="Y326">
        <v>68.72</v>
      </c>
    </row>
    <row r="327" spans="1:25" x14ac:dyDescent="0.35">
      <c r="A327" t="s">
        <v>362</v>
      </c>
      <c r="B327" t="s">
        <v>303</v>
      </c>
      <c r="C327" t="s">
        <v>3</v>
      </c>
      <c r="D327" t="s">
        <v>4</v>
      </c>
      <c r="E327">
        <v>19</v>
      </c>
      <c r="F327">
        <v>47.45</v>
      </c>
      <c r="G327">
        <v>61.18</v>
      </c>
      <c r="H327">
        <f t="shared" si="12"/>
        <v>0.77558025498528937</v>
      </c>
      <c r="I327">
        <v>18.5</v>
      </c>
      <c r="J327">
        <v>43.52</v>
      </c>
      <c r="K327">
        <v>59.91</v>
      </c>
      <c r="O327" t="s">
        <v>362</v>
      </c>
      <c r="P327" t="s">
        <v>303</v>
      </c>
      <c r="Q327" t="s">
        <v>3</v>
      </c>
      <c r="R327" t="s">
        <v>5</v>
      </c>
      <c r="S327">
        <v>24</v>
      </c>
      <c r="T327">
        <v>134.91</v>
      </c>
      <c r="U327">
        <v>73.7</v>
      </c>
      <c r="V327">
        <f t="shared" si="13"/>
        <v>1.8305291723202171</v>
      </c>
      <c r="W327">
        <v>22</v>
      </c>
      <c r="X327">
        <v>65.239999999999995</v>
      </c>
      <c r="Y327">
        <v>68.72</v>
      </c>
    </row>
    <row r="328" spans="1:25" x14ac:dyDescent="0.35">
      <c r="A328" t="s">
        <v>363</v>
      </c>
      <c r="B328" t="s">
        <v>303</v>
      </c>
      <c r="C328" t="s">
        <v>3</v>
      </c>
      <c r="D328" t="s">
        <v>4</v>
      </c>
      <c r="E328">
        <v>23</v>
      </c>
      <c r="F328">
        <v>65.75</v>
      </c>
      <c r="G328">
        <v>71.22</v>
      </c>
      <c r="H328">
        <f t="shared" si="12"/>
        <v>0.92319573153608536</v>
      </c>
      <c r="I328">
        <v>22.5</v>
      </c>
      <c r="J328">
        <v>45.54</v>
      </c>
      <c r="K328">
        <v>69.97</v>
      </c>
      <c r="O328" t="s">
        <v>363</v>
      </c>
      <c r="P328" t="s">
        <v>303</v>
      </c>
      <c r="Q328" t="s">
        <v>3</v>
      </c>
      <c r="R328" t="s">
        <v>5</v>
      </c>
      <c r="S328">
        <v>24</v>
      </c>
      <c r="T328">
        <v>151.4</v>
      </c>
      <c r="U328">
        <v>73.7</v>
      </c>
      <c r="V328">
        <f t="shared" si="13"/>
        <v>2.0542740841248306</v>
      </c>
      <c r="W328">
        <v>21</v>
      </c>
      <c r="X328">
        <v>52.98</v>
      </c>
      <c r="Y328">
        <v>66.22</v>
      </c>
    </row>
    <row r="329" spans="1:25" x14ac:dyDescent="0.35">
      <c r="A329" t="s">
        <v>364</v>
      </c>
      <c r="B329" t="s">
        <v>303</v>
      </c>
      <c r="C329" t="s">
        <v>3</v>
      </c>
      <c r="D329" t="s">
        <v>4</v>
      </c>
      <c r="E329">
        <v>30.5</v>
      </c>
      <c r="F329">
        <v>86.71</v>
      </c>
      <c r="G329">
        <v>89.6</v>
      </c>
      <c r="H329">
        <f t="shared" si="12"/>
        <v>0.96774553571428568</v>
      </c>
      <c r="I329">
        <v>30</v>
      </c>
      <c r="J329">
        <v>50.09</v>
      </c>
      <c r="K329">
        <v>88.39</v>
      </c>
      <c r="O329" t="s">
        <v>364</v>
      </c>
      <c r="P329" t="s">
        <v>303</v>
      </c>
      <c r="Q329" t="s">
        <v>3</v>
      </c>
      <c r="R329" t="s">
        <v>5</v>
      </c>
      <c r="S329">
        <v>24</v>
      </c>
      <c r="T329">
        <v>131.49</v>
      </c>
      <c r="U329">
        <v>73.7</v>
      </c>
      <c r="V329">
        <f t="shared" si="13"/>
        <v>1.7841248303934871</v>
      </c>
      <c r="W329">
        <v>23</v>
      </c>
      <c r="X329">
        <v>51.21</v>
      </c>
      <c r="Y329">
        <v>71.22</v>
      </c>
    </row>
    <row r="330" spans="1:25" x14ac:dyDescent="0.35">
      <c r="A330" t="s">
        <v>365</v>
      </c>
      <c r="B330" t="s">
        <v>303</v>
      </c>
      <c r="C330" t="s">
        <v>3</v>
      </c>
      <c r="D330" t="s">
        <v>4</v>
      </c>
      <c r="E330">
        <v>22.5</v>
      </c>
      <c r="F330">
        <v>63.24</v>
      </c>
      <c r="G330">
        <v>69.97</v>
      </c>
      <c r="H330">
        <f t="shared" si="12"/>
        <v>0.90381592110904674</v>
      </c>
      <c r="I330">
        <v>22</v>
      </c>
      <c r="J330">
        <v>50.22</v>
      </c>
      <c r="K330">
        <v>68.72</v>
      </c>
      <c r="O330" t="s">
        <v>365</v>
      </c>
      <c r="P330" t="s">
        <v>303</v>
      </c>
      <c r="Q330" t="s">
        <v>3</v>
      </c>
      <c r="R330" t="s">
        <v>5</v>
      </c>
      <c r="S330">
        <v>23.5</v>
      </c>
      <c r="T330">
        <v>81.97</v>
      </c>
      <c r="U330">
        <v>72.459999999999994</v>
      </c>
      <c r="V330">
        <f t="shared" si="13"/>
        <v>1.1312448247308862</v>
      </c>
      <c r="W330">
        <v>23</v>
      </c>
      <c r="X330">
        <v>70.7</v>
      </c>
      <c r="Y330">
        <v>71.22</v>
      </c>
    </row>
    <row r="331" spans="1:25" x14ac:dyDescent="0.35">
      <c r="A331" t="s">
        <v>366</v>
      </c>
      <c r="B331" t="s">
        <v>303</v>
      </c>
      <c r="C331" t="s">
        <v>3</v>
      </c>
      <c r="D331" t="s">
        <v>4</v>
      </c>
      <c r="E331">
        <v>26.5</v>
      </c>
      <c r="F331">
        <v>65.400000000000006</v>
      </c>
      <c r="G331">
        <v>79.86</v>
      </c>
      <c r="H331">
        <f t="shared" si="12"/>
        <v>0.81893313298271986</v>
      </c>
      <c r="I331">
        <v>26</v>
      </c>
      <c r="J331">
        <v>61.04</v>
      </c>
      <c r="K331">
        <v>78.63</v>
      </c>
      <c r="O331" t="s">
        <v>366</v>
      </c>
      <c r="P331" t="s">
        <v>303</v>
      </c>
      <c r="Q331" t="s">
        <v>3</v>
      </c>
      <c r="R331" t="s">
        <v>5</v>
      </c>
      <c r="S331">
        <v>23</v>
      </c>
      <c r="T331">
        <v>71.75</v>
      </c>
      <c r="U331">
        <v>71.22</v>
      </c>
      <c r="V331">
        <f t="shared" si="13"/>
        <v>1.0074417298511653</v>
      </c>
      <c r="W331">
        <v>22.5</v>
      </c>
      <c r="X331">
        <v>61.46</v>
      </c>
      <c r="Y331">
        <v>69.97</v>
      </c>
    </row>
    <row r="332" spans="1:25" x14ac:dyDescent="0.35">
      <c r="A332" t="s">
        <v>371</v>
      </c>
      <c r="B332" t="s">
        <v>372</v>
      </c>
      <c r="C332" t="s">
        <v>0</v>
      </c>
      <c r="D332" t="s">
        <v>369</v>
      </c>
      <c r="E332">
        <v>34</v>
      </c>
      <c r="F332">
        <v>95.1</v>
      </c>
      <c r="G332">
        <v>98.04</v>
      </c>
      <c r="H332">
        <f t="shared" ref="H332:H395" si="14">F332/G332</f>
        <v>0.97001223990208063</v>
      </c>
      <c r="I332">
        <v>33.5</v>
      </c>
      <c r="J332">
        <v>76.64</v>
      </c>
      <c r="K332">
        <v>96.84</v>
      </c>
      <c r="O332" t="s">
        <v>371</v>
      </c>
      <c r="P332" t="s">
        <v>372</v>
      </c>
      <c r="Q332" t="s">
        <v>0</v>
      </c>
      <c r="R332" t="s">
        <v>370</v>
      </c>
      <c r="S332">
        <v>24</v>
      </c>
      <c r="T332">
        <v>80.84</v>
      </c>
      <c r="U332">
        <v>73.7</v>
      </c>
      <c r="V332">
        <f t="shared" ref="V332:V395" si="15">T332/U332</f>
        <v>1.0968792401628222</v>
      </c>
      <c r="W332">
        <v>23.5</v>
      </c>
      <c r="X332">
        <v>63.12</v>
      </c>
      <c r="Y332">
        <v>72.459999999999994</v>
      </c>
    </row>
    <row r="333" spans="1:25" x14ac:dyDescent="0.35">
      <c r="A333" t="s">
        <v>373</v>
      </c>
      <c r="B333" t="s">
        <v>372</v>
      </c>
      <c r="C333" t="s">
        <v>0</v>
      </c>
      <c r="D333" t="s">
        <v>369</v>
      </c>
      <c r="E333">
        <v>24</v>
      </c>
      <c r="F333">
        <v>98.03</v>
      </c>
      <c r="G333">
        <v>73.7</v>
      </c>
      <c r="H333">
        <f t="shared" si="14"/>
        <v>1.3301221166892809</v>
      </c>
      <c r="I333">
        <v>23</v>
      </c>
      <c r="J333">
        <v>62.88</v>
      </c>
      <c r="K333">
        <v>71.22</v>
      </c>
      <c r="O333" t="s">
        <v>373</v>
      </c>
      <c r="P333" t="s">
        <v>372</v>
      </c>
      <c r="Q333" t="s">
        <v>0</v>
      </c>
      <c r="R333" t="s">
        <v>370</v>
      </c>
      <c r="S333">
        <v>24</v>
      </c>
      <c r="T333">
        <v>104.56</v>
      </c>
      <c r="U333">
        <v>73.7</v>
      </c>
      <c r="V333">
        <f t="shared" si="15"/>
        <v>1.4187245590230664</v>
      </c>
      <c r="W333">
        <v>23</v>
      </c>
      <c r="X333">
        <v>69.38</v>
      </c>
      <c r="Y333">
        <v>71.22</v>
      </c>
    </row>
    <row r="334" spans="1:25" x14ac:dyDescent="0.35">
      <c r="A334" t="s">
        <v>374</v>
      </c>
      <c r="B334" t="s">
        <v>372</v>
      </c>
      <c r="C334" t="s">
        <v>0</v>
      </c>
      <c r="D334" t="s">
        <v>369</v>
      </c>
      <c r="E334">
        <v>23.5</v>
      </c>
      <c r="F334">
        <v>91.19</v>
      </c>
      <c r="G334">
        <v>72.459999999999994</v>
      </c>
      <c r="H334">
        <f t="shared" si="14"/>
        <v>1.25848744134695</v>
      </c>
      <c r="I334">
        <v>23</v>
      </c>
      <c r="J334">
        <v>68.17</v>
      </c>
      <c r="K334">
        <v>71.22</v>
      </c>
      <c r="O334" t="s">
        <v>374</v>
      </c>
      <c r="P334" t="s">
        <v>372</v>
      </c>
      <c r="Q334" t="s">
        <v>0</v>
      </c>
      <c r="R334" t="s">
        <v>370</v>
      </c>
      <c r="S334">
        <v>24</v>
      </c>
      <c r="T334">
        <v>139.01</v>
      </c>
      <c r="U334">
        <v>73.7</v>
      </c>
      <c r="V334">
        <f t="shared" si="15"/>
        <v>1.8861601085481681</v>
      </c>
      <c r="W334">
        <v>22.5</v>
      </c>
      <c r="X334">
        <v>53.12</v>
      </c>
      <c r="Y334">
        <v>69.97</v>
      </c>
    </row>
    <row r="335" spans="1:25" x14ac:dyDescent="0.35">
      <c r="A335" t="s">
        <v>375</v>
      </c>
      <c r="B335" t="s">
        <v>372</v>
      </c>
      <c r="C335" t="s">
        <v>0</v>
      </c>
      <c r="D335" t="s">
        <v>369</v>
      </c>
      <c r="E335">
        <v>24</v>
      </c>
      <c r="F335">
        <v>84.31</v>
      </c>
      <c r="G335">
        <v>73.7</v>
      </c>
      <c r="H335">
        <f t="shared" si="14"/>
        <v>1.1439620081411126</v>
      </c>
      <c r="I335">
        <v>22.5</v>
      </c>
      <c r="J335">
        <v>67.58</v>
      </c>
      <c r="K335">
        <v>69.97</v>
      </c>
      <c r="O335" t="s">
        <v>375</v>
      </c>
      <c r="P335" t="s">
        <v>372</v>
      </c>
      <c r="Q335" t="s">
        <v>0</v>
      </c>
      <c r="R335" t="s">
        <v>370</v>
      </c>
      <c r="S335">
        <v>24</v>
      </c>
      <c r="T335">
        <v>111.85</v>
      </c>
      <c r="U335">
        <v>73.7</v>
      </c>
      <c r="V335">
        <f t="shared" si="15"/>
        <v>1.5176390773405697</v>
      </c>
      <c r="W335">
        <v>18</v>
      </c>
      <c r="X335">
        <v>63.56</v>
      </c>
      <c r="Y335">
        <v>58.64</v>
      </c>
    </row>
    <row r="336" spans="1:25" x14ac:dyDescent="0.35">
      <c r="A336" t="s">
        <v>376</v>
      </c>
      <c r="B336" t="s">
        <v>372</v>
      </c>
      <c r="C336" t="s">
        <v>0</v>
      </c>
      <c r="D336" t="s">
        <v>369</v>
      </c>
      <c r="E336">
        <v>23.5</v>
      </c>
      <c r="F336">
        <v>82.78</v>
      </c>
      <c r="G336">
        <v>72.459999999999994</v>
      </c>
      <c r="H336">
        <f t="shared" si="14"/>
        <v>1.142423406017113</v>
      </c>
      <c r="I336">
        <v>22</v>
      </c>
      <c r="J336">
        <v>45.03</v>
      </c>
      <c r="K336">
        <v>68.72</v>
      </c>
      <c r="O336" t="s">
        <v>376</v>
      </c>
      <c r="P336" t="s">
        <v>372</v>
      </c>
      <c r="Q336" t="s">
        <v>0</v>
      </c>
      <c r="R336" t="s">
        <v>370</v>
      </c>
      <c r="S336">
        <v>24</v>
      </c>
      <c r="T336">
        <v>142.94999999999999</v>
      </c>
      <c r="U336">
        <v>73.7</v>
      </c>
      <c r="V336">
        <f t="shared" si="15"/>
        <v>1.939620081411126</v>
      </c>
      <c r="W336">
        <v>22.5</v>
      </c>
      <c r="X336">
        <v>52.54</v>
      </c>
      <c r="Y336">
        <v>69.97</v>
      </c>
    </row>
    <row r="337" spans="1:25" x14ac:dyDescent="0.35">
      <c r="A337" t="s">
        <v>377</v>
      </c>
      <c r="B337" t="s">
        <v>372</v>
      </c>
      <c r="C337" t="s">
        <v>0</v>
      </c>
      <c r="D337" t="s">
        <v>369</v>
      </c>
      <c r="E337">
        <v>23</v>
      </c>
      <c r="F337">
        <v>112.96</v>
      </c>
      <c r="G337">
        <v>71.22</v>
      </c>
      <c r="H337">
        <f t="shared" si="14"/>
        <v>1.5860713282785734</v>
      </c>
      <c r="I337">
        <v>21.5</v>
      </c>
      <c r="J337">
        <v>51.75</v>
      </c>
      <c r="K337">
        <v>67.47</v>
      </c>
      <c r="O337" t="s">
        <v>377</v>
      </c>
      <c r="P337" t="s">
        <v>372</v>
      </c>
      <c r="Q337" t="s">
        <v>0</v>
      </c>
      <c r="R337" t="s">
        <v>370</v>
      </c>
      <c r="S337">
        <v>24</v>
      </c>
      <c r="T337">
        <v>118.79</v>
      </c>
      <c r="U337">
        <v>73.7</v>
      </c>
      <c r="V337">
        <f t="shared" si="15"/>
        <v>1.6118046132971506</v>
      </c>
      <c r="W337">
        <v>23</v>
      </c>
      <c r="X337">
        <v>70.75</v>
      </c>
      <c r="Y337">
        <v>71.22</v>
      </c>
    </row>
    <row r="338" spans="1:25" x14ac:dyDescent="0.35">
      <c r="A338" t="s">
        <v>378</v>
      </c>
      <c r="B338" t="s">
        <v>372</v>
      </c>
      <c r="C338" t="s">
        <v>0</v>
      </c>
      <c r="D338" t="s">
        <v>369</v>
      </c>
      <c r="E338">
        <v>23.5</v>
      </c>
      <c r="F338">
        <v>85.4</v>
      </c>
      <c r="G338">
        <v>72.459999999999994</v>
      </c>
      <c r="H338">
        <f t="shared" si="14"/>
        <v>1.1785812862268841</v>
      </c>
      <c r="I338">
        <v>23</v>
      </c>
      <c r="J338">
        <v>63.41</v>
      </c>
      <c r="K338">
        <v>71.22</v>
      </c>
      <c r="O338" t="s">
        <v>378</v>
      </c>
      <c r="P338" t="s">
        <v>372</v>
      </c>
      <c r="Q338" t="s">
        <v>0</v>
      </c>
      <c r="R338" t="s">
        <v>370</v>
      </c>
      <c r="S338">
        <v>24</v>
      </c>
      <c r="T338">
        <v>116.59</v>
      </c>
      <c r="U338">
        <v>73.7</v>
      </c>
      <c r="V338">
        <f t="shared" si="15"/>
        <v>1.5819538670284938</v>
      </c>
      <c r="W338">
        <v>16</v>
      </c>
      <c r="X338">
        <v>57.76</v>
      </c>
      <c r="Y338">
        <v>53.5</v>
      </c>
    </row>
    <row r="339" spans="1:25" x14ac:dyDescent="0.35">
      <c r="A339" t="s">
        <v>379</v>
      </c>
      <c r="B339" t="s">
        <v>372</v>
      </c>
      <c r="C339" t="s">
        <v>0</v>
      </c>
      <c r="D339" t="s">
        <v>369</v>
      </c>
      <c r="E339">
        <v>23.5</v>
      </c>
      <c r="F339">
        <v>83.43</v>
      </c>
      <c r="G339">
        <v>72.459999999999994</v>
      </c>
      <c r="H339">
        <f t="shared" si="14"/>
        <v>1.1513938724813693</v>
      </c>
      <c r="I339">
        <v>23</v>
      </c>
      <c r="J339">
        <v>54.83</v>
      </c>
      <c r="K339">
        <v>71.22</v>
      </c>
      <c r="O339" t="s">
        <v>379</v>
      </c>
      <c r="P339" t="s">
        <v>372</v>
      </c>
      <c r="Q339" t="s">
        <v>0</v>
      </c>
      <c r="R339" t="s">
        <v>370</v>
      </c>
      <c r="S339">
        <v>24</v>
      </c>
      <c r="T339">
        <v>125.46</v>
      </c>
      <c r="U339">
        <v>73.7</v>
      </c>
      <c r="V339">
        <f t="shared" si="15"/>
        <v>1.7023066485753051</v>
      </c>
      <c r="W339">
        <v>23</v>
      </c>
      <c r="X339">
        <v>69.48</v>
      </c>
      <c r="Y339">
        <v>71.22</v>
      </c>
    </row>
    <row r="340" spans="1:25" x14ac:dyDescent="0.35">
      <c r="A340" t="s">
        <v>380</v>
      </c>
      <c r="B340" t="s">
        <v>372</v>
      </c>
      <c r="C340" t="s">
        <v>0</v>
      </c>
      <c r="D340" t="s">
        <v>369</v>
      </c>
      <c r="E340">
        <v>23.5</v>
      </c>
      <c r="F340">
        <v>107.52</v>
      </c>
      <c r="G340">
        <v>72.459999999999994</v>
      </c>
      <c r="H340">
        <f t="shared" si="14"/>
        <v>1.483853160364339</v>
      </c>
      <c r="I340">
        <v>22.5</v>
      </c>
      <c r="J340">
        <v>57.83</v>
      </c>
      <c r="K340">
        <v>69.97</v>
      </c>
      <c r="O340" t="s">
        <v>380</v>
      </c>
      <c r="P340" t="s">
        <v>372</v>
      </c>
      <c r="Q340" t="s">
        <v>0</v>
      </c>
      <c r="R340" t="s">
        <v>370</v>
      </c>
      <c r="S340">
        <v>24</v>
      </c>
      <c r="T340">
        <v>131.80000000000001</v>
      </c>
      <c r="U340">
        <v>73.7</v>
      </c>
      <c r="V340">
        <f t="shared" si="15"/>
        <v>1.7883310719131615</v>
      </c>
      <c r="W340">
        <v>23</v>
      </c>
      <c r="X340">
        <v>54.87</v>
      </c>
      <c r="Y340">
        <v>71.22</v>
      </c>
    </row>
    <row r="341" spans="1:25" x14ac:dyDescent="0.35">
      <c r="A341" s="1" t="s">
        <v>381</v>
      </c>
      <c r="B341" t="s">
        <v>372</v>
      </c>
      <c r="C341" t="s">
        <v>0</v>
      </c>
      <c r="D341" t="s">
        <v>369</v>
      </c>
      <c r="E341">
        <v>24</v>
      </c>
      <c r="F341">
        <v>53.42</v>
      </c>
      <c r="G341">
        <v>73.7</v>
      </c>
      <c r="H341">
        <f t="shared" si="14"/>
        <v>0.72483039348710987</v>
      </c>
      <c r="I341">
        <v>23.5</v>
      </c>
      <c r="J341">
        <v>49.2</v>
      </c>
      <c r="K341">
        <v>72.459999999999994</v>
      </c>
      <c r="O341" t="s">
        <v>381</v>
      </c>
      <c r="P341" t="s">
        <v>372</v>
      </c>
      <c r="Q341" t="s">
        <v>0</v>
      </c>
      <c r="R341" t="s">
        <v>370</v>
      </c>
      <c r="S341">
        <v>24</v>
      </c>
      <c r="T341">
        <v>134.19</v>
      </c>
      <c r="U341">
        <v>73.7</v>
      </c>
      <c r="V341">
        <f t="shared" si="15"/>
        <v>1.8207598371777476</v>
      </c>
      <c r="W341">
        <v>23</v>
      </c>
      <c r="X341">
        <v>61.55</v>
      </c>
      <c r="Y341">
        <v>71.22</v>
      </c>
    </row>
    <row r="342" spans="1:25" x14ac:dyDescent="0.35">
      <c r="A342" t="s">
        <v>382</v>
      </c>
      <c r="B342" t="s">
        <v>372</v>
      </c>
      <c r="C342" t="s">
        <v>0</v>
      </c>
      <c r="D342" t="s">
        <v>369</v>
      </c>
      <c r="E342">
        <v>23</v>
      </c>
      <c r="F342">
        <v>69.37</v>
      </c>
      <c r="G342">
        <v>71.22</v>
      </c>
      <c r="H342">
        <f t="shared" si="14"/>
        <v>0.97402415051951707</v>
      </c>
      <c r="I342">
        <v>22.5</v>
      </c>
      <c r="J342">
        <v>59.88</v>
      </c>
      <c r="K342">
        <v>69.97</v>
      </c>
      <c r="O342" t="s">
        <v>382</v>
      </c>
      <c r="P342" t="s">
        <v>372</v>
      </c>
      <c r="Q342" t="s">
        <v>0</v>
      </c>
      <c r="R342" t="s">
        <v>370</v>
      </c>
      <c r="S342">
        <v>24</v>
      </c>
      <c r="T342">
        <v>161.09</v>
      </c>
      <c r="U342">
        <v>73.7</v>
      </c>
      <c r="V342">
        <f t="shared" si="15"/>
        <v>2.185753052917232</v>
      </c>
      <c r="W342">
        <v>22.5</v>
      </c>
      <c r="X342">
        <v>53.62</v>
      </c>
      <c r="Y342">
        <v>69.97</v>
      </c>
    </row>
    <row r="343" spans="1:25" x14ac:dyDescent="0.35">
      <c r="A343" t="s">
        <v>383</v>
      </c>
      <c r="B343" t="s">
        <v>372</v>
      </c>
      <c r="C343" t="s">
        <v>0</v>
      </c>
      <c r="D343" t="s">
        <v>369</v>
      </c>
      <c r="E343">
        <v>24.5</v>
      </c>
      <c r="F343">
        <v>70.680000000000007</v>
      </c>
      <c r="G343">
        <v>74.930000000000007</v>
      </c>
      <c r="H343">
        <f t="shared" si="14"/>
        <v>0.94328039503536631</v>
      </c>
      <c r="I343">
        <v>24</v>
      </c>
      <c r="J343">
        <v>56.92</v>
      </c>
      <c r="K343">
        <v>73.7</v>
      </c>
      <c r="O343" t="s">
        <v>383</v>
      </c>
      <c r="P343" t="s">
        <v>372</v>
      </c>
      <c r="Q343" t="s">
        <v>0</v>
      </c>
      <c r="R343" t="s">
        <v>370</v>
      </c>
      <c r="S343">
        <v>24</v>
      </c>
      <c r="T343">
        <v>106.13</v>
      </c>
      <c r="U343">
        <v>73.7</v>
      </c>
      <c r="V343">
        <f t="shared" si="15"/>
        <v>1.4400271370420623</v>
      </c>
      <c r="W343">
        <v>23</v>
      </c>
      <c r="X343">
        <v>59.75</v>
      </c>
      <c r="Y343">
        <v>71.22</v>
      </c>
    </row>
    <row r="344" spans="1:25" x14ac:dyDescent="0.35">
      <c r="A344" t="s">
        <v>384</v>
      </c>
      <c r="B344" t="s">
        <v>372</v>
      </c>
      <c r="C344" t="s">
        <v>0</v>
      </c>
      <c r="D344" t="s">
        <v>369</v>
      </c>
      <c r="E344">
        <v>23.5</v>
      </c>
      <c r="F344">
        <v>83.39</v>
      </c>
      <c r="G344">
        <v>72.459999999999994</v>
      </c>
      <c r="H344">
        <f t="shared" si="14"/>
        <v>1.1508418437758765</v>
      </c>
      <c r="I344">
        <v>22.5</v>
      </c>
      <c r="J344">
        <v>59.45</v>
      </c>
      <c r="K344">
        <v>69.97</v>
      </c>
      <c r="O344" t="s">
        <v>384</v>
      </c>
      <c r="P344" t="s">
        <v>372</v>
      </c>
      <c r="Q344" t="s">
        <v>0</v>
      </c>
      <c r="R344" t="s">
        <v>370</v>
      </c>
      <c r="S344">
        <v>24</v>
      </c>
      <c r="T344">
        <v>116.07</v>
      </c>
      <c r="U344">
        <v>73.7</v>
      </c>
      <c r="V344">
        <f t="shared" si="15"/>
        <v>1.5748982360922659</v>
      </c>
      <c r="W344">
        <v>23</v>
      </c>
      <c r="X344">
        <v>68.78</v>
      </c>
      <c r="Y344">
        <v>71.22</v>
      </c>
    </row>
    <row r="345" spans="1:25" x14ac:dyDescent="0.35">
      <c r="A345" t="s">
        <v>385</v>
      </c>
      <c r="B345" t="s">
        <v>372</v>
      </c>
      <c r="C345" t="s">
        <v>0</v>
      </c>
      <c r="D345" t="s">
        <v>369</v>
      </c>
      <c r="E345">
        <v>23.5</v>
      </c>
      <c r="F345">
        <v>120.73</v>
      </c>
      <c r="G345">
        <v>72.459999999999994</v>
      </c>
      <c r="H345">
        <f t="shared" si="14"/>
        <v>1.6661606403532985</v>
      </c>
      <c r="I345">
        <v>22</v>
      </c>
      <c r="J345">
        <v>56.55</v>
      </c>
      <c r="K345">
        <v>68.72</v>
      </c>
      <c r="O345" t="s">
        <v>385</v>
      </c>
      <c r="P345" t="s">
        <v>372</v>
      </c>
      <c r="Q345" t="s">
        <v>0</v>
      </c>
      <c r="R345" t="s">
        <v>370</v>
      </c>
      <c r="S345">
        <v>24</v>
      </c>
      <c r="T345">
        <v>153.11000000000001</v>
      </c>
      <c r="U345">
        <v>73.7</v>
      </c>
      <c r="V345">
        <f t="shared" si="15"/>
        <v>2.0774762550881953</v>
      </c>
      <c r="W345">
        <v>22.5</v>
      </c>
      <c r="X345">
        <v>52.01</v>
      </c>
      <c r="Y345">
        <v>69.97</v>
      </c>
    </row>
    <row r="346" spans="1:25" x14ac:dyDescent="0.35">
      <c r="A346" t="s">
        <v>386</v>
      </c>
      <c r="B346" t="s">
        <v>372</v>
      </c>
      <c r="C346" t="s">
        <v>0</v>
      </c>
      <c r="D346" t="s">
        <v>369</v>
      </c>
      <c r="E346">
        <v>23.5</v>
      </c>
      <c r="F346">
        <v>90.9</v>
      </c>
      <c r="G346">
        <v>72.459999999999994</v>
      </c>
      <c r="H346">
        <f t="shared" si="14"/>
        <v>1.2544852332321283</v>
      </c>
      <c r="I346">
        <v>22.5</v>
      </c>
      <c r="J346">
        <v>61.17</v>
      </c>
      <c r="K346">
        <v>69.97</v>
      </c>
      <c r="O346" t="s">
        <v>386</v>
      </c>
      <c r="P346" t="s">
        <v>372</v>
      </c>
      <c r="Q346" t="s">
        <v>0</v>
      </c>
      <c r="R346" t="s">
        <v>370</v>
      </c>
      <c r="S346">
        <v>24</v>
      </c>
      <c r="T346">
        <v>120.16</v>
      </c>
      <c r="U346">
        <v>73.7</v>
      </c>
      <c r="V346">
        <f t="shared" si="15"/>
        <v>1.6303934871099048</v>
      </c>
      <c r="W346">
        <v>22</v>
      </c>
      <c r="X346">
        <v>59.64</v>
      </c>
      <c r="Y346">
        <v>68.72</v>
      </c>
    </row>
    <row r="347" spans="1:25" x14ac:dyDescent="0.35">
      <c r="A347" t="s">
        <v>387</v>
      </c>
      <c r="B347" t="s">
        <v>372</v>
      </c>
      <c r="C347" t="s">
        <v>0</v>
      </c>
      <c r="D347" t="s">
        <v>369</v>
      </c>
      <c r="E347">
        <v>24</v>
      </c>
      <c r="F347">
        <v>85.19</v>
      </c>
      <c r="G347">
        <v>73.7</v>
      </c>
      <c r="H347">
        <f t="shared" si="14"/>
        <v>1.1559023066485752</v>
      </c>
      <c r="I347">
        <v>26</v>
      </c>
      <c r="J347">
        <v>80.66</v>
      </c>
      <c r="K347">
        <v>78.63</v>
      </c>
      <c r="O347" t="s">
        <v>387</v>
      </c>
      <c r="P347" t="s">
        <v>372</v>
      </c>
      <c r="Q347" t="s">
        <v>0</v>
      </c>
      <c r="R347" t="s">
        <v>370</v>
      </c>
      <c r="S347">
        <v>24</v>
      </c>
      <c r="T347">
        <v>116.92</v>
      </c>
      <c r="U347">
        <v>73.7</v>
      </c>
      <c r="V347">
        <f t="shared" si="15"/>
        <v>1.5864314789687923</v>
      </c>
      <c r="W347">
        <v>16</v>
      </c>
      <c r="X347">
        <v>53.86</v>
      </c>
      <c r="Y347">
        <v>53.5</v>
      </c>
    </row>
    <row r="348" spans="1:25" x14ac:dyDescent="0.35">
      <c r="A348" t="s">
        <v>388</v>
      </c>
      <c r="B348" t="s">
        <v>372</v>
      </c>
      <c r="C348" t="s">
        <v>3</v>
      </c>
      <c r="D348" t="s">
        <v>369</v>
      </c>
      <c r="E348">
        <v>20.5</v>
      </c>
      <c r="F348">
        <v>64.98</v>
      </c>
      <c r="G348">
        <v>64.97</v>
      </c>
      <c r="H348">
        <f t="shared" si="14"/>
        <v>1.0001539171925504</v>
      </c>
      <c r="I348">
        <v>20</v>
      </c>
      <c r="J348">
        <v>46.82</v>
      </c>
      <c r="K348">
        <v>63.71</v>
      </c>
      <c r="O348" t="s">
        <v>388</v>
      </c>
      <c r="P348" t="s">
        <v>372</v>
      </c>
      <c r="Q348" t="s">
        <v>3</v>
      </c>
      <c r="R348" t="s">
        <v>370</v>
      </c>
      <c r="S348">
        <v>24</v>
      </c>
      <c r="T348">
        <v>129.80000000000001</v>
      </c>
      <c r="U348">
        <v>73.7</v>
      </c>
      <c r="V348">
        <f t="shared" si="15"/>
        <v>1.7611940298507462</v>
      </c>
      <c r="W348">
        <v>16</v>
      </c>
      <c r="X348">
        <v>63.74</v>
      </c>
      <c r="Y348">
        <v>53.5</v>
      </c>
    </row>
    <row r="349" spans="1:25" x14ac:dyDescent="0.35">
      <c r="A349" t="s">
        <v>389</v>
      </c>
      <c r="B349" t="s">
        <v>372</v>
      </c>
      <c r="C349" t="s">
        <v>3</v>
      </c>
      <c r="D349" t="s">
        <v>369</v>
      </c>
      <c r="E349">
        <v>23.5</v>
      </c>
      <c r="F349">
        <v>97.17</v>
      </c>
      <c r="G349">
        <v>72.459999999999994</v>
      </c>
      <c r="H349">
        <f t="shared" si="14"/>
        <v>1.3410157328181067</v>
      </c>
      <c r="I349">
        <v>21.5</v>
      </c>
      <c r="J349">
        <v>50.54</v>
      </c>
      <c r="K349">
        <v>67.47</v>
      </c>
      <c r="O349" t="s">
        <v>389</v>
      </c>
      <c r="P349" t="s">
        <v>372</v>
      </c>
      <c r="Q349" t="s">
        <v>3</v>
      </c>
      <c r="R349" t="s">
        <v>370</v>
      </c>
      <c r="S349">
        <v>24</v>
      </c>
      <c r="T349">
        <v>150.19999999999999</v>
      </c>
      <c r="U349">
        <v>73.7</v>
      </c>
      <c r="V349">
        <f t="shared" si="15"/>
        <v>2.0379918588873811</v>
      </c>
      <c r="W349">
        <v>16</v>
      </c>
      <c r="X349">
        <v>55.42</v>
      </c>
      <c r="Y349">
        <v>53.5</v>
      </c>
    </row>
    <row r="350" spans="1:25" x14ac:dyDescent="0.35">
      <c r="A350" t="s">
        <v>390</v>
      </c>
      <c r="B350" t="s">
        <v>372</v>
      </c>
      <c r="C350" t="s">
        <v>3</v>
      </c>
      <c r="D350" t="s">
        <v>369</v>
      </c>
      <c r="E350">
        <v>23.5</v>
      </c>
      <c r="F350">
        <v>98.31</v>
      </c>
      <c r="G350">
        <v>72.459999999999994</v>
      </c>
      <c r="H350">
        <f t="shared" si="14"/>
        <v>1.3567485509246482</v>
      </c>
      <c r="I350">
        <v>22.5</v>
      </c>
      <c r="J350">
        <v>56.57</v>
      </c>
      <c r="K350">
        <v>69.97</v>
      </c>
      <c r="O350" t="s">
        <v>390</v>
      </c>
      <c r="P350" t="s">
        <v>372</v>
      </c>
      <c r="Q350" t="s">
        <v>3</v>
      </c>
      <c r="R350" t="s">
        <v>370</v>
      </c>
      <c r="S350">
        <v>24</v>
      </c>
      <c r="T350">
        <v>163.47</v>
      </c>
      <c r="U350">
        <v>73.7</v>
      </c>
      <c r="V350">
        <f t="shared" si="15"/>
        <v>2.218046132971506</v>
      </c>
      <c r="W350">
        <v>16</v>
      </c>
      <c r="X350">
        <v>57.01</v>
      </c>
      <c r="Y350">
        <v>53.5</v>
      </c>
    </row>
    <row r="351" spans="1:25" x14ac:dyDescent="0.35">
      <c r="A351" t="s">
        <v>391</v>
      </c>
      <c r="B351" t="s">
        <v>372</v>
      </c>
      <c r="C351" t="s">
        <v>3</v>
      </c>
      <c r="D351" t="s">
        <v>369</v>
      </c>
      <c r="E351">
        <v>24</v>
      </c>
      <c r="F351">
        <v>97.03</v>
      </c>
      <c r="G351">
        <v>73.7</v>
      </c>
      <c r="H351">
        <f t="shared" si="14"/>
        <v>1.3165535956580732</v>
      </c>
      <c r="I351">
        <v>22.5</v>
      </c>
      <c r="J351">
        <v>56.32</v>
      </c>
      <c r="K351">
        <v>69.97</v>
      </c>
      <c r="O351" t="s">
        <v>391</v>
      </c>
      <c r="P351" t="s">
        <v>372</v>
      </c>
      <c r="Q351" t="s">
        <v>3</v>
      </c>
      <c r="R351" t="s">
        <v>370</v>
      </c>
      <c r="S351">
        <v>24</v>
      </c>
      <c r="T351">
        <v>146.79</v>
      </c>
      <c r="U351">
        <v>73.7</v>
      </c>
      <c r="V351">
        <f t="shared" si="15"/>
        <v>1.9917232021709632</v>
      </c>
      <c r="W351">
        <v>16</v>
      </c>
      <c r="X351">
        <v>64.03</v>
      </c>
      <c r="Y351">
        <v>53.5</v>
      </c>
    </row>
    <row r="352" spans="1:25" x14ac:dyDescent="0.35">
      <c r="A352" t="s">
        <v>392</v>
      </c>
      <c r="B352" t="s">
        <v>372</v>
      </c>
      <c r="C352" t="s">
        <v>3</v>
      </c>
      <c r="D352" t="s">
        <v>369</v>
      </c>
      <c r="E352">
        <v>23.5</v>
      </c>
      <c r="F352">
        <v>107.45</v>
      </c>
      <c r="G352">
        <v>72.459999999999994</v>
      </c>
      <c r="H352">
        <f t="shared" si="14"/>
        <v>1.482887110129727</v>
      </c>
      <c r="I352">
        <v>21.5</v>
      </c>
      <c r="J352">
        <v>53.56</v>
      </c>
      <c r="K352">
        <v>67.47</v>
      </c>
      <c r="O352" t="s">
        <v>392</v>
      </c>
      <c r="P352" t="s">
        <v>372</v>
      </c>
      <c r="Q352" t="s">
        <v>3</v>
      </c>
      <c r="R352" t="s">
        <v>370</v>
      </c>
      <c r="S352">
        <v>24</v>
      </c>
      <c r="T352">
        <v>138.94999999999999</v>
      </c>
      <c r="U352">
        <v>73.7</v>
      </c>
      <c r="V352">
        <f t="shared" si="15"/>
        <v>1.8853459972862956</v>
      </c>
      <c r="W352">
        <v>16</v>
      </c>
      <c r="X352">
        <v>55.68</v>
      </c>
      <c r="Y352">
        <v>53.5</v>
      </c>
    </row>
    <row r="353" spans="1:25" x14ac:dyDescent="0.35">
      <c r="A353" t="s">
        <v>393</v>
      </c>
      <c r="B353" t="s">
        <v>372</v>
      </c>
      <c r="C353" t="s">
        <v>3</v>
      </c>
      <c r="D353" t="s">
        <v>369</v>
      </c>
      <c r="E353">
        <v>23.5</v>
      </c>
      <c r="F353">
        <v>75.650000000000006</v>
      </c>
      <c r="G353">
        <v>72.459999999999994</v>
      </c>
      <c r="H353">
        <f t="shared" si="14"/>
        <v>1.0440242892630418</v>
      </c>
      <c r="I353">
        <v>24.5</v>
      </c>
      <c r="J353">
        <v>75.11</v>
      </c>
      <c r="K353">
        <v>74.930000000000007</v>
      </c>
      <c r="O353" t="s">
        <v>393</v>
      </c>
      <c r="P353" t="s">
        <v>372</v>
      </c>
      <c r="Q353" t="s">
        <v>3</v>
      </c>
      <c r="R353" t="s">
        <v>370</v>
      </c>
      <c r="S353">
        <v>24</v>
      </c>
      <c r="T353">
        <v>118.23</v>
      </c>
      <c r="U353">
        <v>73.7</v>
      </c>
      <c r="V353">
        <f t="shared" si="15"/>
        <v>1.6042062415196743</v>
      </c>
      <c r="W353">
        <v>23</v>
      </c>
      <c r="X353">
        <v>58.06</v>
      </c>
      <c r="Y353">
        <v>71.22</v>
      </c>
    </row>
    <row r="354" spans="1:25" x14ac:dyDescent="0.35">
      <c r="A354" t="s">
        <v>394</v>
      </c>
      <c r="B354" t="s">
        <v>372</v>
      </c>
      <c r="C354" t="s">
        <v>3</v>
      </c>
      <c r="D354" t="s">
        <v>369</v>
      </c>
      <c r="E354">
        <v>23.5</v>
      </c>
      <c r="F354">
        <v>99.76</v>
      </c>
      <c r="G354">
        <v>72.459999999999994</v>
      </c>
      <c r="H354">
        <f t="shared" si="14"/>
        <v>1.376759591498758</v>
      </c>
      <c r="I354">
        <v>22.5</v>
      </c>
      <c r="J354">
        <v>61.25</v>
      </c>
      <c r="K354">
        <v>69.97</v>
      </c>
      <c r="O354" t="s">
        <v>394</v>
      </c>
      <c r="P354" t="s">
        <v>372</v>
      </c>
      <c r="Q354" t="s">
        <v>3</v>
      </c>
      <c r="R354" t="s">
        <v>370</v>
      </c>
      <c r="S354">
        <v>24</v>
      </c>
      <c r="T354">
        <v>161.15</v>
      </c>
      <c r="U354">
        <v>73.7</v>
      </c>
      <c r="V354">
        <f t="shared" si="15"/>
        <v>2.1865671641791047</v>
      </c>
      <c r="W354">
        <v>16</v>
      </c>
      <c r="X354">
        <v>53.91</v>
      </c>
      <c r="Y354">
        <v>53.5</v>
      </c>
    </row>
    <row r="355" spans="1:25" x14ac:dyDescent="0.35">
      <c r="A355" t="s">
        <v>395</v>
      </c>
      <c r="B355" t="s">
        <v>372</v>
      </c>
      <c r="C355" t="s">
        <v>3</v>
      </c>
      <c r="D355" t="s">
        <v>369</v>
      </c>
      <c r="E355">
        <v>23.5</v>
      </c>
      <c r="F355">
        <v>85.1</v>
      </c>
      <c r="G355">
        <v>72.459999999999994</v>
      </c>
      <c r="H355">
        <f t="shared" si="14"/>
        <v>1.1744410709356887</v>
      </c>
      <c r="I355">
        <v>23</v>
      </c>
      <c r="J355">
        <v>59.1</v>
      </c>
      <c r="K355">
        <v>71.22</v>
      </c>
      <c r="O355" t="s">
        <v>395</v>
      </c>
      <c r="P355" t="s">
        <v>372</v>
      </c>
      <c r="Q355" t="s">
        <v>3</v>
      </c>
      <c r="R355" t="s">
        <v>370</v>
      </c>
      <c r="S355">
        <v>24</v>
      </c>
      <c r="T355">
        <v>117.86</v>
      </c>
      <c r="U355">
        <v>73.7</v>
      </c>
      <c r="V355">
        <f t="shared" si="15"/>
        <v>1.5991858887381274</v>
      </c>
      <c r="W355">
        <v>23</v>
      </c>
      <c r="X355">
        <v>66.739999999999995</v>
      </c>
      <c r="Y355">
        <v>71.22</v>
      </c>
    </row>
    <row r="356" spans="1:25" x14ac:dyDescent="0.35">
      <c r="A356" t="s">
        <v>396</v>
      </c>
      <c r="B356" t="s">
        <v>372</v>
      </c>
      <c r="C356" t="s">
        <v>3</v>
      </c>
      <c r="D356" t="s">
        <v>369</v>
      </c>
      <c r="E356">
        <v>22.5</v>
      </c>
      <c r="F356">
        <v>86.01</v>
      </c>
      <c r="G356">
        <v>69.97</v>
      </c>
      <c r="H356">
        <f t="shared" si="14"/>
        <v>1.2292411033299986</v>
      </c>
      <c r="I356">
        <v>22</v>
      </c>
      <c r="J356">
        <v>67.73</v>
      </c>
      <c r="K356">
        <v>68.72</v>
      </c>
      <c r="O356" t="s">
        <v>396</v>
      </c>
      <c r="P356" t="s">
        <v>372</v>
      </c>
      <c r="Q356" t="s">
        <v>3</v>
      </c>
      <c r="R356" t="s">
        <v>370</v>
      </c>
      <c r="S356">
        <v>24</v>
      </c>
      <c r="T356">
        <v>138.15</v>
      </c>
      <c r="U356">
        <v>73.7</v>
      </c>
      <c r="V356">
        <f t="shared" si="15"/>
        <v>1.8744911804613298</v>
      </c>
      <c r="W356">
        <v>23</v>
      </c>
      <c r="X356">
        <v>69.63</v>
      </c>
      <c r="Y356">
        <v>71.22</v>
      </c>
    </row>
    <row r="357" spans="1:25" x14ac:dyDescent="0.35">
      <c r="A357" t="s">
        <v>397</v>
      </c>
      <c r="B357" t="s">
        <v>372</v>
      </c>
      <c r="C357" t="s">
        <v>3</v>
      </c>
      <c r="D357" t="s">
        <v>369</v>
      </c>
      <c r="E357">
        <v>17.5</v>
      </c>
      <c r="F357">
        <v>55.49</v>
      </c>
      <c r="G357">
        <v>57.36</v>
      </c>
      <c r="H357">
        <f t="shared" si="14"/>
        <v>0.96739888423988851</v>
      </c>
      <c r="I357">
        <v>17</v>
      </c>
      <c r="J357">
        <v>28.06</v>
      </c>
      <c r="K357">
        <v>56.08</v>
      </c>
      <c r="O357" t="s">
        <v>397</v>
      </c>
      <c r="P357" t="s">
        <v>372</v>
      </c>
      <c r="Q357" t="s">
        <v>3</v>
      </c>
      <c r="R357" t="s">
        <v>370</v>
      </c>
      <c r="S357">
        <v>24</v>
      </c>
      <c r="T357">
        <v>144.5</v>
      </c>
      <c r="U357">
        <v>73.7</v>
      </c>
      <c r="V357">
        <f t="shared" si="15"/>
        <v>1.9606512890094978</v>
      </c>
      <c r="W357">
        <v>16</v>
      </c>
      <c r="X357">
        <v>72.88</v>
      </c>
      <c r="Y357">
        <v>53.5</v>
      </c>
    </row>
    <row r="358" spans="1:25" x14ac:dyDescent="0.35">
      <c r="A358" t="s">
        <v>398</v>
      </c>
      <c r="B358" t="s">
        <v>372</v>
      </c>
      <c r="C358" t="s">
        <v>3</v>
      </c>
      <c r="D358" t="s">
        <v>369</v>
      </c>
      <c r="E358">
        <v>22.5</v>
      </c>
      <c r="F358">
        <v>65.12</v>
      </c>
      <c r="G358">
        <v>69.97</v>
      </c>
      <c r="H358">
        <f t="shared" si="14"/>
        <v>0.93068457910533098</v>
      </c>
      <c r="I358">
        <v>22</v>
      </c>
      <c r="J358">
        <v>47.31</v>
      </c>
      <c r="K358">
        <v>68.72</v>
      </c>
      <c r="O358" t="s">
        <v>398</v>
      </c>
      <c r="P358" t="s">
        <v>372</v>
      </c>
      <c r="Q358" t="s">
        <v>3</v>
      </c>
      <c r="R358" t="s">
        <v>370</v>
      </c>
      <c r="S358">
        <v>24</v>
      </c>
      <c r="T358">
        <v>143.03</v>
      </c>
      <c r="U358">
        <v>73.7</v>
      </c>
      <c r="V358">
        <f t="shared" si="15"/>
        <v>1.9407055630936227</v>
      </c>
      <c r="W358">
        <v>23</v>
      </c>
      <c r="X358">
        <v>70.12</v>
      </c>
      <c r="Y358">
        <v>71.22</v>
      </c>
    </row>
    <row r="359" spans="1:25" x14ac:dyDescent="0.35">
      <c r="A359" t="s">
        <v>399</v>
      </c>
      <c r="B359" t="s">
        <v>372</v>
      </c>
      <c r="C359" t="s">
        <v>3</v>
      </c>
      <c r="D359" t="s">
        <v>369</v>
      </c>
      <c r="E359">
        <v>23.5</v>
      </c>
      <c r="F359">
        <v>103.77</v>
      </c>
      <c r="G359">
        <v>72.459999999999994</v>
      </c>
      <c r="H359">
        <f t="shared" si="14"/>
        <v>1.4321004692243997</v>
      </c>
      <c r="I359">
        <v>26.5</v>
      </c>
      <c r="J359">
        <v>80.58</v>
      </c>
      <c r="K359">
        <v>79.86</v>
      </c>
      <c r="O359" t="s">
        <v>399</v>
      </c>
      <c r="P359" t="s">
        <v>372</v>
      </c>
      <c r="Q359" t="s">
        <v>3</v>
      </c>
      <c r="R359" t="s">
        <v>370</v>
      </c>
      <c r="S359">
        <v>24</v>
      </c>
      <c r="T359">
        <v>153.01</v>
      </c>
      <c r="U359">
        <v>73.7</v>
      </c>
      <c r="V359">
        <f t="shared" si="15"/>
        <v>2.0761194029850745</v>
      </c>
      <c r="W359">
        <v>22.5</v>
      </c>
      <c r="X359">
        <v>52.38</v>
      </c>
      <c r="Y359">
        <v>69.97</v>
      </c>
    </row>
    <row r="360" spans="1:25" x14ac:dyDescent="0.35">
      <c r="A360" t="s">
        <v>400</v>
      </c>
      <c r="B360" t="s">
        <v>372</v>
      </c>
      <c r="C360" t="s">
        <v>3</v>
      </c>
      <c r="D360" t="s">
        <v>369</v>
      </c>
      <c r="E360">
        <v>27.5</v>
      </c>
      <c r="F360">
        <v>76.73</v>
      </c>
      <c r="G360">
        <v>82.3</v>
      </c>
      <c r="H360">
        <f t="shared" si="14"/>
        <v>0.93232077764277044</v>
      </c>
      <c r="I360">
        <v>27</v>
      </c>
      <c r="J360">
        <v>74.31</v>
      </c>
      <c r="K360">
        <v>81.08</v>
      </c>
      <c r="O360" t="s">
        <v>400</v>
      </c>
      <c r="P360" t="s">
        <v>372</v>
      </c>
      <c r="Q360" t="s">
        <v>3</v>
      </c>
      <c r="R360" t="s">
        <v>370</v>
      </c>
      <c r="S360">
        <v>24</v>
      </c>
      <c r="T360">
        <v>128.27000000000001</v>
      </c>
      <c r="U360">
        <v>73.7</v>
      </c>
      <c r="V360">
        <f t="shared" si="15"/>
        <v>1.7404341926729987</v>
      </c>
      <c r="W360">
        <v>16</v>
      </c>
      <c r="X360">
        <v>55.39</v>
      </c>
      <c r="Y360">
        <v>53.5</v>
      </c>
    </row>
    <row r="361" spans="1:25" x14ac:dyDescent="0.35">
      <c r="A361" t="s">
        <v>401</v>
      </c>
      <c r="B361" t="s">
        <v>372</v>
      </c>
      <c r="C361" t="s">
        <v>3</v>
      </c>
      <c r="D361" t="s">
        <v>369</v>
      </c>
      <c r="E361">
        <v>23.5</v>
      </c>
      <c r="F361">
        <v>114.24</v>
      </c>
      <c r="G361">
        <v>72.459999999999994</v>
      </c>
      <c r="H361">
        <f t="shared" si="14"/>
        <v>1.5765939828871103</v>
      </c>
      <c r="I361">
        <v>21.5</v>
      </c>
      <c r="J361">
        <v>48.31</v>
      </c>
      <c r="K361">
        <v>67.47</v>
      </c>
      <c r="O361" t="s">
        <v>401</v>
      </c>
      <c r="P361" t="s">
        <v>372</v>
      </c>
      <c r="Q361" t="s">
        <v>3</v>
      </c>
      <c r="R361" t="s">
        <v>370</v>
      </c>
      <c r="S361">
        <v>24</v>
      </c>
      <c r="T361">
        <v>140</v>
      </c>
      <c r="U361">
        <v>73.7</v>
      </c>
      <c r="V361">
        <f t="shared" si="15"/>
        <v>1.8995929443690638</v>
      </c>
      <c r="W361">
        <v>16</v>
      </c>
      <c r="X361">
        <v>61.98</v>
      </c>
      <c r="Y361">
        <v>53.5</v>
      </c>
    </row>
    <row r="362" spans="1:25" x14ac:dyDescent="0.35">
      <c r="A362" t="s">
        <v>402</v>
      </c>
      <c r="B362" t="s">
        <v>372</v>
      </c>
      <c r="C362" t="s">
        <v>3</v>
      </c>
      <c r="D362" t="s">
        <v>369</v>
      </c>
      <c r="E362">
        <v>23.5</v>
      </c>
      <c r="F362">
        <v>106.99</v>
      </c>
      <c r="G362">
        <v>72.459999999999994</v>
      </c>
      <c r="H362">
        <f t="shared" si="14"/>
        <v>1.476538780016561</v>
      </c>
      <c r="I362">
        <v>23</v>
      </c>
      <c r="J362">
        <v>71.08</v>
      </c>
      <c r="K362">
        <v>71.22</v>
      </c>
      <c r="O362" t="s">
        <v>402</v>
      </c>
      <c r="P362" t="s">
        <v>372</v>
      </c>
      <c r="Q362" t="s">
        <v>3</v>
      </c>
      <c r="R362" t="s">
        <v>370</v>
      </c>
      <c r="S362">
        <v>24</v>
      </c>
      <c r="T362">
        <v>156.44</v>
      </c>
      <c r="U362">
        <v>73.7</v>
      </c>
      <c r="V362">
        <f t="shared" si="15"/>
        <v>2.1226594301221167</v>
      </c>
      <c r="W362">
        <v>16</v>
      </c>
      <c r="X362">
        <v>62.52</v>
      </c>
      <c r="Y362">
        <v>53.5</v>
      </c>
    </row>
    <row r="363" spans="1:25" x14ac:dyDescent="0.35">
      <c r="A363" t="s">
        <v>403</v>
      </c>
      <c r="B363" t="s">
        <v>372</v>
      </c>
      <c r="C363" t="s">
        <v>3</v>
      </c>
      <c r="D363" t="s">
        <v>369</v>
      </c>
      <c r="E363">
        <v>25.5</v>
      </c>
      <c r="F363">
        <v>81.03</v>
      </c>
      <c r="G363">
        <v>77.400000000000006</v>
      </c>
      <c r="H363">
        <f t="shared" si="14"/>
        <v>1.0468992248062015</v>
      </c>
      <c r="I363">
        <v>25</v>
      </c>
      <c r="J363">
        <v>54.88</v>
      </c>
      <c r="K363">
        <v>76.17</v>
      </c>
      <c r="O363" t="s">
        <v>403</v>
      </c>
      <c r="P363" t="s">
        <v>372</v>
      </c>
      <c r="Q363" t="s">
        <v>3</v>
      </c>
      <c r="R363" t="s">
        <v>370</v>
      </c>
      <c r="S363">
        <v>24.5</v>
      </c>
      <c r="T363">
        <v>112.68</v>
      </c>
      <c r="U363">
        <v>74.930000000000007</v>
      </c>
      <c r="V363">
        <f t="shared" si="15"/>
        <v>1.5038035499799813</v>
      </c>
      <c r="W363">
        <v>26</v>
      </c>
      <c r="X363">
        <v>81.510000000000005</v>
      </c>
      <c r="Y363">
        <v>78.63</v>
      </c>
    </row>
    <row r="364" spans="1:25" x14ac:dyDescent="0.35">
      <c r="A364" t="s">
        <v>404</v>
      </c>
      <c r="B364" t="s">
        <v>372</v>
      </c>
      <c r="C364" t="s">
        <v>0</v>
      </c>
      <c r="D364" t="s">
        <v>367</v>
      </c>
      <c r="E364">
        <v>24.5</v>
      </c>
      <c r="F364">
        <v>104.17</v>
      </c>
      <c r="G364">
        <v>74.930000000000007</v>
      </c>
      <c r="H364">
        <f t="shared" si="14"/>
        <v>1.3902308821566796</v>
      </c>
      <c r="I364">
        <v>23</v>
      </c>
      <c r="J364">
        <v>58.16</v>
      </c>
      <c r="K364">
        <v>71.22</v>
      </c>
      <c r="O364" t="s">
        <v>404</v>
      </c>
      <c r="P364" t="s">
        <v>372</v>
      </c>
      <c r="Q364" t="s">
        <v>0</v>
      </c>
      <c r="R364" t="s">
        <v>368</v>
      </c>
      <c r="S364">
        <v>23</v>
      </c>
      <c r="T364">
        <v>64.47</v>
      </c>
      <c r="U364">
        <v>71.22</v>
      </c>
      <c r="V364">
        <f t="shared" si="15"/>
        <v>0.90522325189553499</v>
      </c>
      <c r="W364">
        <v>22.5</v>
      </c>
      <c r="X364">
        <v>52.56</v>
      </c>
      <c r="Y364">
        <v>69.97</v>
      </c>
    </row>
    <row r="365" spans="1:25" x14ac:dyDescent="0.35">
      <c r="A365" t="s">
        <v>405</v>
      </c>
      <c r="B365" t="s">
        <v>372</v>
      </c>
      <c r="C365" t="s">
        <v>0</v>
      </c>
      <c r="D365" t="s">
        <v>367</v>
      </c>
      <c r="E365">
        <v>19.5</v>
      </c>
      <c r="F365">
        <v>68.03</v>
      </c>
      <c r="G365">
        <v>62.44</v>
      </c>
      <c r="H365">
        <f t="shared" si="14"/>
        <v>1.0895259449071109</v>
      </c>
      <c r="I365">
        <v>19</v>
      </c>
      <c r="J365">
        <v>39.07</v>
      </c>
      <c r="K365">
        <v>61.18</v>
      </c>
      <c r="O365" t="s">
        <v>405</v>
      </c>
      <c r="P365" t="s">
        <v>372</v>
      </c>
      <c r="Q365" t="s">
        <v>0</v>
      </c>
      <c r="R365" t="s">
        <v>368</v>
      </c>
      <c r="S365">
        <v>24.5</v>
      </c>
      <c r="T365">
        <v>78.569999999999993</v>
      </c>
      <c r="U365">
        <v>74.930000000000007</v>
      </c>
      <c r="V365">
        <f t="shared" si="15"/>
        <v>1.0485786734285332</v>
      </c>
      <c r="W365">
        <v>27</v>
      </c>
      <c r="X365">
        <v>82.2</v>
      </c>
      <c r="Y365">
        <v>81.08</v>
      </c>
    </row>
    <row r="366" spans="1:25" x14ac:dyDescent="0.35">
      <c r="A366" t="s">
        <v>406</v>
      </c>
      <c r="B366" t="s">
        <v>372</v>
      </c>
      <c r="C366" t="s">
        <v>0</v>
      </c>
      <c r="D366" t="s">
        <v>367</v>
      </c>
      <c r="E366">
        <v>25.5</v>
      </c>
      <c r="F366">
        <v>167.78</v>
      </c>
      <c r="G366">
        <v>77.400000000000006</v>
      </c>
      <c r="H366">
        <f t="shared" si="14"/>
        <v>2.1677002583979328</v>
      </c>
      <c r="I366">
        <v>22.5</v>
      </c>
      <c r="J366">
        <v>61.75</v>
      </c>
      <c r="K366">
        <v>69.97</v>
      </c>
      <c r="O366" t="s">
        <v>406</v>
      </c>
      <c r="P366" t="s">
        <v>372</v>
      </c>
      <c r="Q366" t="s">
        <v>0</v>
      </c>
      <c r="R366" t="s">
        <v>368</v>
      </c>
      <c r="S366">
        <v>24</v>
      </c>
      <c r="T366">
        <v>114.89</v>
      </c>
      <c r="U366">
        <v>73.7</v>
      </c>
      <c r="V366">
        <f t="shared" si="15"/>
        <v>1.5588873812754409</v>
      </c>
      <c r="W366">
        <v>22.5</v>
      </c>
      <c r="X366">
        <v>60.13</v>
      </c>
      <c r="Y366">
        <v>69.97</v>
      </c>
    </row>
    <row r="367" spans="1:25" x14ac:dyDescent="0.35">
      <c r="A367" s="1" t="s">
        <v>407</v>
      </c>
      <c r="B367" t="s">
        <v>372</v>
      </c>
      <c r="C367" t="s">
        <v>0</v>
      </c>
      <c r="D367" t="s">
        <v>367</v>
      </c>
      <c r="E367">
        <v>0</v>
      </c>
      <c r="F367">
        <v>0</v>
      </c>
      <c r="G367">
        <v>0</v>
      </c>
      <c r="H367" t="e">
        <f t="shared" si="14"/>
        <v>#DIV/0!</v>
      </c>
      <c r="I367">
        <v>0</v>
      </c>
      <c r="J367">
        <v>0</v>
      </c>
      <c r="K367">
        <v>0</v>
      </c>
      <c r="O367" t="s">
        <v>407</v>
      </c>
      <c r="P367" t="s">
        <v>372</v>
      </c>
      <c r="Q367" t="s">
        <v>0</v>
      </c>
      <c r="R367" t="s">
        <v>368</v>
      </c>
      <c r="S367">
        <v>0</v>
      </c>
      <c r="T367">
        <v>0</v>
      </c>
      <c r="U367">
        <v>0</v>
      </c>
      <c r="V367" t="e">
        <f t="shared" si="15"/>
        <v>#DIV/0!</v>
      </c>
      <c r="W367">
        <v>0</v>
      </c>
      <c r="X367">
        <v>0</v>
      </c>
      <c r="Y367">
        <v>0</v>
      </c>
    </row>
    <row r="368" spans="1:25" x14ac:dyDescent="0.35">
      <c r="A368" t="s">
        <v>408</v>
      </c>
      <c r="B368" t="s">
        <v>372</v>
      </c>
      <c r="C368" t="s">
        <v>0</v>
      </c>
      <c r="D368" t="s">
        <v>367</v>
      </c>
      <c r="E368">
        <v>25</v>
      </c>
      <c r="F368">
        <v>83.11</v>
      </c>
      <c r="G368">
        <v>76.17</v>
      </c>
      <c r="H368">
        <f t="shared" si="14"/>
        <v>1.0911119863463306</v>
      </c>
      <c r="I368">
        <v>24</v>
      </c>
      <c r="J368">
        <v>75.59</v>
      </c>
      <c r="K368">
        <v>73.7</v>
      </c>
      <c r="O368" t="s">
        <v>408</v>
      </c>
      <c r="P368" t="s">
        <v>372</v>
      </c>
      <c r="Q368" t="s">
        <v>0</v>
      </c>
      <c r="R368" t="s">
        <v>368</v>
      </c>
      <c r="S368">
        <v>24</v>
      </c>
      <c r="T368">
        <v>69.89</v>
      </c>
      <c r="U368">
        <v>73.7</v>
      </c>
      <c r="V368">
        <f t="shared" si="15"/>
        <v>0.94830393487109899</v>
      </c>
      <c r="W368">
        <v>23.5</v>
      </c>
      <c r="X368">
        <v>56.47</v>
      </c>
      <c r="Y368">
        <v>72.459999999999994</v>
      </c>
    </row>
    <row r="369" spans="1:25" x14ac:dyDescent="0.35">
      <c r="A369" t="s">
        <v>409</v>
      </c>
      <c r="B369" t="s">
        <v>372</v>
      </c>
      <c r="C369" t="s">
        <v>0</v>
      </c>
      <c r="D369" t="s">
        <v>367</v>
      </c>
      <c r="E369">
        <v>26</v>
      </c>
      <c r="F369">
        <v>154.85</v>
      </c>
      <c r="G369">
        <v>78.63</v>
      </c>
      <c r="H369">
        <f t="shared" si="14"/>
        <v>1.9693501208190258</v>
      </c>
      <c r="I369">
        <v>28.5</v>
      </c>
      <c r="J369">
        <v>87.38</v>
      </c>
      <c r="K369">
        <v>84.74</v>
      </c>
      <c r="O369" t="s">
        <v>409</v>
      </c>
      <c r="P369" t="s">
        <v>372</v>
      </c>
      <c r="Q369" t="s">
        <v>0</v>
      </c>
      <c r="R369" t="s">
        <v>368</v>
      </c>
      <c r="S369">
        <v>24</v>
      </c>
      <c r="T369">
        <v>124.3</v>
      </c>
      <c r="U369">
        <v>73.7</v>
      </c>
      <c r="V369">
        <f t="shared" si="15"/>
        <v>1.6865671641791045</v>
      </c>
      <c r="W369">
        <v>22.5</v>
      </c>
      <c r="X369">
        <v>48.73</v>
      </c>
      <c r="Y369">
        <v>69.97</v>
      </c>
    </row>
    <row r="370" spans="1:25" x14ac:dyDescent="0.35">
      <c r="A370" t="s">
        <v>410</v>
      </c>
      <c r="B370" t="s">
        <v>372</v>
      </c>
      <c r="C370" t="s">
        <v>0</v>
      </c>
      <c r="D370" t="s">
        <v>367</v>
      </c>
      <c r="E370">
        <v>25.5</v>
      </c>
      <c r="F370">
        <v>131.68</v>
      </c>
      <c r="G370">
        <v>77.400000000000006</v>
      </c>
      <c r="H370">
        <f t="shared" si="14"/>
        <v>1.7012919896640826</v>
      </c>
      <c r="I370">
        <v>22.5</v>
      </c>
      <c r="J370">
        <v>63.72</v>
      </c>
      <c r="K370">
        <v>69.97</v>
      </c>
      <c r="O370" t="s">
        <v>410</v>
      </c>
      <c r="P370" t="s">
        <v>372</v>
      </c>
      <c r="Q370" t="s">
        <v>0</v>
      </c>
      <c r="R370" t="s">
        <v>368</v>
      </c>
      <c r="S370">
        <v>24</v>
      </c>
      <c r="T370">
        <v>109.82</v>
      </c>
      <c r="U370">
        <v>73.7</v>
      </c>
      <c r="V370">
        <f t="shared" si="15"/>
        <v>1.4900949796472183</v>
      </c>
      <c r="W370">
        <v>23.5</v>
      </c>
      <c r="X370">
        <v>70.13</v>
      </c>
      <c r="Y370">
        <v>72.459999999999994</v>
      </c>
    </row>
    <row r="371" spans="1:25" x14ac:dyDescent="0.35">
      <c r="A371" t="s">
        <v>411</v>
      </c>
      <c r="B371" t="s">
        <v>372</v>
      </c>
      <c r="C371" t="s">
        <v>0</v>
      </c>
      <c r="D371" t="s">
        <v>367</v>
      </c>
      <c r="E371">
        <v>24</v>
      </c>
      <c r="F371">
        <v>142.96</v>
      </c>
      <c r="G371">
        <v>73.7</v>
      </c>
      <c r="H371">
        <f t="shared" si="14"/>
        <v>1.9397557666214382</v>
      </c>
      <c r="I371">
        <v>22.5</v>
      </c>
      <c r="J371">
        <v>58.1</v>
      </c>
      <c r="K371">
        <v>69.97</v>
      </c>
      <c r="O371" t="s">
        <v>411</v>
      </c>
      <c r="P371" t="s">
        <v>372</v>
      </c>
      <c r="Q371" t="s">
        <v>0</v>
      </c>
      <c r="R371" t="s">
        <v>368</v>
      </c>
      <c r="S371">
        <v>24</v>
      </c>
      <c r="T371">
        <v>116.81</v>
      </c>
      <c r="U371">
        <v>73.7</v>
      </c>
      <c r="V371">
        <f t="shared" si="15"/>
        <v>1.5849389416553596</v>
      </c>
      <c r="W371">
        <v>22</v>
      </c>
      <c r="X371">
        <v>68.599999999999994</v>
      </c>
      <c r="Y371">
        <v>68.72</v>
      </c>
    </row>
    <row r="372" spans="1:25" x14ac:dyDescent="0.35">
      <c r="A372" t="s">
        <v>412</v>
      </c>
      <c r="B372" t="s">
        <v>372</v>
      </c>
      <c r="C372" t="s">
        <v>0</v>
      </c>
      <c r="D372" t="s">
        <v>367</v>
      </c>
      <c r="E372">
        <v>25.5</v>
      </c>
      <c r="F372">
        <v>78.78</v>
      </c>
      <c r="G372">
        <v>77.400000000000006</v>
      </c>
      <c r="H372">
        <f t="shared" si="14"/>
        <v>1.0178294573643409</v>
      </c>
      <c r="I372">
        <v>25</v>
      </c>
      <c r="J372">
        <v>67.62</v>
      </c>
      <c r="K372">
        <v>76.17</v>
      </c>
      <c r="O372" t="s">
        <v>412</v>
      </c>
      <c r="P372" t="s">
        <v>372</v>
      </c>
      <c r="Q372" t="s">
        <v>0</v>
      </c>
      <c r="R372" t="s">
        <v>368</v>
      </c>
      <c r="S372">
        <v>24</v>
      </c>
      <c r="T372">
        <v>111.54</v>
      </c>
      <c r="U372">
        <v>73.7</v>
      </c>
      <c r="V372">
        <f t="shared" si="15"/>
        <v>1.5134328358208955</v>
      </c>
      <c r="W372">
        <v>22.5</v>
      </c>
      <c r="X372">
        <v>55.2</v>
      </c>
      <c r="Y372">
        <v>69.97</v>
      </c>
    </row>
    <row r="373" spans="1:25" x14ac:dyDescent="0.35">
      <c r="A373" t="s">
        <v>413</v>
      </c>
      <c r="B373" t="s">
        <v>372</v>
      </c>
      <c r="C373" t="s">
        <v>0</v>
      </c>
      <c r="D373" t="s">
        <v>367</v>
      </c>
      <c r="E373">
        <v>25.5</v>
      </c>
      <c r="F373">
        <v>168.03</v>
      </c>
      <c r="G373">
        <v>77.400000000000006</v>
      </c>
      <c r="H373">
        <f t="shared" si="14"/>
        <v>2.1709302325581392</v>
      </c>
      <c r="I373">
        <v>23</v>
      </c>
      <c r="J373">
        <v>56.54</v>
      </c>
      <c r="K373">
        <v>71.22</v>
      </c>
      <c r="O373" t="s">
        <v>413</v>
      </c>
      <c r="P373" t="s">
        <v>372</v>
      </c>
      <c r="Q373" t="s">
        <v>0</v>
      </c>
      <c r="R373" t="s">
        <v>368</v>
      </c>
      <c r="S373">
        <v>24</v>
      </c>
      <c r="T373">
        <v>88.24</v>
      </c>
      <c r="U373">
        <v>73.7</v>
      </c>
      <c r="V373">
        <f t="shared" si="15"/>
        <v>1.1972862957937584</v>
      </c>
      <c r="W373">
        <v>23.5</v>
      </c>
      <c r="X373">
        <v>71.62</v>
      </c>
      <c r="Y373">
        <v>72.459999999999994</v>
      </c>
    </row>
    <row r="374" spans="1:25" x14ac:dyDescent="0.35">
      <c r="A374" t="s">
        <v>414</v>
      </c>
      <c r="B374" t="s">
        <v>372</v>
      </c>
      <c r="C374" t="s">
        <v>0</v>
      </c>
      <c r="D374" t="s">
        <v>367</v>
      </c>
      <c r="E374">
        <v>24</v>
      </c>
      <c r="F374">
        <v>150.65</v>
      </c>
      <c r="G374">
        <v>73.7</v>
      </c>
      <c r="H374">
        <f t="shared" si="14"/>
        <v>2.0440976933514245</v>
      </c>
      <c r="I374">
        <v>22.5</v>
      </c>
      <c r="J374">
        <v>45.1</v>
      </c>
      <c r="K374">
        <v>69.97</v>
      </c>
      <c r="O374" t="s">
        <v>414</v>
      </c>
      <c r="P374" t="s">
        <v>372</v>
      </c>
      <c r="Q374" t="s">
        <v>0</v>
      </c>
      <c r="R374" t="s">
        <v>368</v>
      </c>
      <c r="S374">
        <v>24</v>
      </c>
      <c r="T374">
        <v>99.66</v>
      </c>
      <c r="U374">
        <v>73.7</v>
      </c>
      <c r="V374">
        <f t="shared" si="15"/>
        <v>1.3522388059701491</v>
      </c>
      <c r="W374">
        <v>22.5</v>
      </c>
      <c r="X374">
        <v>50.06</v>
      </c>
      <c r="Y374">
        <v>69.97</v>
      </c>
    </row>
    <row r="375" spans="1:25" x14ac:dyDescent="0.35">
      <c r="A375" t="s">
        <v>415</v>
      </c>
      <c r="B375" t="s">
        <v>372</v>
      </c>
      <c r="C375" t="s">
        <v>0</v>
      </c>
      <c r="D375" t="s">
        <v>367</v>
      </c>
      <c r="E375">
        <v>25.5</v>
      </c>
      <c r="F375">
        <v>106.62</v>
      </c>
      <c r="G375">
        <v>77.400000000000006</v>
      </c>
      <c r="H375">
        <f t="shared" si="14"/>
        <v>1.3775193798449612</v>
      </c>
      <c r="I375">
        <v>22.5</v>
      </c>
      <c r="J375">
        <v>62.71</v>
      </c>
      <c r="K375">
        <v>69.97</v>
      </c>
      <c r="O375" t="s">
        <v>415</v>
      </c>
      <c r="P375" t="s">
        <v>372</v>
      </c>
      <c r="Q375" t="s">
        <v>0</v>
      </c>
      <c r="R375" t="s">
        <v>368</v>
      </c>
      <c r="S375">
        <v>24</v>
      </c>
      <c r="T375">
        <v>105.87</v>
      </c>
      <c r="U375">
        <v>73.7</v>
      </c>
      <c r="V375">
        <f t="shared" si="15"/>
        <v>1.4364993215739486</v>
      </c>
      <c r="W375">
        <v>22.5</v>
      </c>
      <c r="X375">
        <v>54.43</v>
      </c>
      <c r="Y375">
        <v>69.97</v>
      </c>
    </row>
    <row r="376" spans="1:25" x14ac:dyDescent="0.35">
      <c r="A376" t="s">
        <v>416</v>
      </c>
      <c r="B376" t="s">
        <v>372</v>
      </c>
      <c r="C376" t="s">
        <v>0</v>
      </c>
      <c r="D376" t="s">
        <v>367</v>
      </c>
      <c r="E376">
        <v>24</v>
      </c>
      <c r="F376">
        <v>56.37</v>
      </c>
      <c r="G376">
        <v>73.7</v>
      </c>
      <c r="H376">
        <f t="shared" si="14"/>
        <v>0.76485753052917227</v>
      </c>
      <c r="I376">
        <v>23.5</v>
      </c>
      <c r="J376">
        <v>42.92</v>
      </c>
      <c r="K376">
        <v>72.459999999999994</v>
      </c>
      <c r="O376" t="s">
        <v>416</v>
      </c>
      <c r="P376" t="s">
        <v>372</v>
      </c>
      <c r="Q376" t="s">
        <v>0</v>
      </c>
      <c r="R376" t="s">
        <v>368</v>
      </c>
      <c r="S376">
        <v>24</v>
      </c>
      <c r="T376">
        <v>92.52</v>
      </c>
      <c r="U376">
        <v>73.7</v>
      </c>
      <c r="V376">
        <f t="shared" si="15"/>
        <v>1.2553595658073269</v>
      </c>
      <c r="W376">
        <v>23</v>
      </c>
      <c r="X376">
        <v>58.83</v>
      </c>
      <c r="Y376">
        <v>71.22</v>
      </c>
    </row>
    <row r="377" spans="1:25" x14ac:dyDescent="0.35">
      <c r="A377" t="s">
        <v>417</v>
      </c>
      <c r="B377" t="s">
        <v>372</v>
      </c>
      <c r="C377" t="s">
        <v>0</v>
      </c>
      <c r="D377" t="s">
        <v>367</v>
      </c>
      <c r="E377">
        <v>26</v>
      </c>
      <c r="F377">
        <v>173.62</v>
      </c>
      <c r="G377">
        <v>78.63</v>
      </c>
      <c r="H377">
        <f t="shared" si="14"/>
        <v>2.2080630802492691</v>
      </c>
      <c r="I377">
        <v>22.5</v>
      </c>
      <c r="J377">
        <v>49.69</v>
      </c>
      <c r="K377">
        <v>69.97</v>
      </c>
      <c r="O377" t="s">
        <v>417</v>
      </c>
      <c r="P377" t="s">
        <v>372</v>
      </c>
      <c r="Q377" t="s">
        <v>0</v>
      </c>
      <c r="R377" t="s">
        <v>368</v>
      </c>
      <c r="S377">
        <v>24</v>
      </c>
      <c r="T377">
        <v>106.51</v>
      </c>
      <c r="U377">
        <v>73.7</v>
      </c>
      <c r="V377">
        <f t="shared" si="15"/>
        <v>1.4451831750339212</v>
      </c>
      <c r="W377">
        <v>22</v>
      </c>
      <c r="X377">
        <v>48.9</v>
      </c>
      <c r="Y377">
        <v>68.72</v>
      </c>
    </row>
    <row r="378" spans="1:25" x14ac:dyDescent="0.35">
      <c r="A378" t="s">
        <v>418</v>
      </c>
      <c r="B378" t="s">
        <v>372</v>
      </c>
      <c r="C378" t="s">
        <v>0</v>
      </c>
      <c r="D378" t="s">
        <v>367</v>
      </c>
      <c r="E378">
        <v>26</v>
      </c>
      <c r="F378">
        <v>141.72</v>
      </c>
      <c r="G378">
        <v>78.63</v>
      </c>
      <c r="H378">
        <f t="shared" si="14"/>
        <v>1.8023655093475774</v>
      </c>
      <c r="I378">
        <v>23</v>
      </c>
      <c r="J378">
        <v>53.5</v>
      </c>
      <c r="K378">
        <v>71.22</v>
      </c>
      <c r="O378" t="s">
        <v>418</v>
      </c>
      <c r="P378" t="s">
        <v>372</v>
      </c>
      <c r="Q378" t="s">
        <v>0</v>
      </c>
      <c r="R378" t="s">
        <v>368</v>
      </c>
      <c r="S378">
        <v>24</v>
      </c>
      <c r="T378">
        <v>137.11000000000001</v>
      </c>
      <c r="U378">
        <v>73.7</v>
      </c>
      <c r="V378">
        <f t="shared" si="15"/>
        <v>1.8603799185888739</v>
      </c>
      <c r="W378">
        <v>22.5</v>
      </c>
      <c r="X378">
        <v>60.41</v>
      </c>
      <c r="Y378">
        <v>69.97</v>
      </c>
    </row>
    <row r="379" spans="1:25" x14ac:dyDescent="0.35">
      <c r="A379" t="s">
        <v>419</v>
      </c>
      <c r="B379" t="s">
        <v>372</v>
      </c>
      <c r="C379" t="s">
        <v>0</v>
      </c>
      <c r="D379" t="s">
        <v>367</v>
      </c>
      <c r="E379">
        <v>26</v>
      </c>
      <c r="F379">
        <v>193.47</v>
      </c>
      <c r="G379">
        <v>78.63</v>
      </c>
      <c r="H379">
        <f t="shared" si="14"/>
        <v>2.4605112552460895</v>
      </c>
      <c r="I379">
        <v>23</v>
      </c>
      <c r="J379">
        <v>48.92</v>
      </c>
      <c r="K379">
        <v>71.22</v>
      </c>
      <c r="O379" t="s">
        <v>419</v>
      </c>
      <c r="P379" t="s">
        <v>372</v>
      </c>
      <c r="Q379" t="s">
        <v>0</v>
      </c>
      <c r="R379" t="s">
        <v>368</v>
      </c>
      <c r="S379">
        <v>24</v>
      </c>
      <c r="T379">
        <v>101.63</v>
      </c>
      <c r="U379">
        <v>73.7</v>
      </c>
      <c r="V379">
        <f t="shared" si="15"/>
        <v>1.3789687924016281</v>
      </c>
      <c r="W379">
        <v>22.5</v>
      </c>
      <c r="X379">
        <v>56.97</v>
      </c>
      <c r="Y379">
        <v>69.97</v>
      </c>
    </row>
    <row r="380" spans="1:25" x14ac:dyDescent="0.35">
      <c r="A380" t="s">
        <v>420</v>
      </c>
      <c r="B380" t="s">
        <v>372</v>
      </c>
      <c r="C380" t="s">
        <v>3</v>
      </c>
      <c r="D380" t="s">
        <v>367</v>
      </c>
      <c r="E380">
        <v>19.5</v>
      </c>
      <c r="F380">
        <v>59.29</v>
      </c>
      <c r="G380">
        <v>62.44</v>
      </c>
      <c r="H380">
        <f t="shared" si="14"/>
        <v>0.94955156950672648</v>
      </c>
      <c r="I380">
        <v>19</v>
      </c>
      <c r="J380">
        <v>33.53</v>
      </c>
      <c r="K380">
        <v>61.18</v>
      </c>
      <c r="O380" t="s">
        <v>420</v>
      </c>
      <c r="P380" t="s">
        <v>372</v>
      </c>
      <c r="Q380" t="s">
        <v>3</v>
      </c>
      <c r="R380" t="s">
        <v>368</v>
      </c>
      <c r="S380">
        <v>24</v>
      </c>
      <c r="T380">
        <v>77.53</v>
      </c>
      <c r="U380">
        <v>73.7</v>
      </c>
      <c r="V380">
        <f t="shared" si="15"/>
        <v>1.051967435549525</v>
      </c>
      <c r="W380">
        <v>35</v>
      </c>
      <c r="X380">
        <v>102.56</v>
      </c>
      <c r="Y380">
        <v>100.44</v>
      </c>
    </row>
    <row r="381" spans="1:25" x14ac:dyDescent="0.35">
      <c r="A381" t="s">
        <v>421</v>
      </c>
      <c r="B381" t="s">
        <v>372</v>
      </c>
      <c r="C381" t="s">
        <v>3</v>
      </c>
      <c r="D381" t="s">
        <v>367</v>
      </c>
      <c r="E381">
        <v>26</v>
      </c>
      <c r="F381">
        <v>73.05</v>
      </c>
      <c r="G381">
        <v>78.63</v>
      </c>
      <c r="H381">
        <f t="shared" si="14"/>
        <v>0.92903471957268224</v>
      </c>
      <c r="I381">
        <v>25.5</v>
      </c>
      <c r="J381">
        <v>56.66</v>
      </c>
      <c r="K381">
        <v>77.400000000000006</v>
      </c>
      <c r="O381" t="s">
        <v>421</v>
      </c>
      <c r="P381" t="s">
        <v>372</v>
      </c>
      <c r="Q381" t="s">
        <v>3</v>
      </c>
      <c r="R381" t="s">
        <v>368</v>
      </c>
      <c r="S381">
        <v>22.5</v>
      </c>
      <c r="T381">
        <v>68.959999999999994</v>
      </c>
      <c r="U381">
        <v>69.97</v>
      </c>
      <c r="V381">
        <f t="shared" si="15"/>
        <v>0.98556524224667708</v>
      </c>
      <c r="W381">
        <v>22</v>
      </c>
      <c r="X381">
        <v>61.03</v>
      </c>
      <c r="Y381">
        <v>68.72</v>
      </c>
    </row>
    <row r="382" spans="1:25" x14ac:dyDescent="0.35">
      <c r="A382" t="s">
        <v>422</v>
      </c>
      <c r="B382" t="s">
        <v>372</v>
      </c>
      <c r="C382" t="s">
        <v>3</v>
      </c>
      <c r="D382" t="s">
        <v>367</v>
      </c>
      <c r="E382">
        <v>34.5</v>
      </c>
      <c r="F382">
        <v>87.82</v>
      </c>
      <c r="G382">
        <v>99.24</v>
      </c>
      <c r="H382">
        <f t="shared" si="14"/>
        <v>0.88492543329302698</v>
      </c>
      <c r="I382">
        <v>34</v>
      </c>
      <c r="J382">
        <v>68.239999999999995</v>
      </c>
      <c r="K382">
        <v>98.04</v>
      </c>
      <c r="O382" t="s">
        <v>422</v>
      </c>
      <c r="P382" t="s">
        <v>372</v>
      </c>
      <c r="Q382" t="s">
        <v>3</v>
      </c>
      <c r="R382" t="s">
        <v>368</v>
      </c>
      <c r="S382">
        <v>24</v>
      </c>
      <c r="T382">
        <v>93.89</v>
      </c>
      <c r="U382">
        <v>73.7</v>
      </c>
      <c r="V382">
        <f t="shared" si="15"/>
        <v>1.2739484396200813</v>
      </c>
      <c r="W382">
        <v>22.5</v>
      </c>
      <c r="X382">
        <v>73.400000000000006</v>
      </c>
      <c r="Y382">
        <v>69.97</v>
      </c>
    </row>
    <row r="383" spans="1:25" x14ac:dyDescent="0.35">
      <c r="A383" t="s">
        <v>423</v>
      </c>
      <c r="B383" t="s">
        <v>372</v>
      </c>
      <c r="C383" t="s">
        <v>3</v>
      </c>
      <c r="D383" t="s">
        <v>367</v>
      </c>
      <c r="E383">
        <v>28</v>
      </c>
      <c r="F383">
        <v>80.12</v>
      </c>
      <c r="G383">
        <v>83.53</v>
      </c>
      <c r="H383">
        <f t="shared" si="14"/>
        <v>0.95917634382856465</v>
      </c>
      <c r="I383">
        <v>27.5</v>
      </c>
      <c r="J383">
        <v>57.36</v>
      </c>
      <c r="K383">
        <v>82.3</v>
      </c>
      <c r="O383" t="s">
        <v>423</v>
      </c>
      <c r="P383" t="s">
        <v>372</v>
      </c>
      <c r="Q383" t="s">
        <v>3</v>
      </c>
      <c r="R383" t="s">
        <v>368</v>
      </c>
      <c r="S383">
        <v>24</v>
      </c>
      <c r="T383">
        <v>108</v>
      </c>
      <c r="U383">
        <v>73.7</v>
      </c>
      <c r="V383">
        <f t="shared" si="15"/>
        <v>1.4654002713704206</v>
      </c>
      <c r="W383">
        <v>23.5</v>
      </c>
      <c r="X383">
        <v>66.680000000000007</v>
      </c>
      <c r="Y383">
        <v>72.459999999999994</v>
      </c>
    </row>
    <row r="384" spans="1:25" x14ac:dyDescent="0.35">
      <c r="A384" t="s">
        <v>424</v>
      </c>
      <c r="B384" t="s">
        <v>372</v>
      </c>
      <c r="C384" t="s">
        <v>3</v>
      </c>
      <c r="D384" t="s">
        <v>367</v>
      </c>
      <c r="E384">
        <v>34</v>
      </c>
      <c r="F384">
        <v>95.42</v>
      </c>
      <c r="G384">
        <v>98.04</v>
      </c>
      <c r="H384">
        <f t="shared" si="14"/>
        <v>0.97327621379028961</v>
      </c>
      <c r="I384">
        <v>33.5</v>
      </c>
      <c r="J384">
        <v>84.7</v>
      </c>
      <c r="K384">
        <v>96.84</v>
      </c>
      <c r="O384" t="s">
        <v>424</v>
      </c>
      <c r="P384" t="s">
        <v>372</v>
      </c>
      <c r="Q384" t="s">
        <v>3</v>
      </c>
      <c r="R384" t="s">
        <v>368</v>
      </c>
      <c r="S384">
        <v>24</v>
      </c>
      <c r="T384">
        <v>90.08</v>
      </c>
      <c r="U384">
        <v>73.7</v>
      </c>
      <c r="V384">
        <f t="shared" si="15"/>
        <v>1.2222523744911804</v>
      </c>
      <c r="W384">
        <v>22.5</v>
      </c>
      <c r="X384">
        <v>62.74</v>
      </c>
      <c r="Y384">
        <v>69.97</v>
      </c>
    </row>
    <row r="385" spans="1:25" x14ac:dyDescent="0.35">
      <c r="A385" t="s">
        <v>425</v>
      </c>
      <c r="B385" t="s">
        <v>372</v>
      </c>
      <c r="C385" t="s">
        <v>3</v>
      </c>
      <c r="D385" t="s">
        <v>367</v>
      </c>
      <c r="E385">
        <v>26</v>
      </c>
      <c r="F385">
        <v>100.84</v>
      </c>
      <c r="G385">
        <v>78.63</v>
      </c>
      <c r="H385">
        <f t="shared" si="14"/>
        <v>1.282462164568231</v>
      </c>
      <c r="I385">
        <v>24.5</v>
      </c>
      <c r="J385">
        <v>71.73</v>
      </c>
      <c r="K385">
        <v>74.930000000000007</v>
      </c>
      <c r="O385" t="s">
        <v>425</v>
      </c>
      <c r="P385" t="s">
        <v>372</v>
      </c>
      <c r="Q385" t="s">
        <v>3</v>
      </c>
      <c r="R385" t="s">
        <v>368</v>
      </c>
      <c r="S385">
        <v>24</v>
      </c>
      <c r="T385">
        <v>96.19</v>
      </c>
      <c r="U385">
        <v>73.7</v>
      </c>
      <c r="V385">
        <f t="shared" si="15"/>
        <v>1.3051560379918588</v>
      </c>
      <c r="W385">
        <v>23.5</v>
      </c>
      <c r="X385">
        <v>57.93</v>
      </c>
      <c r="Y385">
        <v>72.459999999999994</v>
      </c>
    </row>
    <row r="386" spans="1:25" x14ac:dyDescent="0.35">
      <c r="A386" t="s">
        <v>426</v>
      </c>
      <c r="B386" t="s">
        <v>372</v>
      </c>
      <c r="C386" t="s">
        <v>3</v>
      </c>
      <c r="D386" t="s">
        <v>367</v>
      </c>
      <c r="E386">
        <v>29.5</v>
      </c>
      <c r="F386">
        <v>81.83</v>
      </c>
      <c r="G386">
        <v>87.18</v>
      </c>
      <c r="H386">
        <f t="shared" si="14"/>
        <v>0.93863271392521208</v>
      </c>
      <c r="I386">
        <v>29</v>
      </c>
      <c r="J386">
        <v>65.17</v>
      </c>
      <c r="K386">
        <v>85.96</v>
      </c>
      <c r="O386" t="s">
        <v>426</v>
      </c>
      <c r="P386" t="s">
        <v>372</v>
      </c>
      <c r="Q386" t="s">
        <v>3</v>
      </c>
      <c r="R386" t="s">
        <v>368</v>
      </c>
      <c r="S386">
        <v>24</v>
      </c>
      <c r="T386">
        <v>97.37</v>
      </c>
      <c r="U386">
        <v>73.7</v>
      </c>
      <c r="V386">
        <f t="shared" si="15"/>
        <v>1.3211668928086839</v>
      </c>
      <c r="W386">
        <v>22.5</v>
      </c>
      <c r="X386">
        <v>68.17</v>
      </c>
      <c r="Y386">
        <v>69.97</v>
      </c>
    </row>
    <row r="387" spans="1:25" x14ac:dyDescent="0.35">
      <c r="A387" t="s">
        <v>427</v>
      </c>
      <c r="B387" t="s">
        <v>372</v>
      </c>
      <c r="C387" t="s">
        <v>3</v>
      </c>
      <c r="D387" t="s">
        <v>367</v>
      </c>
      <c r="E387">
        <v>26</v>
      </c>
      <c r="F387">
        <v>68.7</v>
      </c>
      <c r="G387">
        <v>78.63</v>
      </c>
      <c r="H387">
        <f t="shared" si="14"/>
        <v>0.87371232354063344</v>
      </c>
      <c r="I387">
        <v>25.5</v>
      </c>
      <c r="J387">
        <v>60.47</v>
      </c>
      <c r="K387">
        <v>77.400000000000006</v>
      </c>
      <c r="O387" t="s">
        <v>427</v>
      </c>
      <c r="P387" t="s">
        <v>372</v>
      </c>
      <c r="Q387" t="s">
        <v>3</v>
      </c>
      <c r="R387" t="s">
        <v>368</v>
      </c>
      <c r="S387">
        <v>24</v>
      </c>
      <c r="T387">
        <v>98.1</v>
      </c>
      <c r="U387">
        <v>73.7</v>
      </c>
      <c r="V387">
        <f t="shared" si="15"/>
        <v>1.3310719131614652</v>
      </c>
      <c r="W387">
        <v>23.5</v>
      </c>
      <c r="X387">
        <v>69.569999999999993</v>
      </c>
      <c r="Y387">
        <v>72.459999999999994</v>
      </c>
    </row>
    <row r="388" spans="1:25" x14ac:dyDescent="0.35">
      <c r="A388" t="s">
        <v>428</v>
      </c>
      <c r="B388" t="s">
        <v>372</v>
      </c>
      <c r="C388" t="s">
        <v>3</v>
      </c>
      <c r="D388" t="s">
        <v>367</v>
      </c>
      <c r="E388">
        <v>17</v>
      </c>
      <c r="F388">
        <v>68.66</v>
      </c>
      <c r="G388">
        <v>56.08</v>
      </c>
      <c r="H388">
        <f t="shared" si="14"/>
        <v>1.2243223965763195</v>
      </c>
      <c r="I388">
        <v>16.5</v>
      </c>
      <c r="J388">
        <v>37.86</v>
      </c>
      <c r="K388">
        <v>54.79</v>
      </c>
      <c r="O388" t="s">
        <v>428</v>
      </c>
      <c r="P388" t="s">
        <v>372</v>
      </c>
      <c r="Q388" t="s">
        <v>3</v>
      </c>
      <c r="R388" t="s">
        <v>368</v>
      </c>
      <c r="S388">
        <v>24</v>
      </c>
      <c r="T388">
        <v>90.01</v>
      </c>
      <c r="U388">
        <v>73.7</v>
      </c>
      <c r="V388">
        <f t="shared" si="15"/>
        <v>1.2213025780189959</v>
      </c>
      <c r="W388">
        <v>26</v>
      </c>
      <c r="X388">
        <v>88.76</v>
      </c>
      <c r="Y388">
        <v>78.63</v>
      </c>
    </row>
    <row r="389" spans="1:25" x14ac:dyDescent="0.35">
      <c r="A389" s="1" t="s">
        <v>429</v>
      </c>
      <c r="B389" t="s">
        <v>372</v>
      </c>
      <c r="C389" t="s">
        <v>3</v>
      </c>
      <c r="D389" t="s">
        <v>367</v>
      </c>
      <c r="E389">
        <v>35</v>
      </c>
      <c r="F389">
        <v>97.07</v>
      </c>
      <c r="G389">
        <v>100.44</v>
      </c>
      <c r="H389">
        <f t="shared" si="14"/>
        <v>0.96644763042612503</v>
      </c>
      <c r="I389">
        <v>34.5</v>
      </c>
      <c r="J389">
        <v>68.34</v>
      </c>
      <c r="K389">
        <v>99.24</v>
      </c>
      <c r="O389" t="s">
        <v>429</v>
      </c>
      <c r="P389" t="s">
        <v>372</v>
      </c>
      <c r="Q389" t="s">
        <v>3</v>
      </c>
      <c r="R389" t="s">
        <v>368</v>
      </c>
      <c r="S389">
        <v>34.5</v>
      </c>
      <c r="T389">
        <v>89.29</v>
      </c>
      <c r="U389">
        <v>99.24</v>
      </c>
      <c r="V389">
        <f t="shared" si="15"/>
        <v>0.8997380088673923</v>
      </c>
      <c r="W389">
        <v>34</v>
      </c>
      <c r="X389">
        <v>67.73</v>
      </c>
      <c r="Y389">
        <v>98.04</v>
      </c>
    </row>
    <row r="390" spans="1:25" x14ac:dyDescent="0.35">
      <c r="A390" t="s">
        <v>430</v>
      </c>
      <c r="B390" t="s">
        <v>372</v>
      </c>
      <c r="C390" t="s">
        <v>3</v>
      </c>
      <c r="D390" t="s">
        <v>367</v>
      </c>
      <c r="E390">
        <v>28</v>
      </c>
      <c r="F390">
        <v>70.239999999999995</v>
      </c>
      <c r="G390">
        <v>83.53</v>
      </c>
      <c r="H390">
        <f t="shared" si="14"/>
        <v>0.84089548665150238</v>
      </c>
      <c r="I390">
        <v>27.5</v>
      </c>
      <c r="J390">
        <v>58.34</v>
      </c>
      <c r="K390">
        <v>82.3</v>
      </c>
      <c r="O390" t="s">
        <v>430</v>
      </c>
      <c r="P390" t="s">
        <v>372</v>
      </c>
      <c r="Q390" t="s">
        <v>3</v>
      </c>
      <c r="R390" t="s">
        <v>368</v>
      </c>
      <c r="S390">
        <v>24</v>
      </c>
      <c r="T390">
        <v>91.54</v>
      </c>
      <c r="U390">
        <v>73.7</v>
      </c>
      <c r="V390">
        <f t="shared" si="15"/>
        <v>1.2420624151967437</v>
      </c>
      <c r="W390">
        <v>26</v>
      </c>
      <c r="X390">
        <v>95.49</v>
      </c>
      <c r="Y390">
        <v>78.63</v>
      </c>
    </row>
    <row r="391" spans="1:25" x14ac:dyDescent="0.35">
      <c r="A391" t="s">
        <v>431</v>
      </c>
      <c r="B391" t="s">
        <v>372</v>
      </c>
      <c r="C391" t="s">
        <v>3</v>
      </c>
      <c r="D391" t="s">
        <v>367</v>
      </c>
      <c r="E391">
        <v>23.5</v>
      </c>
      <c r="F391">
        <v>59.53</v>
      </c>
      <c r="G391">
        <v>72.459999999999994</v>
      </c>
      <c r="H391">
        <f t="shared" si="14"/>
        <v>0.82155672094948951</v>
      </c>
      <c r="I391">
        <v>23</v>
      </c>
      <c r="J391">
        <v>41.33</v>
      </c>
      <c r="K391">
        <v>71.22</v>
      </c>
      <c r="O391" t="s">
        <v>431</v>
      </c>
      <c r="P391" t="s">
        <v>372</v>
      </c>
      <c r="Q391" t="s">
        <v>3</v>
      </c>
      <c r="R391" t="s">
        <v>368</v>
      </c>
      <c r="S391">
        <v>24</v>
      </c>
      <c r="T391">
        <v>74.430000000000007</v>
      </c>
      <c r="U391">
        <v>73.7</v>
      </c>
      <c r="V391">
        <f t="shared" si="15"/>
        <v>1.0099050203527815</v>
      </c>
      <c r="W391">
        <v>23.5</v>
      </c>
      <c r="X391">
        <v>62.96</v>
      </c>
      <c r="Y391">
        <v>72.459999999999994</v>
      </c>
    </row>
    <row r="392" spans="1:25" x14ac:dyDescent="0.35">
      <c r="A392" t="s">
        <v>432</v>
      </c>
      <c r="B392" t="s">
        <v>372</v>
      </c>
      <c r="C392" t="s">
        <v>3</v>
      </c>
      <c r="D392" t="s">
        <v>367</v>
      </c>
      <c r="E392">
        <v>17.5</v>
      </c>
      <c r="F392">
        <v>48.57</v>
      </c>
      <c r="G392">
        <v>57.36</v>
      </c>
      <c r="H392">
        <f t="shared" si="14"/>
        <v>0.84675732217573219</v>
      </c>
      <c r="I392">
        <v>17</v>
      </c>
      <c r="J392">
        <v>34.549999999999997</v>
      </c>
      <c r="K392">
        <v>56.08</v>
      </c>
      <c r="O392" t="s">
        <v>432</v>
      </c>
      <c r="P392" t="s">
        <v>372</v>
      </c>
      <c r="Q392" t="s">
        <v>3</v>
      </c>
      <c r="R392" t="s">
        <v>368</v>
      </c>
      <c r="S392">
        <v>24</v>
      </c>
      <c r="T392">
        <v>84.99</v>
      </c>
      <c r="U392">
        <v>73.7</v>
      </c>
      <c r="V392">
        <f t="shared" si="15"/>
        <v>1.1531886024423337</v>
      </c>
      <c r="W392">
        <v>23.5</v>
      </c>
      <c r="X392">
        <v>55.45</v>
      </c>
      <c r="Y392">
        <v>72.459999999999994</v>
      </c>
    </row>
    <row r="393" spans="1:25" x14ac:dyDescent="0.35">
      <c r="A393" t="s">
        <v>433</v>
      </c>
      <c r="B393" t="s">
        <v>372</v>
      </c>
      <c r="C393" t="s">
        <v>3</v>
      </c>
      <c r="D393" t="s">
        <v>367</v>
      </c>
      <c r="E393">
        <v>26</v>
      </c>
      <c r="F393">
        <v>78.599999999999994</v>
      </c>
      <c r="G393">
        <v>78.63</v>
      </c>
      <c r="H393">
        <f t="shared" si="14"/>
        <v>0.99961846623426176</v>
      </c>
      <c r="I393">
        <v>25.5</v>
      </c>
      <c r="J393">
        <v>63.05</v>
      </c>
      <c r="K393">
        <v>77.400000000000006</v>
      </c>
      <c r="O393" t="s">
        <v>433</v>
      </c>
      <c r="P393" t="s">
        <v>372</v>
      </c>
      <c r="Q393" t="s">
        <v>3</v>
      </c>
      <c r="R393" t="s">
        <v>368</v>
      </c>
      <c r="S393">
        <v>24</v>
      </c>
      <c r="T393">
        <v>108.03</v>
      </c>
      <c r="U393">
        <v>73.7</v>
      </c>
      <c r="V393">
        <f t="shared" si="15"/>
        <v>1.4658073270013567</v>
      </c>
      <c r="W393">
        <v>16</v>
      </c>
      <c r="X393">
        <v>54.33</v>
      </c>
      <c r="Y393">
        <v>53.5</v>
      </c>
    </row>
    <row r="394" spans="1:25" x14ac:dyDescent="0.35">
      <c r="A394" t="s">
        <v>434</v>
      </c>
      <c r="B394" t="s">
        <v>372</v>
      </c>
      <c r="C394" t="s">
        <v>3</v>
      </c>
      <c r="D394" t="s">
        <v>367</v>
      </c>
      <c r="E394">
        <v>17</v>
      </c>
      <c r="F394">
        <v>54.54</v>
      </c>
      <c r="G394">
        <v>56.08</v>
      </c>
      <c r="H394">
        <f t="shared" si="14"/>
        <v>0.97253922967189732</v>
      </c>
      <c r="I394">
        <v>16.5</v>
      </c>
      <c r="J394">
        <v>34.97</v>
      </c>
      <c r="K394">
        <v>54.79</v>
      </c>
      <c r="O394" t="s">
        <v>434</v>
      </c>
      <c r="P394" t="s">
        <v>372</v>
      </c>
      <c r="Q394" t="s">
        <v>3</v>
      </c>
      <c r="R394" t="s">
        <v>368</v>
      </c>
      <c r="S394">
        <v>24</v>
      </c>
      <c r="T394">
        <v>84.22</v>
      </c>
      <c r="U394">
        <v>73.7</v>
      </c>
      <c r="V394">
        <f t="shared" si="15"/>
        <v>1.1427408412483038</v>
      </c>
      <c r="W394">
        <v>23</v>
      </c>
      <c r="X394">
        <v>52.82</v>
      </c>
      <c r="Y394">
        <v>71.22</v>
      </c>
    </row>
    <row r="395" spans="1:25" x14ac:dyDescent="0.35">
      <c r="A395" t="s">
        <v>435</v>
      </c>
      <c r="B395" t="s">
        <v>372</v>
      </c>
      <c r="C395" t="s">
        <v>3</v>
      </c>
      <c r="D395" t="s">
        <v>367</v>
      </c>
      <c r="E395">
        <v>25</v>
      </c>
      <c r="F395">
        <v>74.61</v>
      </c>
      <c r="G395">
        <v>76.17</v>
      </c>
      <c r="H395">
        <f t="shared" si="14"/>
        <v>0.97951949586451359</v>
      </c>
      <c r="I395">
        <v>24.5</v>
      </c>
      <c r="J395">
        <v>40.31</v>
      </c>
      <c r="K395">
        <v>74.930000000000007</v>
      </c>
      <c r="O395" t="s">
        <v>435</v>
      </c>
      <c r="P395" t="s">
        <v>372</v>
      </c>
      <c r="Q395" t="s">
        <v>3</v>
      </c>
      <c r="R395" t="s">
        <v>368</v>
      </c>
      <c r="S395">
        <v>24</v>
      </c>
      <c r="T395">
        <v>111.52</v>
      </c>
      <c r="U395">
        <v>73.7</v>
      </c>
      <c r="V395">
        <f t="shared" si="15"/>
        <v>1.5131614654002712</v>
      </c>
      <c r="W395">
        <v>22</v>
      </c>
      <c r="X395">
        <v>48.38</v>
      </c>
      <c r="Y395">
        <v>68.72</v>
      </c>
    </row>
    <row r="396" spans="1:25" x14ac:dyDescent="0.35">
      <c r="A396" s="1" t="s">
        <v>453</v>
      </c>
      <c r="B396" t="s">
        <v>450</v>
      </c>
      <c r="C396" t="s">
        <v>0</v>
      </c>
      <c r="D396" t="s">
        <v>6</v>
      </c>
      <c r="E396">
        <v>24.5</v>
      </c>
      <c r="F396">
        <v>65.56</v>
      </c>
      <c r="G396">
        <v>74.930000000000007</v>
      </c>
      <c r="H396">
        <f t="shared" ref="H396:H459" si="16">F396/G396</f>
        <v>0.87494995328973701</v>
      </c>
      <c r="I396">
        <v>24</v>
      </c>
      <c r="J396">
        <v>33.03</v>
      </c>
      <c r="K396">
        <v>73.7</v>
      </c>
      <c r="O396" t="s">
        <v>453</v>
      </c>
      <c r="P396" t="s">
        <v>450</v>
      </c>
      <c r="Q396" t="s">
        <v>0</v>
      </c>
      <c r="R396" t="s">
        <v>7</v>
      </c>
      <c r="S396">
        <v>24</v>
      </c>
      <c r="T396">
        <v>166.21</v>
      </c>
      <c r="U396">
        <v>73.7</v>
      </c>
      <c r="V396">
        <f t="shared" ref="V396:V459" si="17">T396/U396</f>
        <v>2.2552238805970148</v>
      </c>
      <c r="W396">
        <v>22.5</v>
      </c>
      <c r="X396">
        <v>41.77</v>
      </c>
      <c r="Y396">
        <v>69.97</v>
      </c>
    </row>
    <row r="397" spans="1:25" x14ac:dyDescent="0.35">
      <c r="A397" s="1" t="s">
        <v>454</v>
      </c>
      <c r="B397" t="s">
        <v>450</v>
      </c>
      <c r="C397" t="s">
        <v>0</v>
      </c>
      <c r="D397" t="s">
        <v>6</v>
      </c>
      <c r="E397">
        <v>15.5</v>
      </c>
      <c r="F397">
        <v>10.08</v>
      </c>
      <c r="G397">
        <v>52.21</v>
      </c>
      <c r="H397">
        <f t="shared" si="16"/>
        <v>0.19306646236353189</v>
      </c>
      <c r="I397">
        <v>15</v>
      </c>
      <c r="J397">
        <v>5.44</v>
      </c>
      <c r="K397">
        <v>50.91</v>
      </c>
      <c r="O397" t="s">
        <v>454</v>
      </c>
      <c r="P397" t="s">
        <v>450</v>
      </c>
      <c r="Q397" t="s">
        <v>0</v>
      </c>
      <c r="R397" t="s">
        <v>7</v>
      </c>
      <c r="S397">
        <v>24</v>
      </c>
      <c r="T397">
        <v>159.5</v>
      </c>
      <c r="U397">
        <v>73.7</v>
      </c>
      <c r="V397">
        <f t="shared" si="17"/>
        <v>2.1641791044776117</v>
      </c>
      <c r="W397">
        <v>22.5</v>
      </c>
      <c r="X397">
        <v>62.53</v>
      </c>
      <c r="Y397">
        <v>69.97</v>
      </c>
    </row>
    <row r="398" spans="1:25" x14ac:dyDescent="0.35">
      <c r="A398" s="1" t="s">
        <v>455</v>
      </c>
      <c r="B398" t="s">
        <v>450</v>
      </c>
      <c r="C398" t="s">
        <v>0</v>
      </c>
      <c r="D398" t="s">
        <v>6</v>
      </c>
      <c r="E398">
        <v>15</v>
      </c>
      <c r="F398">
        <v>10.39</v>
      </c>
      <c r="G398">
        <v>50.91</v>
      </c>
      <c r="H398">
        <f t="shared" si="16"/>
        <v>0.20408564132783347</v>
      </c>
      <c r="I398">
        <v>15</v>
      </c>
      <c r="J398">
        <v>10.39</v>
      </c>
      <c r="K398">
        <v>50.91</v>
      </c>
      <c r="O398" t="s">
        <v>455</v>
      </c>
      <c r="P398" t="s">
        <v>450</v>
      </c>
      <c r="Q398" t="s">
        <v>0</v>
      </c>
      <c r="R398" t="s">
        <v>7</v>
      </c>
      <c r="S398">
        <v>24</v>
      </c>
      <c r="T398">
        <v>144.65</v>
      </c>
      <c r="U398">
        <v>73.7</v>
      </c>
      <c r="V398">
        <f t="shared" si="17"/>
        <v>1.9626865671641791</v>
      </c>
      <c r="W398">
        <v>22.5</v>
      </c>
      <c r="X398">
        <v>63.86</v>
      </c>
      <c r="Y398">
        <v>69.97</v>
      </c>
    </row>
    <row r="399" spans="1:25" x14ac:dyDescent="0.35">
      <c r="A399" s="1" t="s">
        <v>456</v>
      </c>
      <c r="B399" t="s">
        <v>450</v>
      </c>
      <c r="C399" t="s">
        <v>0</v>
      </c>
      <c r="D399" t="s">
        <v>6</v>
      </c>
      <c r="E399">
        <v>25</v>
      </c>
      <c r="F399">
        <v>69</v>
      </c>
      <c r="G399">
        <v>76.17</v>
      </c>
      <c r="H399">
        <f t="shared" si="16"/>
        <v>0.90586845214651435</v>
      </c>
      <c r="I399">
        <v>24.5</v>
      </c>
      <c r="J399">
        <v>58.7</v>
      </c>
      <c r="K399">
        <v>74.930000000000007</v>
      </c>
      <c r="O399" t="s">
        <v>456</v>
      </c>
      <c r="P399" t="s">
        <v>450</v>
      </c>
      <c r="Q399" t="s">
        <v>0</v>
      </c>
      <c r="R399" t="s">
        <v>7</v>
      </c>
      <c r="S399">
        <v>24</v>
      </c>
      <c r="T399">
        <v>141.94</v>
      </c>
      <c r="U399">
        <v>73.7</v>
      </c>
      <c r="V399">
        <f t="shared" si="17"/>
        <v>1.9259158751696064</v>
      </c>
      <c r="W399">
        <v>22.5</v>
      </c>
      <c r="X399">
        <v>63.56</v>
      </c>
      <c r="Y399">
        <v>69.97</v>
      </c>
    </row>
    <row r="400" spans="1:25" x14ac:dyDescent="0.35">
      <c r="A400" s="1" t="s">
        <v>457</v>
      </c>
      <c r="B400" t="s">
        <v>450</v>
      </c>
      <c r="C400" t="s">
        <v>0</v>
      </c>
      <c r="D400" t="s">
        <v>6</v>
      </c>
      <c r="E400">
        <v>0</v>
      </c>
      <c r="F400">
        <v>0</v>
      </c>
      <c r="G400">
        <v>0</v>
      </c>
      <c r="H400" t="e">
        <f t="shared" si="16"/>
        <v>#DIV/0!</v>
      </c>
      <c r="I400">
        <v>0</v>
      </c>
      <c r="J400">
        <v>0</v>
      </c>
      <c r="K400">
        <v>0</v>
      </c>
      <c r="O400" t="s">
        <v>457</v>
      </c>
      <c r="P400" t="s">
        <v>450</v>
      </c>
      <c r="Q400" t="s">
        <v>0</v>
      </c>
      <c r="R400" t="s">
        <v>7</v>
      </c>
      <c r="S400">
        <v>0</v>
      </c>
      <c r="T400">
        <v>0</v>
      </c>
      <c r="U400">
        <v>0</v>
      </c>
      <c r="V400" t="e">
        <f t="shared" si="17"/>
        <v>#DIV/0!</v>
      </c>
      <c r="W400">
        <v>0</v>
      </c>
      <c r="X400">
        <v>0</v>
      </c>
      <c r="Y400">
        <v>0</v>
      </c>
    </row>
    <row r="401" spans="1:25" x14ac:dyDescent="0.35">
      <c r="A401" s="1" t="s">
        <v>458</v>
      </c>
      <c r="B401" t="s">
        <v>450</v>
      </c>
      <c r="C401" t="s">
        <v>0</v>
      </c>
      <c r="D401" t="s">
        <v>6</v>
      </c>
      <c r="E401">
        <v>25</v>
      </c>
      <c r="F401">
        <v>67.38</v>
      </c>
      <c r="G401">
        <v>76.17</v>
      </c>
      <c r="H401">
        <f t="shared" si="16"/>
        <v>0.88460023631350915</v>
      </c>
      <c r="I401">
        <v>24.5</v>
      </c>
      <c r="J401">
        <v>47.37</v>
      </c>
      <c r="K401">
        <v>74.930000000000007</v>
      </c>
      <c r="O401" t="s">
        <v>458</v>
      </c>
      <c r="P401" t="s">
        <v>450</v>
      </c>
      <c r="Q401" t="s">
        <v>0</v>
      </c>
      <c r="R401" t="s">
        <v>7</v>
      </c>
      <c r="S401">
        <v>24</v>
      </c>
      <c r="T401">
        <v>189.75</v>
      </c>
      <c r="U401">
        <v>73.7</v>
      </c>
      <c r="V401">
        <f t="shared" si="17"/>
        <v>2.5746268656716418</v>
      </c>
      <c r="W401">
        <v>16</v>
      </c>
      <c r="X401">
        <v>71.599999999999994</v>
      </c>
      <c r="Y401">
        <v>53.5</v>
      </c>
    </row>
    <row r="402" spans="1:25" x14ac:dyDescent="0.35">
      <c r="A402" s="1" t="s">
        <v>459</v>
      </c>
      <c r="B402" t="s">
        <v>450</v>
      </c>
      <c r="C402" t="s">
        <v>0</v>
      </c>
      <c r="D402" t="s">
        <v>6</v>
      </c>
      <c r="E402">
        <v>17.5</v>
      </c>
      <c r="F402">
        <v>14.25</v>
      </c>
      <c r="G402">
        <v>57.36</v>
      </c>
      <c r="H402">
        <f t="shared" si="16"/>
        <v>0.24843096234309622</v>
      </c>
      <c r="I402">
        <v>17</v>
      </c>
      <c r="J402">
        <v>12.9</v>
      </c>
      <c r="K402">
        <v>56.08</v>
      </c>
      <c r="O402" t="s">
        <v>459</v>
      </c>
      <c r="P402" t="s">
        <v>450</v>
      </c>
      <c r="Q402" t="s">
        <v>0</v>
      </c>
      <c r="R402" t="s">
        <v>7</v>
      </c>
      <c r="S402">
        <v>23.5</v>
      </c>
      <c r="T402">
        <v>130.47999999999999</v>
      </c>
      <c r="U402">
        <v>72.459999999999994</v>
      </c>
      <c r="V402">
        <f t="shared" si="17"/>
        <v>1.8007176373171405</v>
      </c>
      <c r="W402">
        <v>22</v>
      </c>
      <c r="X402">
        <v>59.71</v>
      </c>
      <c r="Y402">
        <v>68.72</v>
      </c>
    </row>
    <row r="403" spans="1:25" x14ac:dyDescent="0.35">
      <c r="A403" t="s">
        <v>460</v>
      </c>
      <c r="B403" t="s">
        <v>450</v>
      </c>
      <c r="C403" t="s">
        <v>0</v>
      </c>
      <c r="D403" t="s">
        <v>6</v>
      </c>
      <c r="E403">
        <v>25</v>
      </c>
      <c r="F403">
        <v>87.95</v>
      </c>
      <c r="G403">
        <v>76.17</v>
      </c>
      <c r="H403">
        <f t="shared" si="16"/>
        <v>1.1546540632795064</v>
      </c>
      <c r="I403">
        <v>24</v>
      </c>
      <c r="J403">
        <v>77.38</v>
      </c>
      <c r="K403">
        <v>73.7</v>
      </c>
      <c r="O403" t="s">
        <v>460</v>
      </c>
      <c r="P403" t="s">
        <v>450</v>
      </c>
      <c r="Q403" t="s">
        <v>0</v>
      </c>
      <c r="R403" t="s">
        <v>7</v>
      </c>
      <c r="S403">
        <v>24</v>
      </c>
      <c r="T403">
        <v>166.78</v>
      </c>
      <c r="U403">
        <v>73.7</v>
      </c>
      <c r="V403">
        <f t="shared" si="17"/>
        <v>2.2629579375848032</v>
      </c>
      <c r="W403">
        <v>22.5</v>
      </c>
      <c r="X403">
        <v>57.26</v>
      </c>
      <c r="Y403">
        <v>69.97</v>
      </c>
    </row>
    <row r="404" spans="1:25" x14ac:dyDescent="0.35">
      <c r="A404" t="s">
        <v>461</v>
      </c>
      <c r="B404" t="s">
        <v>450</v>
      </c>
      <c r="C404" t="s">
        <v>0</v>
      </c>
      <c r="D404" t="s">
        <v>6</v>
      </c>
      <c r="E404">
        <v>29</v>
      </c>
      <c r="F404">
        <v>82.87</v>
      </c>
      <c r="G404">
        <v>85.96</v>
      </c>
      <c r="H404">
        <f t="shared" si="16"/>
        <v>0.9640530479292696</v>
      </c>
      <c r="I404">
        <v>28.5</v>
      </c>
      <c r="J404">
        <v>66.31</v>
      </c>
      <c r="K404">
        <v>84.74</v>
      </c>
      <c r="O404" t="s">
        <v>461</v>
      </c>
      <c r="P404" t="s">
        <v>450</v>
      </c>
      <c r="Q404" t="s">
        <v>0</v>
      </c>
      <c r="R404" t="s">
        <v>7</v>
      </c>
      <c r="S404">
        <v>24</v>
      </c>
      <c r="T404">
        <v>172.11</v>
      </c>
      <c r="U404">
        <v>73.7</v>
      </c>
      <c r="V404">
        <f t="shared" si="17"/>
        <v>2.3352781546811396</v>
      </c>
      <c r="W404">
        <v>22</v>
      </c>
      <c r="X404">
        <v>49.07</v>
      </c>
      <c r="Y404">
        <v>68.72</v>
      </c>
    </row>
    <row r="405" spans="1:25" x14ac:dyDescent="0.35">
      <c r="A405" s="1" t="s">
        <v>462</v>
      </c>
      <c r="B405" t="s">
        <v>450</v>
      </c>
      <c r="C405" t="s">
        <v>0</v>
      </c>
      <c r="D405" t="s">
        <v>6</v>
      </c>
      <c r="E405">
        <v>16</v>
      </c>
      <c r="F405">
        <v>10.06</v>
      </c>
      <c r="G405">
        <v>53.5</v>
      </c>
      <c r="H405">
        <f t="shared" si="16"/>
        <v>0.1880373831775701</v>
      </c>
      <c r="I405">
        <v>15.5</v>
      </c>
      <c r="J405">
        <v>8.15</v>
      </c>
      <c r="K405">
        <v>52.21</v>
      </c>
      <c r="O405" t="s">
        <v>462</v>
      </c>
      <c r="P405" t="s">
        <v>450</v>
      </c>
      <c r="Q405" t="s">
        <v>0</v>
      </c>
      <c r="R405" t="s">
        <v>7</v>
      </c>
      <c r="S405">
        <v>24</v>
      </c>
      <c r="T405">
        <v>145.62</v>
      </c>
      <c r="U405">
        <v>73.7</v>
      </c>
      <c r="V405">
        <f t="shared" si="17"/>
        <v>1.9758480325644505</v>
      </c>
      <c r="W405">
        <v>34.5</v>
      </c>
      <c r="X405">
        <v>99.71</v>
      </c>
      <c r="Y405">
        <v>99.24</v>
      </c>
    </row>
    <row r="406" spans="1:25" x14ac:dyDescent="0.35">
      <c r="A406" s="1" t="s">
        <v>463</v>
      </c>
      <c r="B406" t="s">
        <v>450</v>
      </c>
      <c r="C406" t="s">
        <v>0</v>
      </c>
      <c r="D406" t="s">
        <v>6</v>
      </c>
      <c r="E406">
        <v>15.5</v>
      </c>
      <c r="F406">
        <v>12.35</v>
      </c>
      <c r="G406">
        <v>52.21</v>
      </c>
      <c r="H406">
        <f t="shared" si="16"/>
        <v>0.23654472323309711</v>
      </c>
      <c r="I406">
        <v>15</v>
      </c>
      <c r="J406">
        <v>9.58</v>
      </c>
      <c r="K406">
        <v>50.91</v>
      </c>
      <c r="O406" t="s">
        <v>463</v>
      </c>
      <c r="P406" t="s">
        <v>450</v>
      </c>
      <c r="Q406" t="s">
        <v>0</v>
      </c>
      <c r="R406" t="s">
        <v>7</v>
      </c>
      <c r="S406">
        <v>24.5</v>
      </c>
      <c r="T406">
        <v>91.26</v>
      </c>
      <c r="U406">
        <v>74.930000000000007</v>
      </c>
      <c r="V406">
        <f t="shared" si="17"/>
        <v>1.2179367409582276</v>
      </c>
      <c r="W406">
        <v>23</v>
      </c>
      <c r="X406">
        <v>39.75</v>
      </c>
      <c r="Y406">
        <v>71.22</v>
      </c>
    </row>
    <row r="407" spans="1:25" x14ac:dyDescent="0.35">
      <c r="A407" s="1" t="s">
        <v>464</v>
      </c>
      <c r="B407" t="s">
        <v>450</v>
      </c>
      <c r="C407" t="s">
        <v>0</v>
      </c>
      <c r="D407" t="s">
        <v>6</v>
      </c>
      <c r="E407">
        <v>0</v>
      </c>
      <c r="F407">
        <v>0</v>
      </c>
      <c r="G407">
        <v>0</v>
      </c>
      <c r="H407" t="e">
        <f t="shared" si="16"/>
        <v>#DIV/0!</v>
      </c>
      <c r="I407">
        <v>0</v>
      </c>
      <c r="J407">
        <v>0</v>
      </c>
      <c r="K407">
        <v>0</v>
      </c>
      <c r="O407" t="s">
        <v>464</v>
      </c>
      <c r="P407" t="s">
        <v>450</v>
      </c>
      <c r="Q407" t="s">
        <v>0</v>
      </c>
      <c r="R407" t="s">
        <v>7</v>
      </c>
      <c r="S407">
        <v>0</v>
      </c>
      <c r="T407">
        <v>0</v>
      </c>
      <c r="U407">
        <v>0</v>
      </c>
      <c r="V407" t="e">
        <f t="shared" si="17"/>
        <v>#DIV/0!</v>
      </c>
      <c r="W407">
        <v>0</v>
      </c>
      <c r="X407">
        <v>0</v>
      </c>
      <c r="Y407">
        <v>0</v>
      </c>
    </row>
    <row r="408" spans="1:25" x14ac:dyDescent="0.35">
      <c r="A408" s="1" t="s">
        <v>465</v>
      </c>
      <c r="B408" t="s">
        <v>450</v>
      </c>
      <c r="C408" t="s">
        <v>0</v>
      </c>
      <c r="D408" t="s">
        <v>6</v>
      </c>
      <c r="E408">
        <v>0</v>
      </c>
      <c r="F408">
        <v>0</v>
      </c>
      <c r="G408">
        <v>0</v>
      </c>
      <c r="H408" t="e">
        <f t="shared" si="16"/>
        <v>#DIV/0!</v>
      </c>
      <c r="I408">
        <v>0</v>
      </c>
      <c r="J408">
        <v>0</v>
      </c>
      <c r="K408">
        <v>0</v>
      </c>
      <c r="O408" t="s">
        <v>465</v>
      </c>
      <c r="P408" t="s">
        <v>450</v>
      </c>
      <c r="Q408" t="s">
        <v>0</v>
      </c>
      <c r="R408" t="s">
        <v>7</v>
      </c>
      <c r="S408">
        <v>0</v>
      </c>
      <c r="T408">
        <v>0</v>
      </c>
      <c r="U408">
        <v>0</v>
      </c>
      <c r="V408" t="e">
        <f t="shared" si="17"/>
        <v>#DIV/0!</v>
      </c>
      <c r="W408">
        <v>0</v>
      </c>
      <c r="X408">
        <v>0</v>
      </c>
      <c r="Y408">
        <v>0</v>
      </c>
    </row>
    <row r="409" spans="1:25" x14ac:dyDescent="0.35">
      <c r="A409" s="1" t="s">
        <v>466</v>
      </c>
      <c r="B409" t="s">
        <v>450</v>
      </c>
      <c r="C409" t="s">
        <v>0</v>
      </c>
      <c r="D409" t="s">
        <v>6</v>
      </c>
      <c r="E409">
        <v>15</v>
      </c>
      <c r="F409">
        <v>5.71</v>
      </c>
      <c r="G409">
        <v>50.91</v>
      </c>
      <c r="H409">
        <f t="shared" si="16"/>
        <v>0.11215871145158123</v>
      </c>
      <c r="I409">
        <v>15</v>
      </c>
      <c r="J409">
        <v>5.71</v>
      </c>
      <c r="K409">
        <v>50.91</v>
      </c>
      <c r="O409" t="s">
        <v>466</v>
      </c>
      <c r="P409" t="s">
        <v>450</v>
      </c>
      <c r="Q409" t="s">
        <v>0</v>
      </c>
      <c r="R409" t="s">
        <v>7</v>
      </c>
      <c r="S409">
        <v>24</v>
      </c>
      <c r="T409">
        <v>158.5</v>
      </c>
      <c r="U409">
        <v>73.7</v>
      </c>
      <c r="V409">
        <f t="shared" si="17"/>
        <v>2.1506105834464044</v>
      </c>
      <c r="W409">
        <v>23</v>
      </c>
      <c r="X409">
        <v>63.25</v>
      </c>
      <c r="Y409">
        <v>71.22</v>
      </c>
    </row>
    <row r="410" spans="1:25" x14ac:dyDescent="0.35">
      <c r="A410" s="1" t="s">
        <v>467</v>
      </c>
      <c r="B410" t="s">
        <v>450</v>
      </c>
      <c r="C410" t="s">
        <v>0</v>
      </c>
      <c r="D410" t="s">
        <v>6</v>
      </c>
      <c r="E410">
        <v>15</v>
      </c>
      <c r="F410">
        <v>7.74</v>
      </c>
      <c r="G410">
        <v>50.91</v>
      </c>
      <c r="H410">
        <f t="shared" si="16"/>
        <v>0.15203299941072482</v>
      </c>
      <c r="I410">
        <v>15</v>
      </c>
      <c r="J410">
        <v>7.74</v>
      </c>
      <c r="K410">
        <v>50.91</v>
      </c>
      <c r="O410" t="s">
        <v>467</v>
      </c>
      <c r="P410" t="s">
        <v>450</v>
      </c>
      <c r="Q410" t="s">
        <v>0</v>
      </c>
      <c r="R410" t="s">
        <v>7</v>
      </c>
      <c r="S410">
        <v>24</v>
      </c>
      <c r="T410">
        <v>97.15</v>
      </c>
      <c r="U410">
        <v>73.7</v>
      </c>
      <c r="V410">
        <f t="shared" si="17"/>
        <v>1.3181818181818181</v>
      </c>
      <c r="W410">
        <v>23</v>
      </c>
      <c r="X410">
        <v>50.03</v>
      </c>
      <c r="Y410">
        <v>71.22</v>
      </c>
    </row>
    <row r="411" spans="1:25" x14ac:dyDescent="0.35">
      <c r="A411" t="s">
        <v>468</v>
      </c>
      <c r="B411" t="s">
        <v>450</v>
      </c>
      <c r="C411" t="s">
        <v>0</v>
      </c>
      <c r="D411" t="s">
        <v>6</v>
      </c>
      <c r="E411">
        <v>29</v>
      </c>
      <c r="F411">
        <v>85.53</v>
      </c>
      <c r="G411">
        <v>85.96</v>
      </c>
      <c r="H411">
        <f t="shared" si="16"/>
        <v>0.99499767333643563</v>
      </c>
      <c r="I411">
        <v>28.5</v>
      </c>
      <c r="J411">
        <v>61.58</v>
      </c>
      <c r="K411">
        <v>84.74</v>
      </c>
      <c r="O411" t="s">
        <v>468</v>
      </c>
      <c r="P411" t="s">
        <v>450</v>
      </c>
      <c r="Q411" t="s">
        <v>0</v>
      </c>
      <c r="R411" t="s">
        <v>7</v>
      </c>
      <c r="S411">
        <v>24</v>
      </c>
      <c r="T411">
        <v>169.97</v>
      </c>
      <c r="U411">
        <v>73.7</v>
      </c>
      <c r="V411">
        <f t="shared" si="17"/>
        <v>2.3062415196743555</v>
      </c>
      <c r="W411">
        <v>23</v>
      </c>
      <c r="X411">
        <v>64.97</v>
      </c>
      <c r="Y411">
        <v>71.22</v>
      </c>
    </row>
    <row r="412" spans="1:25" x14ac:dyDescent="0.35">
      <c r="A412" s="1" t="s">
        <v>469</v>
      </c>
      <c r="B412" t="s">
        <v>450</v>
      </c>
      <c r="C412" t="s">
        <v>3</v>
      </c>
      <c r="D412" t="s">
        <v>6</v>
      </c>
      <c r="E412">
        <v>0</v>
      </c>
      <c r="F412">
        <v>0</v>
      </c>
      <c r="G412">
        <v>0</v>
      </c>
      <c r="H412" t="e">
        <f t="shared" si="16"/>
        <v>#DIV/0!</v>
      </c>
      <c r="I412">
        <v>0</v>
      </c>
      <c r="J412">
        <v>0</v>
      </c>
      <c r="K412">
        <v>0</v>
      </c>
      <c r="O412" t="s">
        <v>469</v>
      </c>
      <c r="P412" t="s">
        <v>450</v>
      </c>
      <c r="Q412" t="s">
        <v>3</v>
      </c>
      <c r="R412" t="s">
        <v>7</v>
      </c>
      <c r="S412">
        <v>0</v>
      </c>
      <c r="T412">
        <v>0</v>
      </c>
      <c r="U412">
        <v>0</v>
      </c>
      <c r="V412" t="e">
        <f t="shared" si="17"/>
        <v>#DIV/0!</v>
      </c>
      <c r="W412">
        <v>0</v>
      </c>
      <c r="X412">
        <v>0</v>
      </c>
      <c r="Y412">
        <v>0</v>
      </c>
    </row>
    <row r="413" spans="1:25" x14ac:dyDescent="0.35">
      <c r="A413" t="s">
        <v>470</v>
      </c>
      <c r="B413" t="s">
        <v>450</v>
      </c>
      <c r="C413" t="s">
        <v>3</v>
      </c>
      <c r="D413" t="s">
        <v>6</v>
      </c>
      <c r="E413">
        <v>29.5</v>
      </c>
      <c r="F413">
        <v>88.69</v>
      </c>
      <c r="G413">
        <v>87.18</v>
      </c>
      <c r="H413">
        <f t="shared" si="16"/>
        <v>1.0173204863500802</v>
      </c>
      <c r="I413">
        <v>29</v>
      </c>
      <c r="J413">
        <v>67.28</v>
      </c>
      <c r="K413">
        <v>85.96</v>
      </c>
      <c r="O413" t="s">
        <v>470</v>
      </c>
      <c r="P413" t="s">
        <v>450</v>
      </c>
      <c r="Q413" t="s">
        <v>3</v>
      </c>
      <c r="R413" t="s">
        <v>7</v>
      </c>
      <c r="S413">
        <v>24</v>
      </c>
      <c r="T413">
        <v>110.62</v>
      </c>
      <c r="U413">
        <v>73.7</v>
      </c>
      <c r="V413">
        <f t="shared" si="17"/>
        <v>1.5009497964721845</v>
      </c>
      <c r="W413">
        <v>16</v>
      </c>
      <c r="X413">
        <v>56.54</v>
      </c>
      <c r="Y413">
        <v>53.5</v>
      </c>
    </row>
    <row r="414" spans="1:25" x14ac:dyDescent="0.35">
      <c r="A414" s="1" t="s">
        <v>471</v>
      </c>
      <c r="B414" t="s">
        <v>450</v>
      </c>
      <c r="C414" t="s">
        <v>3</v>
      </c>
      <c r="D414" t="s">
        <v>6</v>
      </c>
      <c r="E414">
        <v>0</v>
      </c>
      <c r="F414">
        <v>0</v>
      </c>
      <c r="G414">
        <v>0</v>
      </c>
      <c r="H414" t="e">
        <f t="shared" si="16"/>
        <v>#DIV/0!</v>
      </c>
      <c r="I414">
        <v>0</v>
      </c>
      <c r="J414">
        <v>0</v>
      </c>
      <c r="K414">
        <v>0</v>
      </c>
      <c r="O414" t="s">
        <v>471</v>
      </c>
      <c r="P414" t="s">
        <v>450</v>
      </c>
      <c r="Q414" t="s">
        <v>3</v>
      </c>
      <c r="R414" t="s">
        <v>7</v>
      </c>
      <c r="S414">
        <v>18</v>
      </c>
      <c r="T414">
        <v>32.299999999999997</v>
      </c>
      <c r="U414">
        <v>58.64</v>
      </c>
      <c r="V414">
        <f t="shared" si="17"/>
        <v>0.55081855388813095</v>
      </c>
      <c r="W414">
        <v>17.5</v>
      </c>
      <c r="X414">
        <v>24.97</v>
      </c>
      <c r="Y414">
        <v>57.36</v>
      </c>
    </row>
    <row r="415" spans="1:25" x14ac:dyDescent="0.35">
      <c r="A415" t="s">
        <v>472</v>
      </c>
      <c r="B415" t="s">
        <v>450</v>
      </c>
      <c r="C415" t="s">
        <v>3</v>
      </c>
      <c r="D415" t="s">
        <v>6</v>
      </c>
      <c r="E415">
        <v>24.5</v>
      </c>
      <c r="F415">
        <v>63.53</v>
      </c>
      <c r="G415">
        <v>74.930000000000007</v>
      </c>
      <c r="H415">
        <f t="shared" si="16"/>
        <v>0.84785800080074725</v>
      </c>
      <c r="I415">
        <v>24</v>
      </c>
      <c r="J415">
        <v>58.16</v>
      </c>
      <c r="K415">
        <v>73.7</v>
      </c>
      <c r="O415" t="s">
        <v>472</v>
      </c>
      <c r="P415" t="s">
        <v>450</v>
      </c>
      <c r="Q415" t="s">
        <v>3</v>
      </c>
      <c r="R415" t="s">
        <v>7</v>
      </c>
      <c r="S415">
        <v>22.5</v>
      </c>
      <c r="T415">
        <v>65.239999999999995</v>
      </c>
      <c r="U415">
        <v>69.97</v>
      </c>
      <c r="V415">
        <f t="shared" si="17"/>
        <v>0.93239959982849785</v>
      </c>
      <c r="W415">
        <v>22</v>
      </c>
      <c r="X415">
        <v>59.57</v>
      </c>
      <c r="Y415">
        <v>68.72</v>
      </c>
    </row>
    <row r="416" spans="1:25" x14ac:dyDescent="0.35">
      <c r="A416" t="s">
        <v>473</v>
      </c>
      <c r="B416" t="s">
        <v>450</v>
      </c>
      <c r="C416" t="s">
        <v>3</v>
      </c>
      <c r="D416" t="s">
        <v>6</v>
      </c>
      <c r="E416">
        <v>25</v>
      </c>
      <c r="F416">
        <v>91.6</v>
      </c>
      <c r="G416">
        <v>76.17</v>
      </c>
      <c r="H416">
        <f t="shared" si="16"/>
        <v>1.2025731915452276</v>
      </c>
      <c r="I416">
        <v>23</v>
      </c>
      <c r="J416">
        <v>75.89</v>
      </c>
      <c r="K416">
        <v>71.22</v>
      </c>
      <c r="O416" t="s">
        <v>473</v>
      </c>
      <c r="P416" t="s">
        <v>450</v>
      </c>
      <c r="Q416" t="s">
        <v>3</v>
      </c>
      <c r="R416" t="s">
        <v>7</v>
      </c>
      <c r="S416">
        <v>24</v>
      </c>
      <c r="T416">
        <v>150.34</v>
      </c>
      <c r="U416">
        <v>73.7</v>
      </c>
      <c r="V416">
        <f t="shared" si="17"/>
        <v>2.0398914518317501</v>
      </c>
      <c r="W416">
        <v>22</v>
      </c>
      <c r="X416">
        <v>58.61</v>
      </c>
      <c r="Y416">
        <v>68.72</v>
      </c>
    </row>
    <row r="417" spans="1:25" x14ac:dyDescent="0.35">
      <c r="A417" t="s">
        <v>474</v>
      </c>
      <c r="B417" t="s">
        <v>450</v>
      </c>
      <c r="C417" t="s">
        <v>3</v>
      </c>
      <c r="D417" t="s">
        <v>6</v>
      </c>
      <c r="E417">
        <v>27</v>
      </c>
      <c r="F417">
        <v>71.95</v>
      </c>
      <c r="G417">
        <v>81.08</v>
      </c>
      <c r="H417">
        <f t="shared" si="16"/>
        <v>0.8873951652688703</v>
      </c>
      <c r="I417">
        <v>26.5</v>
      </c>
      <c r="J417">
        <v>46.82</v>
      </c>
      <c r="K417">
        <v>79.86</v>
      </c>
      <c r="O417" t="s">
        <v>474</v>
      </c>
      <c r="P417" t="s">
        <v>450</v>
      </c>
      <c r="Q417" t="s">
        <v>3</v>
      </c>
      <c r="R417" t="s">
        <v>7</v>
      </c>
      <c r="S417">
        <v>15.5</v>
      </c>
      <c r="T417">
        <v>41.15</v>
      </c>
      <c r="U417">
        <v>52.21</v>
      </c>
      <c r="V417">
        <f t="shared" si="17"/>
        <v>0.78816318712890243</v>
      </c>
      <c r="W417">
        <v>15</v>
      </c>
      <c r="X417">
        <v>33.409999999999997</v>
      </c>
      <c r="Y417">
        <v>50.91</v>
      </c>
    </row>
    <row r="418" spans="1:25" x14ac:dyDescent="0.35">
      <c r="A418" s="1" t="s">
        <v>475</v>
      </c>
      <c r="B418" t="s">
        <v>450</v>
      </c>
      <c r="C418" t="s">
        <v>3</v>
      </c>
      <c r="D418" t="s">
        <v>6</v>
      </c>
      <c r="E418">
        <v>0</v>
      </c>
      <c r="F418">
        <v>0</v>
      </c>
      <c r="G418">
        <v>0</v>
      </c>
      <c r="H418" t="e">
        <f t="shared" si="16"/>
        <v>#DIV/0!</v>
      </c>
      <c r="I418">
        <v>0</v>
      </c>
      <c r="J418">
        <v>0</v>
      </c>
      <c r="K418">
        <v>0</v>
      </c>
      <c r="O418" t="s">
        <v>475</v>
      </c>
      <c r="P418" t="s">
        <v>450</v>
      </c>
      <c r="Q418" t="s">
        <v>3</v>
      </c>
      <c r="R418" t="s">
        <v>7</v>
      </c>
      <c r="S418">
        <v>0</v>
      </c>
      <c r="T418">
        <v>0</v>
      </c>
      <c r="U418">
        <v>0</v>
      </c>
      <c r="V418" t="e">
        <f t="shared" si="17"/>
        <v>#DIV/0!</v>
      </c>
      <c r="W418">
        <v>0</v>
      </c>
      <c r="X418">
        <v>0</v>
      </c>
      <c r="Y418">
        <v>0</v>
      </c>
    </row>
    <row r="419" spans="1:25" x14ac:dyDescent="0.35">
      <c r="A419" t="s">
        <v>476</v>
      </c>
      <c r="B419" t="s">
        <v>450</v>
      </c>
      <c r="C419" t="s">
        <v>3</v>
      </c>
      <c r="D419" t="s">
        <v>6</v>
      </c>
      <c r="E419">
        <v>24</v>
      </c>
      <c r="F419">
        <v>82.55</v>
      </c>
      <c r="G419">
        <v>73.7</v>
      </c>
      <c r="H419">
        <f t="shared" si="16"/>
        <v>1.1200814111261872</v>
      </c>
      <c r="I419">
        <v>23</v>
      </c>
      <c r="J419">
        <v>74.92</v>
      </c>
      <c r="K419">
        <v>71.22</v>
      </c>
      <c r="O419" t="s">
        <v>476</v>
      </c>
      <c r="P419" t="s">
        <v>450</v>
      </c>
      <c r="Q419" t="s">
        <v>3</v>
      </c>
      <c r="R419" t="s">
        <v>7</v>
      </c>
      <c r="S419">
        <v>24</v>
      </c>
      <c r="T419">
        <v>139.49</v>
      </c>
      <c r="U419">
        <v>73.7</v>
      </c>
      <c r="V419">
        <f t="shared" si="17"/>
        <v>1.8926729986431479</v>
      </c>
      <c r="W419">
        <v>22.5</v>
      </c>
      <c r="X419">
        <v>67.7</v>
      </c>
      <c r="Y419">
        <v>69.97</v>
      </c>
    </row>
    <row r="420" spans="1:25" x14ac:dyDescent="0.35">
      <c r="A420" s="1" t="s">
        <v>477</v>
      </c>
      <c r="B420" t="s">
        <v>450</v>
      </c>
      <c r="C420" t="s">
        <v>3</v>
      </c>
      <c r="D420" t="s">
        <v>6</v>
      </c>
      <c r="E420">
        <v>0</v>
      </c>
      <c r="F420">
        <v>0</v>
      </c>
      <c r="G420">
        <v>0</v>
      </c>
      <c r="H420" t="e">
        <f t="shared" si="16"/>
        <v>#DIV/0!</v>
      </c>
      <c r="I420">
        <v>0</v>
      </c>
      <c r="J420">
        <v>0</v>
      </c>
      <c r="K420">
        <v>0</v>
      </c>
      <c r="O420" t="s">
        <v>477</v>
      </c>
      <c r="P420" t="s">
        <v>450</v>
      </c>
      <c r="Q420" t="s">
        <v>3</v>
      </c>
      <c r="R420" t="s">
        <v>7</v>
      </c>
      <c r="S420">
        <v>0</v>
      </c>
      <c r="T420">
        <v>0</v>
      </c>
      <c r="U420">
        <v>0</v>
      </c>
      <c r="V420" t="e">
        <f t="shared" si="17"/>
        <v>#DIV/0!</v>
      </c>
      <c r="W420">
        <v>0</v>
      </c>
      <c r="X420">
        <v>0</v>
      </c>
      <c r="Y420">
        <v>0</v>
      </c>
    </row>
    <row r="421" spans="1:25" x14ac:dyDescent="0.35">
      <c r="A421" s="1" t="s">
        <v>478</v>
      </c>
      <c r="B421" t="s">
        <v>450</v>
      </c>
      <c r="C421" t="s">
        <v>3</v>
      </c>
      <c r="D421" t="s">
        <v>6</v>
      </c>
      <c r="E421">
        <v>17</v>
      </c>
      <c r="F421">
        <v>46.3</v>
      </c>
      <c r="G421">
        <v>56.08</v>
      </c>
      <c r="H421">
        <f t="shared" si="16"/>
        <v>0.82560627674750353</v>
      </c>
      <c r="I421">
        <v>16.5</v>
      </c>
      <c r="J421">
        <v>41.39</v>
      </c>
      <c r="K421">
        <v>54.79</v>
      </c>
      <c r="O421" t="s">
        <v>478</v>
      </c>
      <c r="P421" t="s">
        <v>450</v>
      </c>
      <c r="Q421" t="s">
        <v>3</v>
      </c>
      <c r="R421" t="s">
        <v>7</v>
      </c>
      <c r="S421">
        <v>22</v>
      </c>
      <c r="T421">
        <v>56.53</v>
      </c>
      <c r="U421">
        <v>68.72</v>
      </c>
      <c r="V421">
        <f t="shared" si="17"/>
        <v>0.82261350407450529</v>
      </c>
      <c r="W421">
        <v>21.5</v>
      </c>
      <c r="X421">
        <v>54.85</v>
      </c>
      <c r="Y421">
        <v>67.47</v>
      </c>
    </row>
    <row r="422" spans="1:25" x14ac:dyDescent="0.35">
      <c r="A422" t="s">
        <v>479</v>
      </c>
      <c r="B422" t="s">
        <v>450</v>
      </c>
      <c r="C422" t="s">
        <v>3</v>
      </c>
      <c r="D422" t="s">
        <v>6</v>
      </c>
      <c r="E422">
        <v>23.5</v>
      </c>
      <c r="F422">
        <v>71.59</v>
      </c>
      <c r="G422">
        <v>72.459999999999994</v>
      </c>
      <c r="H422">
        <f t="shared" si="16"/>
        <v>0.98799337565553425</v>
      </c>
      <c r="I422">
        <v>23</v>
      </c>
      <c r="J422">
        <v>67.58</v>
      </c>
      <c r="K422">
        <v>71.22</v>
      </c>
      <c r="O422" t="s">
        <v>479</v>
      </c>
      <c r="P422" t="s">
        <v>450</v>
      </c>
      <c r="Q422" t="s">
        <v>3</v>
      </c>
      <c r="R422" t="s">
        <v>7</v>
      </c>
      <c r="S422">
        <v>24</v>
      </c>
      <c r="T422">
        <v>141.32</v>
      </c>
      <c r="U422">
        <v>73.7</v>
      </c>
      <c r="V422">
        <f t="shared" si="17"/>
        <v>1.9175033921302576</v>
      </c>
      <c r="W422">
        <v>22.5</v>
      </c>
      <c r="X422">
        <v>59.37</v>
      </c>
      <c r="Y422">
        <v>69.97</v>
      </c>
    </row>
    <row r="423" spans="1:25" x14ac:dyDescent="0.35">
      <c r="A423" s="1" t="s">
        <v>480</v>
      </c>
      <c r="B423" t="s">
        <v>450</v>
      </c>
      <c r="C423" t="s">
        <v>3</v>
      </c>
      <c r="D423" t="s">
        <v>6</v>
      </c>
      <c r="E423">
        <v>0</v>
      </c>
      <c r="F423">
        <v>0</v>
      </c>
      <c r="G423">
        <v>0</v>
      </c>
      <c r="H423" t="e">
        <f t="shared" si="16"/>
        <v>#DIV/0!</v>
      </c>
      <c r="I423">
        <v>0</v>
      </c>
      <c r="J423">
        <v>0</v>
      </c>
      <c r="K423">
        <v>0</v>
      </c>
      <c r="O423" t="s">
        <v>480</v>
      </c>
      <c r="P423" t="s">
        <v>450</v>
      </c>
      <c r="Q423" t="s">
        <v>3</v>
      </c>
      <c r="R423" t="s">
        <v>7</v>
      </c>
      <c r="S423">
        <v>23</v>
      </c>
      <c r="T423">
        <v>60.97</v>
      </c>
      <c r="U423">
        <v>71.22</v>
      </c>
      <c r="V423">
        <f t="shared" si="17"/>
        <v>0.85607975287840499</v>
      </c>
      <c r="W423">
        <v>22.5</v>
      </c>
      <c r="X423">
        <v>51.73</v>
      </c>
      <c r="Y423">
        <v>69.97</v>
      </c>
    </row>
    <row r="424" spans="1:25" x14ac:dyDescent="0.35">
      <c r="A424" s="1" t="s">
        <v>481</v>
      </c>
      <c r="B424" t="s">
        <v>450</v>
      </c>
      <c r="C424" t="s">
        <v>3</v>
      </c>
      <c r="D424" t="s">
        <v>6</v>
      </c>
      <c r="E424">
        <v>15.5</v>
      </c>
      <c r="F424">
        <v>10.27</v>
      </c>
      <c r="G424">
        <v>52.21</v>
      </c>
      <c r="H424">
        <f t="shared" si="16"/>
        <v>0.19670561195173336</v>
      </c>
      <c r="I424">
        <v>15</v>
      </c>
      <c r="J424">
        <v>8.2799999999999994</v>
      </c>
      <c r="K424">
        <v>50.91</v>
      </c>
      <c r="O424" t="s">
        <v>481</v>
      </c>
      <c r="P424" t="s">
        <v>450</v>
      </c>
      <c r="Q424" t="s">
        <v>3</v>
      </c>
      <c r="R424" t="s">
        <v>7</v>
      </c>
      <c r="S424">
        <v>24</v>
      </c>
      <c r="T424">
        <v>105.09</v>
      </c>
      <c r="U424">
        <v>73.7</v>
      </c>
      <c r="V424">
        <f t="shared" si="17"/>
        <v>1.4259158751696066</v>
      </c>
      <c r="W424">
        <v>23.5</v>
      </c>
      <c r="X424">
        <v>64.73</v>
      </c>
      <c r="Y424">
        <v>72.459999999999994</v>
      </c>
    </row>
    <row r="425" spans="1:25" x14ac:dyDescent="0.35">
      <c r="A425" s="1" t="s">
        <v>482</v>
      </c>
      <c r="B425" t="s">
        <v>450</v>
      </c>
      <c r="C425" t="s">
        <v>3</v>
      </c>
      <c r="D425" t="s">
        <v>6</v>
      </c>
      <c r="E425">
        <v>25</v>
      </c>
      <c r="F425">
        <v>68.38</v>
      </c>
      <c r="G425">
        <v>76.17</v>
      </c>
      <c r="H425">
        <f t="shared" si="16"/>
        <v>0.89772876460548767</v>
      </c>
      <c r="I425">
        <v>24.5</v>
      </c>
      <c r="J425">
        <v>58.14</v>
      </c>
      <c r="K425">
        <v>74.930000000000007</v>
      </c>
      <c r="O425" t="s">
        <v>482</v>
      </c>
      <c r="P425" t="s">
        <v>450</v>
      </c>
      <c r="Q425" t="s">
        <v>3</v>
      </c>
      <c r="R425" t="s">
        <v>7</v>
      </c>
      <c r="S425">
        <v>24</v>
      </c>
      <c r="T425">
        <v>143.69999999999999</v>
      </c>
      <c r="U425">
        <v>73.7</v>
      </c>
      <c r="V425">
        <f t="shared" si="17"/>
        <v>1.9497964721845316</v>
      </c>
      <c r="W425">
        <v>16</v>
      </c>
      <c r="X425">
        <v>61.87</v>
      </c>
      <c r="Y425">
        <v>53.5</v>
      </c>
    </row>
    <row r="426" spans="1:25" x14ac:dyDescent="0.35">
      <c r="A426" t="s">
        <v>483</v>
      </c>
      <c r="B426" t="s">
        <v>450</v>
      </c>
      <c r="C426" t="s">
        <v>3</v>
      </c>
      <c r="D426" t="s">
        <v>6</v>
      </c>
      <c r="E426">
        <v>24</v>
      </c>
      <c r="F426">
        <v>85.21</v>
      </c>
      <c r="G426">
        <v>73.7</v>
      </c>
      <c r="H426">
        <f t="shared" si="16"/>
        <v>1.1561736770691993</v>
      </c>
      <c r="I426">
        <v>25</v>
      </c>
      <c r="J426">
        <v>81.040000000000006</v>
      </c>
      <c r="K426">
        <v>76.17</v>
      </c>
      <c r="O426" t="s">
        <v>483</v>
      </c>
      <c r="P426" t="s">
        <v>450</v>
      </c>
      <c r="Q426" t="s">
        <v>3</v>
      </c>
      <c r="R426" t="s">
        <v>7</v>
      </c>
      <c r="S426">
        <v>24</v>
      </c>
      <c r="T426">
        <v>133.11000000000001</v>
      </c>
      <c r="U426">
        <v>73.7</v>
      </c>
      <c r="V426">
        <f t="shared" si="17"/>
        <v>1.8061058344640435</v>
      </c>
      <c r="W426">
        <v>22.5</v>
      </c>
      <c r="X426">
        <v>65.02</v>
      </c>
      <c r="Y426">
        <v>69.97</v>
      </c>
    </row>
    <row r="427" spans="1:25" x14ac:dyDescent="0.35">
      <c r="A427" t="s">
        <v>484</v>
      </c>
      <c r="B427" t="s">
        <v>450</v>
      </c>
      <c r="C427" t="s">
        <v>3</v>
      </c>
      <c r="D427" t="s">
        <v>6</v>
      </c>
      <c r="E427">
        <v>26</v>
      </c>
      <c r="F427">
        <v>65.040000000000006</v>
      </c>
      <c r="G427">
        <v>78.63</v>
      </c>
      <c r="H427">
        <f t="shared" si="16"/>
        <v>0.82716520412056482</v>
      </c>
      <c r="I427">
        <v>25.5</v>
      </c>
      <c r="J427">
        <v>58.86</v>
      </c>
      <c r="K427">
        <v>77.400000000000006</v>
      </c>
      <c r="O427" t="s">
        <v>484</v>
      </c>
      <c r="P427" t="s">
        <v>450</v>
      </c>
      <c r="Q427" t="s">
        <v>3</v>
      </c>
      <c r="R427" t="s">
        <v>7</v>
      </c>
      <c r="S427">
        <v>23.5</v>
      </c>
      <c r="T427">
        <v>81.739999999999995</v>
      </c>
      <c r="U427">
        <v>72.459999999999994</v>
      </c>
      <c r="V427">
        <f t="shared" si="17"/>
        <v>1.1280706596743031</v>
      </c>
      <c r="W427">
        <v>23</v>
      </c>
      <c r="X427">
        <v>69.790000000000006</v>
      </c>
      <c r="Y427">
        <v>71.22</v>
      </c>
    </row>
    <row r="428" spans="1:25" x14ac:dyDescent="0.35">
      <c r="A428" s="1" t="s">
        <v>485</v>
      </c>
      <c r="B428" t="s">
        <v>450</v>
      </c>
      <c r="C428" t="s">
        <v>0</v>
      </c>
      <c r="D428" t="s">
        <v>6</v>
      </c>
      <c r="E428">
        <v>0</v>
      </c>
      <c r="F428">
        <v>0</v>
      </c>
      <c r="G428">
        <v>0</v>
      </c>
      <c r="H428" t="e">
        <f t="shared" si="16"/>
        <v>#DIV/0!</v>
      </c>
      <c r="I428">
        <v>0</v>
      </c>
      <c r="J428">
        <v>0</v>
      </c>
      <c r="K428">
        <v>0</v>
      </c>
      <c r="O428" t="s">
        <v>485</v>
      </c>
      <c r="P428" t="s">
        <v>450</v>
      </c>
      <c r="Q428" t="s">
        <v>0</v>
      </c>
      <c r="R428" t="s">
        <v>7</v>
      </c>
      <c r="S428">
        <v>19.5</v>
      </c>
      <c r="T428">
        <v>37.75</v>
      </c>
      <c r="U428">
        <v>62.44</v>
      </c>
      <c r="V428">
        <f t="shared" si="17"/>
        <v>0.60458039718129408</v>
      </c>
      <c r="W428">
        <v>19</v>
      </c>
      <c r="X428">
        <v>26.21</v>
      </c>
      <c r="Y428">
        <v>61.18</v>
      </c>
    </row>
    <row r="429" spans="1:25" x14ac:dyDescent="0.35">
      <c r="A429" s="1" t="s">
        <v>486</v>
      </c>
      <c r="B429" t="s">
        <v>450</v>
      </c>
      <c r="C429" t="s">
        <v>0</v>
      </c>
      <c r="D429" t="s">
        <v>6</v>
      </c>
      <c r="E429">
        <v>0</v>
      </c>
      <c r="F429">
        <v>0</v>
      </c>
      <c r="G429">
        <v>0</v>
      </c>
      <c r="H429" t="e">
        <f t="shared" si="16"/>
        <v>#DIV/0!</v>
      </c>
      <c r="I429">
        <v>0</v>
      </c>
      <c r="J429">
        <v>0</v>
      </c>
      <c r="K429">
        <v>0</v>
      </c>
      <c r="O429" t="s">
        <v>486</v>
      </c>
      <c r="P429" t="s">
        <v>450</v>
      </c>
      <c r="Q429" t="s">
        <v>0</v>
      </c>
      <c r="R429" t="s">
        <v>7</v>
      </c>
      <c r="S429">
        <v>0</v>
      </c>
      <c r="T429">
        <v>0</v>
      </c>
      <c r="U429">
        <v>0</v>
      </c>
      <c r="V429" t="e">
        <f t="shared" si="17"/>
        <v>#DIV/0!</v>
      </c>
      <c r="W429">
        <v>0</v>
      </c>
      <c r="X429">
        <v>0</v>
      </c>
      <c r="Y429">
        <v>0</v>
      </c>
    </row>
    <row r="430" spans="1:25" x14ac:dyDescent="0.35">
      <c r="A430" t="s">
        <v>487</v>
      </c>
      <c r="B430" t="s">
        <v>450</v>
      </c>
      <c r="C430" t="s">
        <v>0</v>
      </c>
      <c r="D430" t="s">
        <v>6</v>
      </c>
      <c r="E430">
        <v>30</v>
      </c>
      <c r="F430">
        <v>84.63</v>
      </c>
      <c r="G430">
        <v>88.39</v>
      </c>
      <c r="H430">
        <f t="shared" si="16"/>
        <v>0.95746125127276838</v>
      </c>
      <c r="I430">
        <v>29.5</v>
      </c>
      <c r="J430">
        <v>72.180000000000007</v>
      </c>
      <c r="K430">
        <v>87.18</v>
      </c>
      <c r="O430" t="s">
        <v>487</v>
      </c>
      <c r="P430" t="s">
        <v>450</v>
      </c>
      <c r="Q430" t="s">
        <v>0</v>
      </c>
      <c r="R430" t="s">
        <v>7</v>
      </c>
      <c r="S430">
        <v>24</v>
      </c>
      <c r="T430">
        <v>176.87</v>
      </c>
      <c r="U430">
        <v>73.7</v>
      </c>
      <c r="V430">
        <f t="shared" si="17"/>
        <v>2.3998643147896881</v>
      </c>
      <c r="W430">
        <v>22.5</v>
      </c>
      <c r="X430">
        <v>62.12</v>
      </c>
      <c r="Y430">
        <v>69.97</v>
      </c>
    </row>
    <row r="431" spans="1:25" x14ac:dyDescent="0.35">
      <c r="A431" s="1" t="s">
        <v>488</v>
      </c>
      <c r="B431" t="s">
        <v>450</v>
      </c>
      <c r="C431" t="s">
        <v>0</v>
      </c>
      <c r="D431" t="s">
        <v>6</v>
      </c>
      <c r="E431">
        <v>0</v>
      </c>
      <c r="F431">
        <v>0</v>
      </c>
      <c r="G431">
        <v>0</v>
      </c>
      <c r="H431" t="e">
        <f t="shared" si="16"/>
        <v>#DIV/0!</v>
      </c>
      <c r="I431">
        <v>0</v>
      </c>
      <c r="J431">
        <v>0</v>
      </c>
      <c r="K431">
        <v>0</v>
      </c>
      <c r="O431" t="s">
        <v>488</v>
      </c>
      <c r="P431" t="s">
        <v>450</v>
      </c>
      <c r="Q431" t="s">
        <v>0</v>
      </c>
      <c r="R431" t="s">
        <v>7</v>
      </c>
      <c r="S431">
        <v>0</v>
      </c>
      <c r="T431">
        <v>0</v>
      </c>
      <c r="U431">
        <v>0</v>
      </c>
      <c r="V431" t="e">
        <f t="shared" si="17"/>
        <v>#DIV/0!</v>
      </c>
      <c r="W431">
        <v>0</v>
      </c>
      <c r="X431">
        <v>0</v>
      </c>
      <c r="Y431">
        <v>0</v>
      </c>
    </row>
    <row r="432" spans="1:25" x14ac:dyDescent="0.35">
      <c r="A432" t="s">
        <v>489</v>
      </c>
      <c r="B432" t="s">
        <v>450</v>
      </c>
      <c r="C432" t="s">
        <v>0</v>
      </c>
      <c r="D432" t="s">
        <v>6</v>
      </c>
      <c r="E432">
        <v>22.5</v>
      </c>
      <c r="F432">
        <v>62</v>
      </c>
      <c r="G432">
        <v>69.97</v>
      </c>
      <c r="H432">
        <f t="shared" si="16"/>
        <v>0.886094040302987</v>
      </c>
      <c r="I432">
        <v>22</v>
      </c>
      <c r="J432">
        <v>45.3</v>
      </c>
      <c r="K432">
        <v>68.72</v>
      </c>
      <c r="O432" t="s">
        <v>489</v>
      </c>
      <c r="P432" t="s">
        <v>450</v>
      </c>
      <c r="Q432" t="s">
        <v>0</v>
      </c>
      <c r="R432" t="s">
        <v>7</v>
      </c>
      <c r="S432">
        <v>23.5</v>
      </c>
      <c r="T432">
        <v>101.63</v>
      </c>
      <c r="U432">
        <v>72.459999999999994</v>
      </c>
      <c r="V432">
        <f t="shared" si="17"/>
        <v>1.4025669334805411</v>
      </c>
      <c r="W432">
        <v>22.5</v>
      </c>
      <c r="X432">
        <v>64.239999999999995</v>
      </c>
      <c r="Y432">
        <v>69.97</v>
      </c>
    </row>
    <row r="433" spans="1:25" x14ac:dyDescent="0.35">
      <c r="A433" s="1" t="s">
        <v>490</v>
      </c>
      <c r="B433" t="s">
        <v>450</v>
      </c>
      <c r="C433" t="s">
        <v>0</v>
      </c>
      <c r="D433" t="s">
        <v>6</v>
      </c>
      <c r="E433">
        <v>15</v>
      </c>
      <c r="F433">
        <v>8.43</v>
      </c>
      <c r="G433">
        <v>50.91</v>
      </c>
      <c r="H433">
        <f t="shared" si="16"/>
        <v>0.16558632881555688</v>
      </c>
      <c r="I433">
        <v>15</v>
      </c>
      <c r="J433">
        <v>8.43</v>
      </c>
      <c r="K433">
        <v>50.91</v>
      </c>
      <c r="O433" t="s">
        <v>490</v>
      </c>
      <c r="P433" t="s">
        <v>450</v>
      </c>
      <c r="Q433" t="s">
        <v>0</v>
      </c>
      <c r="R433" t="s">
        <v>7</v>
      </c>
      <c r="S433">
        <v>24</v>
      </c>
      <c r="T433">
        <v>137.57</v>
      </c>
      <c r="U433">
        <v>73.7</v>
      </c>
      <c r="V433">
        <f t="shared" si="17"/>
        <v>1.8666214382632291</v>
      </c>
      <c r="W433">
        <v>22</v>
      </c>
      <c r="X433">
        <v>53.01</v>
      </c>
      <c r="Y433">
        <v>68.72</v>
      </c>
    </row>
    <row r="434" spans="1:25" x14ac:dyDescent="0.35">
      <c r="A434" s="1" t="s">
        <v>491</v>
      </c>
      <c r="B434" t="s">
        <v>450</v>
      </c>
      <c r="C434" t="s">
        <v>0</v>
      </c>
      <c r="D434" t="s">
        <v>6</v>
      </c>
      <c r="E434">
        <v>0</v>
      </c>
      <c r="F434">
        <v>0</v>
      </c>
      <c r="G434">
        <v>0</v>
      </c>
      <c r="H434" t="e">
        <f t="shared" si="16"/>
        <v>#DIV/0!</v>
      </c>
      <c r="I434">
        <v>0</v>
      </c>
      <c r="J434">
        <v>0</v>
      </c>
      <c r="K434">
        <v>0</v>
      </c>
      <c r="O434" t="s">
        <v>491</v>
      </c>
      <c r="P434" t="s">
        <v>450</v>
      </c>
      <c r="Q434" t="s">
        <v>0</v>
      </c>
      <c r="R434" t="s">
        <v>7</v>
      </c>
      <c r="S434">
        <v>24.5</v>
      </c>
      <c r="T434">
        <v>86.51</v>
      </c>
      <c r="U434">
        <v>74.930000000000007</v>
      </c>
      <c r="V434">
        <f t="shared" si="17"/>
        <v>1.1545442412918723</v>
      </c>
      <c r="W434">
        <v>23.5</v>
      </c>
      <c r="X434">
        <v>52.5</v>
      </c>
      <c r="Y434">
        <v>72.459999999999994</v>
      </c>
    </row>
    <row r="435" spans="1:25" x14ac:dyDescent="0.35">
      <c r="A435" s="1" t="s">
        <v>492</v>
      </c>
      <c r="B435" t="s">
        <v>450</v>
      </c>
      <c r="C435" t="s">
        <v>0</v>
      </c>
      <c r="D435" t="s">
        <v>6</v>
      </c>
      <c r="E435">
        <v>0</v>
      </c>
      <c r="F435">
        <v>0</v>
      </c>
      <c r="G435">
        <v>0</v>
      </c>
      <c r="H435" t="e">
        <f t="shared" si="16"/>
        <v>#DIV/0!</v>
      </c>
      <c r="I435">
        <v>0</v>
      </c>
      <c r="J435">
        <v>0</v>
      </c>
      <c r="K435">
        <v>0</v>
      </c>
      <c r="O435" t="s">
        <v>492</v>
      </c>
      <c r="P435" t="s">
        <v>450</v>
      </c>
      <c r="Q435" t="s">
        <v>0</v>
      </c>
      <c r="R435" t="s">
        <v>7</v>
      </c>
      <c r="S435">
        <v>24.5</v>
      </c>
      <c r="T435">
        <v>83.66</v>
      </c>
      <c r="U435">
        <v>74.930000000000007</v>
      </c>
      <c r="V435">
        <f t="shared" si="17"/>
        <v>1.1165087414920591</v>
      </c>
      <c r="W435">
        <v>24</v>
      </c>
      <c r="X435">
        <v>49.7</v>
      </c>
      <c r="Y435">
        <v>73.7</v>
      </c>
    </row>
    <row r="436" spans="1:25" x14ac:dyDescent="0.35">
      <c r="A436" s="1" t="s">
        <v>493</v>
      </c>
      <c r="B436" t="s">
        <v>450</v>
      </c>
      <c r="C436" t="s">
        <v>0</v>
      </c>
      <c r="D436" t="s">
        <v>6</v>
      </c>
      <c r="E436">
        <v>16</v>
      </c>
      <c r="F436">
        <v>9.16</v>
      </c>
      <c r="G436">
        <v>53.5</v>
      </c>
      <c r="H436">
        <f t="shared" si="16"/>
        <v>0.17121495327102804</v>
      </c>
      <c r="I436">
        <v>15.5</v>
      </c>
      <c r="J436">
        <v>4.68</v>
      </c>
      <c r="K436">
        <v>52.21</v>
      </c>
      <c r="O436" t="s">
        <v>493</v>
      </c>
      <c r="P436" t="s">
        <v>450</v>
      </c>
      <c r="Q436" t="s">
        <v>0</v>
      </c>
      <c r="R436" t="s">
        <v>7</v>
      </c>
      <c r="S436">
        <v>24</v>
      </c>
      <c r="T436">
        <v>130.4</v>
      </c>
      <c r="U436">
        <v>73.7</v>
      </c>
      <c r="V436">
        <f t="shared" si="17"/>
        <v>1.7693351424694708</v>
      </c>
      <c r="W436">
        <v>22.5</v>
      </c>
      <c r="X436">
        <v>46.73</v>
      </c>
      <c r="Y436">
        <v>69.97</v>
      </c>
    </row>
    <row r="437" spans="1:25" x14ac:dyDescent="0.35">
      <c r="A437" t="s">
        <v>494</v>
      </c>
      <c r="B437" t="s">
        <v>450</v>
      </c>
      <c r="C437" t="s">
        <v>0</v>
      </c>
      <c r="D437" t="s">
        <v>6</v>
      </c>
      <c r="E437">
        <v>18.5</v>
      </c>
      <c r="F437">
        <v>47.22</v>
      </c>
      <c r="G437">
        <v>59.91</v>
      </c>
      <c r="H437">
        <f t="shared" si="16"/>
        <v>0.78818227341011515</v>
      </c>
      <c r="I437">
        <v>18</v>
      </c>
      <c r="J437">
        <v>16.309999999999999</v>
      </c>
      <c r="K437">
        <v>58.64</v>
      </c>
      <c r="O437" t="s">
        <v>494</v>
      </c>
      <c r="P437" t="s">
        <v>450</v>
      </c>
      <c r="Q437" t="s">
        <v>0</v>
      </c>
      <c r="R437" t="s">
        <v>7</v>
      </c>
      <c r="S437">
        <v>24</v>
      </c>
      <c r="T437">
        <v>65.900000000000006</v>
      </c>
      <c r="U437">
        <v>73.7</v>
      </c>
      <c r="V437">
        <f t="shared" si="17"/>
        <v>0.89416553595658077</v>
      </c>
      <c r="W437">
        <v>23.5</v>
      </c>
      <c r="X437">
        <v>57.74</v>
      </c>
      <c r="Y437">
        <v>72.459999999999994</v>
      </c>
    </row>
    <row r="438" spans="1:25" x14ac:dyDescent="0.35">
      <c r="A438" s="1" t="s">
        <v>495</v>
      </c>
      <c r="B438" t="s">
        <v>450</v>
      </c>
      <c r="C438" t="s">
        <v>0</v>
      </c>
      <c r="D438" t="s">
        <v>6</v>
      </c>
      <c r="E438">
        <v>15</v>
      </c>
      <c r="F438">
        <v>9.2200000000000006</v>
      </c>
      <c r="G438">
        <v>50.91</v>
      </c>
      <c r="H438">
        <f t="shared" si="16"/>
        <v>0.1811039088587704</v>
      </c>
      <c r="I438">
        <v>15</v>
      </c>
      <c r="J438">
        <v>9.2200000000000006</v>
      </c>
      <c r="K438">
        <v>50.91</v>
      </c>
      <c r="O438" t="s">
        <v>495</v>
      </c>
      <c r="P438" t="s">
        <v>450</v>
      </c>
      <c r="Q438" t="s">
        <v>0</v>
      </c>
      <c r="R438" t="s">
        <v>7</v>
      </c>
      <c r="S438">
        <v>24</v>
      </c>
      <c r="T438">
        <v>102.32</v>
      </c>
      <c r="U438">
        <v>73.7</v>
      </c>
      <c r="V438">
        <f t="shared" si="17"/>
        <v>1.3883310719131614</v>
      </c>
      <c r="W438">
        <v>22.5</v>
      </c>
      <c r="X438">
        <v>71.83</v>
      </c>
      <c r="Y438">
        <v>69.97</v>
      </c>
    </row>
    <row r="439" spans="1:25" x14ac:dyDescent="0.35">
      <c r="A439" t="s">
        <v>496</v>
      </c>
      <c r="B439" t="s">
        <v>450</v>
      </c>
      <c r="C439" t="s">
        <v>0</v>
      </c>
      <c r="D439" t="s">
        <v>6</v>
      </c>
      <c r="E439">
        <v>26.5</v>
      </c>
      <c r="F439">
        <v>62.97</v>
      </c>
      <c r="G439">
        <v>79.86</v>
      </c>
      <c r="H439">
        <f t="shared" si="16"/>
        <v>0.78850488354620585</v>
      </c>
      <c r="I439">
        <v>26</v>
      </c>
      <c r="J439">
        <v>54.54</v>
      </c>
      <c r="K439">
        <v>78.63</v>
      </c>
      <c r="O439" t="s">
        <v>496</v>
      </c>
      <c r="P439" t="s">
        <v>450</v>
      </c>
      <c r="Q439" t="s">
        <v>0</v>
      </c>
      <c r="R439" t="s">
        <v>7</v>
      </c>
      <c r="S439">
        <v>24</v>
      </c>
      <c r="T439">
        <v>180.14</v>
      </c>
      <c r="U439">
        <v>73.7</v>
      </c>
      <c r="V439">
        <f t="shared" si="17"/>
        <v>2.4442333785617363</v>
      </c>
      <c r="W439">
        <v>22.5</v>
      </c>
      <c r="X439">
        <v>63.09</v>
      </c>
      <c r="Y439">
        <v>69.97</v>
      </c>
    </row>
    <row r="440" spans="1:25" x14ac:dyDescent="0.35">
      <c r="A440" s="1" t="s">
        <v>497</v>
      </c>
      <c r="B440" t="s">
        <v>450</v>
      </c>
      <c r="C440" t="s">
        <v>0</v>
      </c>
      <c r="D440" t="s">
        <v>6</v>
      </c>
      <c r="E440">
        <v>23</v>
      </c>
      <c r="F440">
        <v>49.27</v>
      </c>
      <c r="G440">
        <v>71.22</v>
      </c>
      <c r="H440">
        <f t="shared" si="16"/>
        <v>0.69180005616399898</v>
      </c>
      <c r="I440">
        <v>22.5</v>
      </c>
      <c r="J440">
        <v>40.72</v>
      </c>
      <c r="K440">
        <v>69.97</v>
      </c>
      <c r="O440" t="s">
        <v>497</v>
      </c>
      <c r="P440" t="s">
        <v>450</v>
      </c>
      <c r="Q440" t="s">
        <v>0</v>
      </c>
      <c r="R440" t="s">
        <v>7</v>
      </c>
      <c r="S440">
        <v>24</v>
      </c>
      <c r="T440">
        <v>146.4</v>
      </c>
      <c r="U440">
        <v>73.7</v>
      </c>
      <c r="V440">
        <f t="shared" si="17"/>
        <v>1.9864314789687925</v>
      </c>
      <c r="W440">
        <v>35</v>
      </c>
      <c r="X440">
        <v>101.06</v>
      </c>
      <c r="Y440">
        <v>100.44</v>
      </c>
    </row>
    <row r="441" spans="1:25" x14ac:dyDescent="0.35">
      <c r="A441" t="s">
        <v>498</v>
      </c>
      <c r="B441" t="s">
        <v>450</v>
      </c>
      <c r="C441" t="s">
        <v>0</v>
      </c>
      <c r="D441" t="s">
        <v>6</v>
      </c>
      <c r="E441">
        <v>23.5</v>
      </c>
      <c r="F441">
        <v>80.64</v>
      </c>
      <c r="G441">
        <v>72.459999999999994</v>
      </c>
      <c r="H441">
        <f t="shared" si="16"/>
        <v>1.1128898702732544</v>
      </c>
      <c r="I441">
        <v>23</v>
      </c>
      <c r="J441">
        <v>47.29</v>
      </c>
      <c r="K441">
        <v>71.22</v>
      </c>
      <c r="O441" t="s">
        <v>498</v>
      </c>
      <c r="P441" t="s">
        <v>450</v>
      </c>
      <c r="Q441" t="s">
        <v>0</v>
      </c>
      <c r="R441" t="s">
        <v>7</v>
      </c>
      <c r="S441">
        <v>24</v>
      </c>
      <c r="T441">
        <v>171.05</v>
      </c>
      <c r="U441">
        <v>73.7</v>
      </c>
      <c r="V441">
        <f t="shared" si="17"/>
        <v>2.3208955223880596</v>
      </c>
      <c r="W441">
        <v>22</v>
      </c>
      <c r="X441">
        <v>43.02</v>
      </c>
      <c r="Y441">
        <v>68.72</v>
      </c>
    </row>
    <row r="442" spans="1:25" x14ac:dyDescent="0.35">
      <c r="A442" s="1" t="s">
        <v>499</v>
      </c>
      <c r="B442" t="s">
        <v>450</v>
      </c>
      <c r="C442" t="s">
        <v>0</v>
      </c>
      <c r="D442" t="s">
        <v>6</v>
      </c>
      <c r="E442">
        <v>16.5</v>
      </c>
      <c r="F442">
        <v>14.51</v>
      </c>
      <c r="G442">
        <v>54.79</v>
      </c>
      <c r="H442">
        <f t="shared" si="16"/>
        <v>0.26482934842124473</v>
      </c>
      <c r="I442">
        <v>16</v>
      </c>
      <c r="J442">
        <v>11.64</v>
      </c>
      <c r="K442">
        <v>53.5</v>
      </c>
      <c r="O442" t="s">
        <v>499</v>
      </c>
      <c r="P442" t="s">
        <v>450</v>
      </c>
      <c r="Q442" t="s">
        <v>0</v>
      </c>
      <c r="R442" t="s">
        <v>7</v>
      </c>
      <c r="S442">
        <v>23.5</v>
      </c>
      <c r="T442">
        <v>125.84</v>
      </c>
      <c r="U442">
        <v>72.459999999999994</v>
      </c>
      <c r="V442">
        <f t="shared" si="17"/>
        <v>1.7366823074799891</v>
      </c>
      <c r="W442">
        <v>22.5</v>
      </c>
      <c r="X442">
        <v>51.55</v>
      </c>
      <c r="Y442">
        <v>69.97</v>
      </c>
    </row>
    <row r="443" spans="1:25" x14ac:dyDescent="0.35">
      <c r="A443" s="1" t="s">
        <v>500</v>
      </c>
      <c r="B443" t="s">
        <v>450</v>
      </c>
      <c r="C443" t="s">
        <v>0</v>
      </c>
      <c r="D443" t="s">
        <v>6</v>
      </c>
      <c r="E443">
        <v>0</v>
      </c>
      <c r="F443">
        <v>0</v>
      </c>
      <c r="G443">
        <v>0</v>
      </c>
      <c r="H443" t="e">
        <f t="shared" si="16"/>
        <v>#DIV/0!</v>
      </c>
      <c r="I443">
        <v>0</v>
      </c>
      <c r="J443">
        <v>0</v>
      </c>
      <c r="K443">
        <v>0</v>
      </c>
      <c r="O443" t="s">
        <v>500</v>
      </c>
      <c r="P443" t="s">
        <v>450</v>
      </c>
      <c r="Q443" t="s">
        <v>0</v>
      </c>
      <c r="R443" t="s">
        <v>7</v>
      </c>
      <c r="S443">
        <v>24</v>
      </c>
      <c r="T443">
        <v>73.510000000000005</v>
      </c>
      <c r="U443">
        <v>73.7</v>
      </c>
      <c r="V443">
        <f t="shared" si="17"/>
        <v>0.99742198100407053</v>
      </c>
      <c r="W443">
        <v>23.5</v>
      </c>
      <c r="X443">
        <v>70.42</v>
      </c>
      <c r="Y443">
        <v>72.459999999999994</v>
      </c>
    </row>
    <row r="444" spans="1:25" x14ac:dyDescent="0.35">
      <c r="A444" s="1" t="s">
        <v>501</v>
      </c>
      <c r="B444" t="s">
        <v>450</v>
      </c>
      <c r="C444" t="s">
        <v>3</v>
      </c>
      <c r="D444" t="s">
        <v>6</v>
      </c>
      <c r="E444">
        <v>0</v>
      </c>
      <c r="F444">
        <v>0</v>
      </c>
      <c r="G444">
        <v>0</v>
      </c>
      <c r="H444" t="e">
        <f t="shared" si="16"/>
        <v>#DIV/0!</v>
      </c>
      <c r="I444">
        <v>0</v>
      </c>
      <c r="J444">
        <v>0</v>
      </c>
      <c r="K444">
        <v>0</v>
      </c>
      <c r="O444" t="s">
        <v>501</v>
      </c>
      <c r="P444" t="s">
        <v>450</v>
      </c>
      <c r="Q444" t="s">
        <v>3</v>
      </c>
      <c r="R444" t="s">
        <v>7</v>
      </c>
      <c r="S444">
        <v>0</v>
      </c>
      <c r="T444">
        <v>0</v>
      </c>
      <c r="U444">
        <v>0</v>
      </c>
      <c r="V444" t="e">
        <f t="shared" si="17"/>
        <v>#DIV/0!</v>
      </c>
      <c r="W444">
        <v>0</v>
      </c>
      <c r="X444">
        <v>0</v>
      </c>
      <c r="Y444">
        <v>0</v>
      </c>
    </row>
    <row r="445" spans="1:25" x14ac:dyDescent="0.35">
      <c r="A445" s="1" t="s">
        <v>502</v>
      </c>
      <c r="B445" t="s">
        <v>450</v>
      </c>
      <c r="C445" t="s">
        <v>3</v>
      </c>
      <c r="D445" t="s">
        <v>6</v>
      </c>
      <c r="E445">
        <v>0</v>
      </c>
      <c r="F445">
        <v>0</v>
      </c>
      <c r="G445">
        <v>0</v>
      </c>
      <c r="H445" t="e">
        <f t="shared" si="16"/>
        <v>#DIV/0!</v>
      </c>
      <c r="I445">
        <v>0</v>
      </c>
      <c r="J445">
        <v>0</v>
      </c>
      <c r="K445">
        <v>0</v>
      </c>
      <c r="O445" t="s">
        <v>502</v>
      </c>
      <c r="P445" t="s">
        <v>450</v>
      </c>
      <c r="Q445" t="s">
        <v>3</v>
      </c>
      <c r="R445" t="s">
        <v>7</v>
      </c>
      <c r="S445">
        <v>0</v>
      </c>
      <c r="T445">
        <v>0</v>
      </c>
      <c r="U445">
        <v>0</v>
      </c>
      <c r="V445" t="e">
        <f t="shared" si="17"/>
        <v>#DIV/0!</v>
      </c>
      <c r="W445">
        <v>0</v>
      </c>
      <c r="X445">
        <v>0</v>
      </c>
      <c r="Y445">
        <v>0</v>
      </c>
    </row>
    <row r="446" spans="1:25" x14ac:dyDescent="0.35">
      <c r="A446" s="1" t="s">
        <v>503</v>
      </c>
      <c r="B446" t="s">
        <v>450</v>
      </c>
      <c r="C446" t="s">
        <v>3</v>
      </c>
      <c r="D446" t="s">
        <v>6</v>
      </c>
      <c r="E446">
        <v>24.5</v>
      </c>
      <c r="F446">
        <v>63.12</v>
      </c>
      <c r="G446">
        <v>74.930000000000007</v>
      </c>
      <c r="H446">
        <f t="shared" si="16"/>
        <v>0.84238622714533551</v>
      </c>
      <c r="I446">
        <v>24</v>
      </c>
      <c r="J446">
        <v>35.68</v>
      </c>
      <c r="K446">
        <v>73.7</v>
      </c>
      <c r="O446" t="s">
        <v>503</v>
      </c>
      <c r="P446" t="s">
        <v>450</v>
      </c>
      <c r="Q446" t="s">
        <v>3</v>
      </c>
      <c r="R446" t="s">
        <v>7</v>
      </c>
      <c r="S446">
        <v>24</v>
      </c>
      <c r="T446">
        <v>111.43</v>
      </c>
      <c r="U446">
        <v>73.7</v>
      </c>
      <c r="V446">
        <f t="shared" si="17"/>
        <v>1.5119402985074628</v>
      </c>
      <c r="W446">
        <v>23</v>
      </c>
      <c r="X446">
        <v>65.599999999999994</v>
      </c>
      <c r="Y446">
        <v>71.22</v>
      </c>
    </row>
    <row r="447" spans="1:25" x14ac:dyDescent="0.35">
      <c r="A447" t="s">
        <v>504</v>
      </c>
      <c r="B447" t="s">
        <v>450</v>
      </c>
      <c r="C447" t="s">
        <v>3</v>
      </c>
      <c r="D447" t="s">
        <v>6</v>
      </c>
      <c r="E447">
        <v>29</v>
      </c>
      <c r="F447">
        <v>76.150000000000006</v>
      </c>
      <c r="G447">
        <v>85.96</v>
      </c>
      <c r="H447">
        <f t="shared" si="16"/>
        <v>0.88587715216379725</v>
      </c>
      <c r="I447">
        <v>28.5</v>
      </c>
      <c r="J447">
        <v>56.52</v>
      </c>
      <c r="K447">
        <v>84.74</v>
      </c>
      <c r="O447" t="s">
        <v>504</v>
      </c>
      <c r="P447" t="s">
        <v>450</v>
      </c>
      <c r="Q447" t="s">
        <v>3</v>
      </c>
      <c r="R447" t="s">
        <v>7</v>
      </c>
      <c r="S447">
        <v>24</v>
      </c>
      <c r="T447">
        <v>119.73</v>
      </c>
      <c r="U447">
        <v>73.7</v>
      </c>
      <c r="V447">
        <f t="shared" si="17"/>
        <v>1.6245590230664857</v>
      </c>
      <c r="W447">
        <v>26.5</v>
      </c>
      <c r="X447">
        <v>89.45</v>
      </c>
      <c r="Y447">
        <v>79.86</v>
      </c>
    </row>
    <row r="448" spans="1:25" x14ac:dyDescent="0.35">
      <c r="A448" s="1" t="s">
        <v>505</v>
      </c>
      <c r="B448" t="s">
        <v>450</v>
      </c>
      <c r="C448" t="s">
        <v>3</v>
      </c>
      <c r="D448" t="s">
        <v>6</v>
      </c>
      <c r="E448">
        <v>15.5</v>
      </c>
      <c r="F448">
        <v>43.47</v>
      </c>
      <c r="G448">
        <v>52.21</v>
      </c>
      <c r="H448">
        <f t="shared" si="16"/>
        <v>0.8325991189427312</v>
      </c>
      <c r="I448">
        <v>15</v>
      </c>
      <c r="J448">
        <v>25.5</v>
      </c>
      <c r="K448">
        <v>50.91</v>
      </c>
      <c r="O448" t="s">
        <v>505</v>
      </c>
      <c r="P448" t="s">
        <v>450</v>
      </c>
      <c r="Q448" t="s">
        <v>3</v>
      </c>
      <c r="R448" t="s">
        <v>7</v>
      </c>
      <c r="S448">
        <v>24</v>
      </c>
      <c r="T448">
        <v>128.28</v>
      </c>
      <c r="U448">
        <v>73.7</v>
      </c>
      <c r="V448">
        <f t="shared" si="17"/>
        <v>1.7405698778833107</v>
      </c>
      <c r="W448">
        <v>23</v>
      </c>
      <c r="X448">
        <v>66.23</v>
      </c>
      <c r="Y448">
        <v>71.22</v>
      </c>
    </row>
    <row r="449" spans="1:25" x14ac:dyDescent="0.35">
      <c r="A449" t="s">
        <v>506</v>
      </c>
      <c r="B449" t="s">
        <v>450</v>
      </c>
      <c r="C449" t="s">
        <v>3</v>
      </c>
      <c r="D449" t="s">
        <v>6</v>
      </c>
      <c r="E449">
        <v>21.5</v>
      </c>
      <c r="F449">
        <v>57.81</v>
      </c>
      <c r="G449">
        <v>67.47</v>
      </c>
      <c r="H449">
        <f t="shared" si="16"/>
        <v>0.85682525566918633</v>
      </c>
      <c r="I449">
        <v>21</v>
      </c>
      <c r="J449">
        <v>37.74</v>
      </c>
      <c r="K449">
        <v>66.22</v>
      </c>
      <c r="O449" t="s">
        <v>506</v>
      </c>
      <c r="P449" t="s">
        <v>450</v>
      </c>
      <c r="Q449" t="s">
        <v>3</v>
      </c>
      <c r="R449" t="s">
        <v>7</v>
      </c>
      <c r="S449">
        <v>24</v>
      </c>
      <c r="T449">
        <v>103.64</v>
      </c>
      <c r="U449">
        <v>73.7</v>
      </c>
      <c r="V449">
        <f t="shared" si="17"/>
        <v>1.4062415196743554</v>
      </c>
      <c r="W449">
        <v>23</v>
      </c>
      <c r="X449">
        <v>55.62</v>
      </c>
      <c r="Y449">
        <v>71.22</v>
      </c>
    </row>
    <row r="450" spans="1:25" x14ac:dyDescent="0.35">
      <c r="A450" s="1" t="s">
        <v>507</v>
      </c>
      <c r="B450" t="s">
        <v>450</v>
      </c>
      <c r="C450" t="s">
        <v>3</v>
      </c>
      <c r="D450" t="s">
        <v>6</v>
      </c>
      <c r="E450">
        <v>0</v>
      </c>
      <c r="F450">
        <v>0</v>
      </c>
      <c r="G450">
        <v>0</v>
      </c>
      <c r="H450" t="e">
        <f t="shared" si="16"/>
        <v>#DIV/0!</v>
      </c>
      <c r="I450">
        <v>0</v>
      </c>
      <c r="J450">
        <v>0</v>
      </c>
      <c r="K450">
        <v>0</v>
      </c>
      <c r="O450" t="s">
        <v>507</v>
      </c>
      <c r="P450" t="s">
        <v>450</v>
      </c>
      <c r="Q450" t="s">
        <v>3</v>
      </c>
      <c r="R450" t="s">
        <v>7</v>
      </c>
      <c r="S450">
        <v>31</v>
      </c>
      <c r="T450">
        <v>69.599999999999994</v>
      </c>
      <c r="U450">
        <v>90.81</v>
      </c>
      <c r="V450">
        <f t="shared" si="17"/>
        <v>0.766435414601916</v>
      </c>
      <c r="W450">
        <v>30.5</v>
      </c>
      <c r="X450">
        <v>66.290000000000006</v>
      </c>
      <c r="Y450">
        <v>89.6</v>
      </c>
    </row>
    <row r="451" spans="1:25" x14ac:dyDescent="0.35">
      <c r="A451" t="s">
        <v>508</v>
      </c>
      <c r="B451" t="s">
        <v>450</v>
      </c>
      <c r="C451" t="s">
        <v>3</v>
      </c>
      <c r="D451" t="s">
        <v>6</v>
      </c>
      <c r="E451">
        <v>29</v>
      </c>
      <c r="F451">
        <v>80.56</v>
      </c>
      <c r="G451">
        <v>85.96</v>
      </c>
      <c r="H451">
        <f t="shared" si="16"/>
        <v>0.93718008375988837</v>
      </c>
      <c r="I451">
        <v>28.5</v>
      </c>
      <c r="J451">
        <v>62.89</v>
      </c>
      <c r="K451">
        <v>84.74</v>
      </c>
      <c r="O451" t="s">
        <v>508</v>
      </c>
      <c r="P451" t="s">
        <v>450</v>
      </c>
      <c r="Q451" t="s">
        <v>3</v>
      </c>
      <c r="R451" t="s">
        <v>7</v>
      </c>
      <c r="S451">
        <v>24</v>
      </c>
      <c r="T451">
        <v>80.989999999999995</v>
      </c>
      <c r="U451">
        <v>73.7</v>
      </c>
      <c r="V451">
        <f t="shared" si="17"/>
        <v>1.0989145183175033</v>
      </c>
      <c r="W451">
        <v>31</v>
      </c>
      <c r="X451">
        <v>92.45</v>
      </c>
      <c r="Y451">
        <v>90.81</v>
      </c>
    </row>
    <row r="452" spans="1:25" x14ac:dyDescent="0.35">
      <c r="A452" t="s">
        <v>509</v>
      </c>
      <c r="B452" t="s">
        <v>450</v>
      </c>
      <c r="C452" t="s">
        <v>3</v>
      </c>
      <c r="D452" t="s">
        <v>6</v>
      </c>
      <c r="E452">
        <v>19.5</v>
      </c>
      <c r="F452">
        <v>50.69</v>
      </c>
      <c r="G452">
        <v>62.44</v>
      </c>
      <c r="H452">
        <f t="shared" si="16"/>
        <v>0.81181934657270982</v>
      </c>
      <c r="I452">
        <v>19</v>
      </c>
      <c r="J452">
        <v>26.99</v>
      </c>
      <c r="K452">
        <v>61.18</v>
      </c>
      <c r="O452" t="s">
        <v>509</v>
      </c>
      <c r="P452" t="s">
        <v>450</v>
      </c>
      <c r="Q452" t="s">
        <v>3</v>
      </c>
      <c r="R452" t="s">
        <v>7</v>
      </c>
      <c r="S452">
        <v>24</v>
      </c>
      <c r="T452">
        <v>78.959999999999994</v>
      </c>
      <c r="U452">
        <v>73.7</v>
      </c>
      <c r="V452">
        <f t="shared" si="17"/>
        <v>1.0713704206241519</v>
      </c>
      <c r="W452">
        <v>23.5</v>
      </c>
      <c r="X452">
        <v>70.53</v>
      </c>
      <c r="Y452">
        <v>72.459999999999994</v>
      </c>
    </row>
    <row r="453" spans="1:25" x14ac:dyDescent="0.35">
      <c r="A453" s="1" t="s">
        <v>510</v>
      </c>
      <c r="B453" t="s">
        <v>450</v>
      </c>
      <c r="C453" t="s">
        <v>3</v>
      </c>
      <c r="D453" t="s">
        <v>6</v>
      </c>
      <c r="E453">
        <v>0</v>
      </c>
      <c r="F453">
        <v>0</v>
      </c>
      <c r="G453">
        <v>0</v>
      </c>
      <c r="H453" t="e">
        <f t="shared" si="16"/>
        <v>#DIV/0!</v>
      </c>
      <c r="I453">
        <v>0</v>
      </c>
      <c r="J453">
        <v>0</v>
      </c>
      <c r="K453">
        <v>0</v>
      </c>
      <c r="O453" t="s">
        <v>510</v>
      </c>
      <c r="P453" t="s">
        <v>450</v>
      </c>
      <c r="Q453" t="s">
        <v>3</v>
      </c>
      <c r="R453" t="s">
        <v>7</v>
      </c>
      <c r="S453">
        <v>0</v>
      </c>
      <c r="T453">
        <v>0</v>
      </c>
      <c r="U453">
        <v>0</v>
      </c>
      <c r="V453" t="e">
        <f t="shared" si="17"/>
        <v>#DIV/0!</v>
      </c>
      <c r="W453">
        <v>0</v>
      </c>
      <c r="X453">
        <v>0</v>
      </c>
      <c r="Y453">
        <v>0</v>
      </c>
    </row>
    <row r="454" spans="1:25" x14ac:dyDescent="0.35">
      <c r="A454" s="1" t="s">
        <v>511</v>
      </c>
      <c r="B454" t="s">
        <v>450</v>
      </c>
      <c r="C454" t="s">
        <v>3</v>
      </c>
      <c r="D454" t="s">
        <v>6</v>
      </c>
      <c r="E454">
        <v>15.5</v>
      </c>
      <c r="F454">
        <v>6.06</v>
      </c>
      <c r="G454">
        <v>52.21</v>
      </c>
      <c r="H454">
        <f t="shared" si="16"/>
        <v>0.11606971844474237</v>
      </c>
      <c r="I454">
        <v>15</v>
      </c>
      <c r="J454">
        <v>4.66</v>
      </c>
      <c r="K454">
        <v>50.91</v>
      </c>
      <c r="O454" t="s">
        <v>511</v>
      </c>
      <c r="P454" t="s">
        <v>450</v>
      </c>
      <c r="Q454" t="s">
        <v>3</v>
      </c>
      <c r="R454" t="s">
        <v>7</v>
      </c>
      <c r="S454">
        <v>24</v>
      </c>
      <c r="T454">
        <v>122.3</v>
      </c>
      <c r="U454">
        <v>73.7</v>
      </c>
      <c r="V454">
        <f t="shared" si="17"/>
        <v>1.6594301221166892</v>
      </c>
      <c r="W454">
        <v>22.5</v>
      </c>
      <c r="X454">
        <v>58.21</v>
      </c>
      <c r="Y454">
        <v>69.97</v>
      </c>
    </row>
    <row r="455" spans="1:25" x14ac:dyDescent="0.35">
      <c r="A455" s="1" t="s">
        <v>512</v>
      </c>
      <c r="B455" t="s">
        <v>450</v>
      </c>
      <c r="C455" t="s">
        <v>3</v>
      </c>
      <c r="D455" t="s">
        <v>6</v>
      </c>
      <c r="E455">
        <v>23.5</v>
      </c>
      <c r="F455">
        <v>39.56</v>
      </c>
      <c r="G455">
        <v>72.459999999999994</v>
      </c>
      <c r="H455">
        <f t="shared" si="16"/>
        <v>0.54595638973226612</v>
      </c>
      <c r="I455">
        <v>23</v>
      </c>
      <c r="J455">
        <v>38.18</v>
      </c>
      <c r="K455">
        <v>71.22</v>
      </c>
      <c r="O455" t="s">
        <v>512</v>
      </c>
      <c r="P455" t="s">
        <v>450</v>
      </c>
      <c r="Q455" t="s">
        <v>3</v>
      </c>
      <c r="R455" t="s">
        <v>7</v>
      </c>
      <c r="S455">
        <v>24</v>
      </c>
      <c r="T455">
        <v>82.3</v>
      </c>
      <c r="U455">
        <v>73.7</v>
      </c>
      <c r="V455">
        <f t="shared" si="17"/>
        <v>1.1166892808683853</v>
      </c>
      <c r="W455">
        <v>23.5</v>
      </c>
      <c r="X455">
        <v>57.87</v>
      </c>
      <c r="Y455">
        <v>72.459999999999994</v>
      </c>
    </row>
    <row r="456" spans="1:25" x14ac:dyDescent="0.35">
      <c r="A456" t="s">
        <v>513</v>
      </c>
      <c r="B456" t="s">
        <v>450</v>
      </c>
      <c r="C456" t="s">
        <v>3</v>
      </c>
      <c r="D456" t="s">
        <v>6</v>
      </c>
      <c r="E456">
        <v>23.5</v>
      </c>
      <c r="F456">
        <v>84.54</v>
      </c>
      <c r="G456">
        <v>72.459999999999994</v>
      </c>
      <c r="H456">
        <f t="shared" si="16"/>
        <v>1.1667126690587912</v>
      </c>
      <c r="I456">
        <v>23</v>
      </c>
      <c r="J456">
        <v>58.3</v>
      </c>
      <c r="K456">
        <v>71.22</v>
      </c>
      <c r="O456" t="s">
        <v>513</v>
      </c>
      <c r="P456" t="s">
        <v>450</v>
      </c>
      <c r="Q456" t="s">
        <v>3</v>
      </c>
      <c r="R456" t="s">
        <v>7</v>
      </c>
      <c r="S456">
        <v>22.5</v>
      </c>
      <c r="T456">
        <v>55.24</v>
      </c>
      <c r="U456">
        <v>69.97</v>
      </c>
      <c r="V456">
        <f t="shared" si="17"/>
        <v>0.78948120623124196</v>
      </c>
      <c r="W456">
        <v>22</v>
      </c>
      <c r="X456">
        <v>52.68</v>
      </c>
      <c r="Y456">
        <v>68.72</v>
      </c>
    </row>
    <row r="457" spans="1:25" x14ac:dyDescent="0.35">
      <c r="A457" t="s">
        <v>514</v>
      </c>
      <c r="B457" t="s">
        <v>450</v>
      </c>
      <c r="C457" t="s">
        <v>3</v>
      </c>
      <c r="D457" t="s">
        <v>6</v>
      </c>
      <c r="E457">
        <v>25.5</v>
      </c>
      <c r="F457">
        <v>83.27</v>
      </c>
      <c r="G457">
        <v>77.400000000000006</v>
      </c>
      <c r="H457">
        <f t="shared" si="16"/>
        <v>1.0758397932816537</v>
      </c>
      <c r="I457">
        <v>25</v>
      </c>
      <c r="J457">
        <v>73.72</v>
      </c>
      <c r="K457">
        <v>76.17</v>
      </c>
      <c r="O457" t="s">
        <v>514</v>
      </c>
      <c r="P457" t="s">
        <v>450</v>
      </c>
      <c r="Q457" t="s">
        <v>3</v>
      </c>
      <c r="R457" t="s">
        <v>7</v>
      </c>
      <c r="S457">
        <v>24</v>
      </c>
      <c r="T457">
        <v>113.94</v>
      </c>
      <c r="U457">
        <v>73.7</v>
      </c>
      <c r="V457">
        <f t="shared" si="17"/>
        <v>1.5459972862957936</v>
      </c>
      <c r="W457">
        <v>22.5</v>
      </c>
      <c r="X457">
        <v>64.13</v>
      </c>
      <c r="Y457">
        <v>69.97</v>
      </c>
    </row>
    <row r="458" spans="1:25" x14ac:dyDescent="0.35">
      <c r="A458" s="1" t="s">
        <v>515</v>
      </c>
      <c r="B458" t="s">
        <v>450</v>
      </c>
      <c r="C458" t="s">
        <v>3</v>
      </c>
      <c r="D458" t="s">
        <v>6</v>
      </c>
      <c r="E458">
        <v>0</v>
      </c>
      <c r="F458">
        <v>0</v>
      </c>
      <c r="G458">
        <v>0</v>
      </c>
      <c r="H458" t="e">
        <f t="shared" si="16"/>
        <v>#DIV/0!</v>
      </c>
      <c r="I458">
        <v>0</v>
      </c>
      <c r="J458">
        <v>0</v>
      </c>
      <c r="K458">
        <v>0</v>
      </c>
      <c r="O458" t="s">
        <v>515</v>
      </c>
      <c r="P458" t="s">
        <v>450</v>
      </c>
      <c r="Q458" t="s">
        <v>3</v>
      </c>
      <c r="R458" t="s">
        <v>7</v>
      </c>
      <c r="S458">
        <v>24.5</v>
      </c>
      <c r="T458">
        <v>72.39</v>
      </c>
      <c r="U458">
        <v>74.930000000000007</v>
      </c>
      <c r="V458">
        <f t="shared" si="17"/>
        <v>0.96610169491525411</v>
      </c>
      <c r="W458">
        <v>24</v>
      </c>
      <c r="X458">
        <v>69.55</v>
      </c>
      <c r="Y458">
        <v>73.7</v>
      </c>
    </row>
    <row r="459" spans="1:25" x14ac:dyDescent="0.35">
      <c r="A459" s="1" t="s">
        <v>516</v>
      </c>
      <c r="B459" t="s">
        <v>450</v>
      </c>
      <c r="C459" t="s">
        <v>3</v>
      </c>
      <c r="D459" t="s">
        <v>6</v>
      </c>
      <c r="E459">
        <v>0</v>
      </c>
      <c r="F459">
        <v>0</v>
      </c>
      <c r="G459">
        <v>0</v>
      </c>
      <c r="H459" t="e">
        <f t="shared" si="16"/>
        <v>#DIV/0!</v>
      </c>
      <c r="I459">
        <v>0</v>
      </c>
      <c r="J459">
        <v>0</v>
      </c>
      <c r="K459">
        <v>0</v>
      </c>
      <c r="O459" t="s">
        <v>516</v>
      </c>
      <c r="P459" t="s">
        <v>450</v>
      </c>
      <c r="Q459" t="s">
        <v>3</v>
      </c>
      <c r="R459" t="s">
        <v>7</v>
      </c>
      <c r="S459">
        <v>15.5</v>
      </c>
      <c r="T459">
        <v>34.67</v>
      </c>
      <c r="U459">
        <v>52.21</v>
      </c>
      <c r="V459">
        <f t="shared" si="17"/>
        <v>0.66404903275234628</v>
      </c>
      <c r="W459">
        <v>15</v>
      </c>
      <c r="X459">
        <v>23.42</v>
      </c>
      <c r="Y459">
        <v>50.91</v>
      </c>
    </row>
    <row r="460" spans="1:25" x14ac:dyDescent="0.35">
      <c r="A460" s="1" t="s">
        <v>613</v>
      </c>
      <c r="B460" t="s">
        <v>450</v>
      </c>
      <c r="C460" t="s">
        <v>0</v>
      </c>
      <c r="D460" t="s">
        <v>4</v>
      </c>
      <c r="E460">
        <v>0</v>
      </c>
      <c r="F460">
        <v>0</v>
      </c>
      <c r="G460">
        <v>0</v>
      </c>
      <c r="H460" t="e">
        <f t="shared" ref="H460:H523" si="18">F460/G460</f>
        <v>#DIV/0!</v>
      </c>
      <c r="I460">
        <v>0</v>
      </c>
      <c r="J460">
        <v>0</v>
      </c>
      <c r="K460">
        <v>0</v>
      </c>
      <c r="O460" t="s">
        <v>613</v>
      </c>
      <c r="P460" t="s">
        <v>450</v>
      </c>
      <c r="Q460" t="s">
        <v>0</v>
      </c>
      <c r="R460" t="s">
        <v>5</v>
      </c>
      <c r="S460">
        <v>15</v>
      </c>
      <c r="T460">
        <v>26.46</v>
      </c>
      <c r="U460">
        <v>50.91</v>
      </c>
      <c r="V460">
        <f t="shared" ref="V460:V523" si="19">T460/U460</f>
        <v>0.5197407189157337</v>
      </c>
      <c r="W460">
        <v>15</v>
      </c>
      <c r="X460">
        <v>26.46</v>
      </c>
      <c r="Y460">
        <v>50.91</v>
      </c>
    </row>
    <row r="461" spans="1:25" x14ac:dyDescent="0.35">
      <c r="A461" t="s">
        <v>614</v>
      </c>
      <c r="B461" t="s">
        <v>450</v>
      </c>
      <c r="C461" t="s">
        <v>0</v>
      </c>
      <c r="D461" t="s">
        <v>4</v>
      </c>
      <c r="E461">
        <v>25</v>
      </c>
      <c r="F461">
        <v>153.01</v>
      </c>
      <c r="G461">
        <v>76.17</v>
      </c>
      <c r="H461">
        <f t="shared" si="18"/>
        <v>2.0087961139556256</v>
      </c>
      <c r="I461">
        <v>23</v>
      </c>
      <c r="J461">
        <v>66.64</v>
      </c>
      <c r="K461">
        <v>71.22</v>
      </c>
      <c r="O461" t="s">
        <v>614</v>
      </c>
      <c r="P461" t="s">
        <v>450</v>
      </c>
      <c r="Q461" t="s">
        <v>0</v>
      </c>
      <c r="R461" t="s">
        <v>5</v>
      </c>
      <c r="S461">
        <v>24</v>
      </c>
      <c r="T461">
        <v>176.4</v>
      </c>
      <c r="U461">
        <v>73.7</v>
      </c>
      <c r="V461">
        <f t="shared" si="19"/>
        <v>2.3934871099050201</v>
      </c>
      <c r="W461">
        <v>22</v>
      </c>
      <c r="X461">
        <v>67.58</v>
      </c>
      <c r="Y461">
        <v>68.72</v>
      </c>
    </row>
    <row r="462" spans="1:25" x14ac:dyDescent="0.35">
      <c r="A462" t="s">
        <v>615</v>
      </c>
      <c r="B462" t="s">
        <v>450</v>
      </c>
      <c r="C462" t="s">
        <v>0</v>
      </c>
      <c r="D462" t="s">
        <v>4</v>
      </c>
      <c r="E462">
        <v>24.5</v>
      </c>
      <c r="F462">
        <v>130.35</v>
      </c>
      <c r="G462">
        <v>74.930000000000007</v>
      </c>
      <c r="H462">
        <f t="shared" si="18"/>
        <v>1.7396236487388226</v>
      </c>
      <c r="I462">
        <v>22.5</v>
      </c>
      <c r="J462">
        <v>47.54</v>
      </c>
      <c r="K462">
        <v>69.97</v>
      </c>
      <c r="O462" t="s">
        <v>615</v>
      </c>
      <c r="P462" t="s">
        <v>450</v>
      </c>
      <c r="Q462" t="s">
        <v>0</v>
      </c>
      <c r="R462" t="s">
        <v>5</v>
      </c>
      <c r="S462">
        <v>24</v>
      </c>
      <c r="T462">
        <v>180.72</v>
      </c>
      <c r="U462">
        <v>73.7</v>
      </c>
      <c r="V462">
        <f t="shared" si="19"/>
        <v>2.4521031207598369</v>
      </c>
      <c r="W462">
        <v>21.5</v>
      </c>
      <c r="X462">
        <v>46.93</v>
      </c>
      <c r="Y462">
        <v>67.47</v>
      </c>
    </row>
    <row r="463" spans="1:25" x14ac:dyDescent="0.35">
      <c r="A463" s="1" t="s">
        <v>616</v>
      </c>
      <c r="B463" t="s">
        <v>450</v>
      </c>
      <c r="C463" t="s">
        <v>0</v>
      </c>
      <c r="D463" t="s">
        <v>4</v>
      </c>
      <c r="E463">
        <v>0</v>
      </c>
      <c r="F463">
        <v>0</v>
      </c>
      <c r="G463">
        <v>0</v>
      </c>
      <c r="H463" t="e">
        <f t="shared" si="18"/>
        <v>#DIV/0!</v>
      </c>
      <c r="I463">
        <v>0</v>
      </c>
      <c r="J463">
        <v>0</v>
      </c>
      <c r="K463">
        <v>0</v>
      </c>
      <c r="O463" t="s">
        <v>616</v>
      </c>
      <c r="P463" t="s">
        <v>450</v>
      </c>
      <c r="Q463" t="s">
        <v>0</v>
      </c>
      <c r="R463" t="s">
        <v>5</v>
      </c>
      <c r="S463">
        <v>23.5</v>
      </c>
      <c r="T463">
        <v>77.349999999999994</v>
      </c>
      <c r="U463">
        <v>72.459999999999994</v>
      </c>
      <c r="V463">
        <f t="shared" si="19"/>
        <v>1.0674855092464808</v>
      </c>
      <c r="W463">
        <v>23</v>
      </c>
      <c r="X463">
        <v>65.010000000000005</v>
      </c>
      <c r="Y463">
        <v>71.22</v>
      </c>
    </row>
    <row r="464" spans="1:25" x14ac:dyDescent="0.35">
      <c r="A464" t="s">
        <v>617</v>
      </c>
      <c r="B464" t="s">
        <v>450</v>
      </c>
      <c r="C464" t="s">
        <v>0</v>
      </c>
      <c r="D464" t="s">
        <v>4</v>
      </c>
      <c r="E464">
        <v>26</v>
      </c>
      <c r="F464">
        <v>104.41</v>
      </c>
      <c r="G464">
        <v>78.63</v>
      </c>
      <c r="H464">
        <f t="shared" si="18"/>
        <v>1.3278646826910849</v>
      </c>
      <c r="I464">
        <v>23.5</v>
      </c>
      <c r="J464">
        <v>66.89</v>
      </c>
      <c r="K464">
        <v>72.459999999999994</v>
      </c>
      <c r="O464" t="s">
        <v>617</v>
      </c>
      <c r="P464" t="s">
        <v>450</v>
      </c>
      <c r="Q464" t="s">
        <v>0</v>
      </c>
      <c r="R464" t="s">
        <v>5</v>
      </c>
      <c r="S464">
        <v>24</v>
      </c>
      <c r="T464">
        <v>181.97</v>
      </c>
      <c r="U464">
        <v>73.7</v>
      </c>
      <c r="V464">
        <f t="shared" si="19"/>
        <v>2.4690637720488464</v>
      </c>
      <c r="W464">
        <v>21.5</v>
      </c>
      <c r="X464">
        <v>60.44</v>
      </c>
      <c r="Y464">
        <v>67.47</v>
      </c>
    </row>
    <row r="465" spans="1:25" x14ac:dyDescent="0.35">
      <c r="A465" t="s">
        <v>618</v>
      </c>
      <c r="B465" t="s">
        <v>450</v>
      </c>
      <c r="C465" t="s">
        <v>0</v>
      </c>
      <c r="D465" t="s">
        <v>4</v>
      </c>
      <c r="E465">
        <v>24.5</v>
      </c>
      <c r="F465">
        <v>64.56</v>
      </c>
      <c r="G465">
        <v>74.930000000000007</v>
      </c>
      <c r="H465">
        <f t="shared" si="18"/>
        <v>0.86160416388629379</v>
      </c>
      <c r="I465">
        <v>24</v>
      </c>
      <c r="J465">
        <v>43.71</v>
      </c>
      <c r="K465">
        <v>73.7</v>
      </c>
      <c r="O465" t="s">
        <v>618</v>
      </c>
      <c r="P465" t="s">
        <v>450</v>
      </c>
      <c r="Q465" t="s">
        <v>0</v>
      </c>
      <c r="R465" t="s">
        <v>5</v>
      </c>
      <c r="S465">
        <v>24</v>
      </c>
      <c r="T465">
        <v>159.71</v>
      </c>
      <c r="U465">
        <v>73.7</v>
      </c>
      <c r="V465">
        <f t="shared" si="19"/>
        <v>2.1670284938941657</v>
      </c>
      <c r="W465">
        <v>21.5</v>
      </c>
      <c r="X465">
        <v>60.43</v>
      </c>
      <c r="Y465">
        <v>67.47</v>
      </c>
    </row>
    <row r="466" spans="1:25" x14ac:dyDescent="0.35">
      <c r="A466" t="s">
        <v>619</v>
      </c>
      <c r="B466" t="s">
        <v>450</v>
      </c>
      <c r="C466" t="s">
        <v>0</v>
      </c>
      <c r="D466" t="s">
        <v>4</v>
      </c>
      <c r="E466">
        <v>24.5</v>
      </c>
      <c r="F466">
        <v>147.77000000000001</v>
      </c>
      <c r="G466">
        <v>74.930000000000007</v>
      </c>
      <c r="H466">
        <f t="shared" si="18"/>
        <v>1.9721073001468037</v>
      </c>
      <c r="I466">
        <v>22.5</v>
      </c>
      <c r="J466">
        <v>41.82</v>
      </c>
      <c r="K466">
        <v>69.97</v>
      </c>
      <c r="O466" t="s">
        <v>619</v>
      </c>
      <c r="P466" t="s">
        <v>450</v>
      </c>
      <c r="Q466" t="s">
        <v>0</v>
      </c>
      <c r="R466" t="s">
        <v>5</v>
      </c>
      <c r="S466">
        <v>24</v>
      </c>
      <c r="T466">
        <v>182.33</v>
      </c>
      <c r="U466">
        <v>73.7</v>
      </c>
      <c r="V466">
        <f t="shared" si="19"/>
        <v>2.4739484396200817</v>
      </c>
      <c r="W466">
        <v>22</v>
      </c>
      <c r="X466">
        <v>56.98</v>
      </c>
      <c r="Y466">
        <v>68.72</v>
      </c>
    </row>
    <row r="467" spans="1:25" x14ac:dyDescent="0.35">
      <c r="A467" s="1" t="s">
        <v>620</v>
      </c>
      <c r="B467" t="s">
        <v>450</v>
      </c>
      <c r="C467" t="s">
        <v>0</v>
      </c>
      <c r="D467" t="s">
        <v>4</v>
      </c>
      <c r="E467">
        <v>0</v>
      </c>
      <c r="F467">
        <v>0</v>
      </c>
      <c r="G467">
        <v>0</v>
      </c>
      <c r="H467" t="e">
        <f t="shared" si="18"/>
        <v>#DIV/0!</v>
      </c>
      <c r="I467">
        <v>0</v>
      </c>
      <c r="J467">
        <v>0</v>
      </c>
      <c r="K467">
        <v>0</v>
      </c>
      <c r="O467" t="s">
        <v>620</v>
      </c>
      <c r="P467" t="s">
        <v>450</v>
      </c>
      <c r="Q467" t="s">
        <v>0</v>
      </c>
      <c r="R467" t="s">
        <v>5</v>
      </c>
      <c r="S467">
        <v>0</v>
      </c>
      <c r="T467">
        <v>0</v>
      </c>
      <c r="U467">
        <v>0</v>
      </c>
      <c r="V467" t="e">
        <f t="shared" si="19"/>
        <v>#DIV/0!</v>
      </c>
      <c r="W467">
        <v>0</v>
      </c>
      <c r="X467">
        <v>0</v>
      </c>
      <c r="Y467">
        <v>0</v>
      </c>
    </row>
    <row r="468" spans="1:25" x14ac:dyDescent="0.35">
      <c r="A468" t="s">
        <v>621</v>
      </c>
      <c r="B468" t="s">
        <v>450</v>
      </c>
      <c r="C468" t="s">
        <v>0</v>
      </c>
      <c r="D468" t="s">
        <v>4</v>
      </c>
      <c r="E468">
        <v>23</v>
      </c>
      <c r="F468">
        <v>116.29</v>
      </c>
      <c r="G468">
        <v>71.22</v>
      </c>
      <c r="H468">
        <f t="shared" si="18"/>
        <v>1.6328278573434429</v>
      </c>
      <c r="I468">
        <v>21.5</v>
      </c>
      <c r="J468">
        <v>55.9</v>
      </c>
      <c r="K468">
        <v>67.47</v>
      </c>
      <c r="O468" t="s">
        <v>621</v>
      </c>
      <c r="P468" t="s">
        <v>450</v>
      </c>
      <c r="Q468" t="s">
        <v>0</v>
      </c>
      <c r="R468" t="s">
        <v>5</v>
      </c>
      <c r="S468">
        <v>24</v>
      </c>
      <c r="T468">
        <v>155.57</v>
      </c>
      <c r="U468">
        <v>73.7</v>
      </c>
      <c r="V468">
        <f t="shared" si="19"/>
        <v>2.1108548168249661</v>
      </c>
      <c r="W468">
        <v>22</v>
      </c>
      <c r="X468">
        <v>55.41</v>
      </c>
      <c r="Y468">
        <v>68.72</v>
      </c>
    </row>
    <row r="469" spans="1:25" x14ac:dyDescent="0.35">
      <c r="A469" s="1" t="s">
        <v>622</v>
      </c>
      <c r="B469" t="s">
        <v>450</v>
      </c>
      <c r="C469" t="s">
        <v>0</v>
      </c>
      <c r="D469" t="s">
        <v>4</v>
      </c>
      <c r="E469">
        <v>0</v>
      </c>
      <c r="F469">
        <v>0</v>
      </c>
      <c r="G469">
        <v>0</v>
      </c>
      <c r="H469" t="e">
        <f t="shared" si="18"/>
        <v>#DIV/0!</v>
      </c>
      <c r="I469">
        <v>0</v>
      </c>
      <c r="J469">
        <v>0</v>
      </c>
      <c r="K469">
        <v>0</v>
      </c>
      <c r="O469" t="s">
        <v>622</v>
      </c>
      <c r="P469" t="s">
        <v>450</v>
      </c>
      <c r="Q469" t="s">
        <v>0</v>
      </c>
      <c r="R469" t="s">
        <v>5</v>
      </c>
      <c r="S469">
        <v>15</v>
      </c>
      <c r="T469">
        <v>25.13</v>
      </c>
      <c r="U469">
        <v>50.91</v>
      </c>
      <c r="V469">
        <f t="shared" si="19"/>
        <v>0.49361618542526026</v>
      </c>
      <c r="W469">
        <v>15</v>
      </c>
      <c r="X469">
        <v>25.13</v>
      </c>
      <c r="Y469">
        <v>50.91</v>
      </c>
    </row>
    <row r="470" spans="1:25" x14ac:dyDescent="0.35">
      <c r="A470" t="s">
        <v>623</v>
      </c>
      <c r="B470" t="s">
        <v>450</v>
      </c>
      <c r="C470" t="s">
        <v>0</v>
      </c>
      <c r="D470" t="s">
        <v>4</v>
      </c>
      <c r="E470">
        <v>25</v>
      </c>
      <c r="F470">
        <v>73.73</v>
      </c>
      <c r="G470">
        <v>76.17</v>
      </c>
      <c r="H470">
        <f t="shared" si="18"/>
        <v>0.96796639096757253</v>
      </c>
      <c r="I470">
        <v>24.5</v>
      </c>
      <c r="J470">
        <v>65.42</v>
      </c>
      <c r="K470">
        <v>74.930000000000007</v>
      </c>
      <c r="O470" t="s">
        <v>623</v>
      </c>
      <c r="P470" t="s">
        <v>450</v>
      </c>
      <c r="Q470" t="s">
        <v>0</v>
      </c>
      <c r="R470" t="s">
        <v>5</v>
      </c>
      <c r="S470">
        <v>24</v>
      </c>
      <c r="T470">
        <v>138.71</v>
      </c>
      <c r="U470">
        <v>73.7</v>
      </c>
      <c r="V470">
        <f t="shared" si="19"/>
        <v>1.8820895522388059</v>
      </c>
      <c r="W470">
        <v>22</v>
      </c>
      <c r="X470">
        <v>56.65</v>
      </c>
      <c r="Y470">
        <v>68.72</v>
      </c>
    </row>
    <row r="471" spans="1:25" x14ac:dyDescent="0.35">
      <c r="A471" s="1" t="s">
        <v>624</v>
      </c>
      <c r="B471" t="s">
        <v>450</v>
      </c>
      <c r="C471" t="s">
        <v>0</v>
      </c>
      <c r="D471" t="s">
        <v>4</v>
      </c>
      <c r="E471">
        <v>0</v>
      </c>
      <c r="F471">
        <v>0</v>
      </c>
      <c r="G471">
        <v>0</v>
      </c>
      <c r="H471" t="e">
        <f t="shared" si="18"/>
        <v>#DIV/0!</v>
      </c>
      <c r="I471">
        <v>0</v>
      </c>
      <c r="J471">
        <v>0</v>
      </c>
      <c r="K471">
        <v>0</v>
      </c>
      <c r="O471" t="s">
        <v>624</v>
      </c>
      <c r="P471" t="s">
        <v>450</v>
      </c>
      <c r="Q471" t="s">
        <v>0</v>
      </c>
      <c r="R471" t="s">
        <v>5</v>
      </c>
      <c r="S471">
        <v>0</v>
      </c>
      <c r="T471">
        <v>0</v>
      </c>
      <c r="U471">
        <v>0</v>
      </c>
      <c r="V471" t="e">
        <f t="shared" si="19"/>
        <v>#DIV/0!</v>
      </c>
      <c r="W471">
        <v>0</v>
      </c>
      <c r="X471">
        <v>0</v>
      </c>
      <c r="Y471">
        <v>0</v>
      </c>
    </row>
    <row r="472" spans="1:25" x14ac:dyDescent="0.35">
      <c r="A472" s="1" t="s">
        <v>625</v>
      </c>
      <c r="B472" t="s">
        <v>450</v>
      </c>
      <c r="C472" t="s">
        <v>0</v>
      </c>
      <c r="D472" t="s">
        <v>4</v>
      </c>
      <c r="E472">
        <v>0</v>
      </c>
      <c r="F472">
        <v>0</v>
      </c>
      <c r="G472">
        <v>0</v>
      </c>
      <c r="H472" t="e">
        <f t="shared" si="18"/>
        <v>#DIV/0!</v>
      </c>
      <c r="I472">
        <v>0</v>
      </c>
      <c r="J472">
        <v>0</v>
      </c>
      <c r="K472">
        <v>0</v>
      </c>
      <c r="O472" t="s">
        <v>625</v>
      </c>
      <c r="P472" t="s">
        <v>450</v>
      </c>
      <c r="Q472" t="s">
        <v>0</v>
      </c>
      <c r="R472" t="s">
        <v>5</v>
      </c>
      <c r="S472">
        <v>0</v>
      </c>
      <c r="T472">
        <v>0</v>
      </c>
      <c r="U472">
        <v>0</v>
      </c>
      <c r="V472" t="e">
        <f t="shared" si="19"/>
        <v>#DIV/0!</v>
      </c>
      <c r="W472">
        <v>0</v>
      </c>
      <c r="X472">
        <v>0</v>
      </c>
      <c r="Y472">
        <v>0</v>
      </c>
    </row>
    <row r="473" spans="1:25" x14ac:dyDescent="0.35">
      <c r="A473" s="1" t="s">
        <v>626</v>
      </c>
      <c r="B473" t="s">
        <v>450</v>
      </c>
      <c r="C473" t="s">
        <v>0</v>
      </c>
      <c r="D473" t="s">
        <v>4</v>
      </c>
      <c r="E473">
        <v>22.5</v>
      </c>
      <c r="F473">
        <v>31.46</v>
      </c>
      <c r="G473">
        <v>69.97</v>
      </c>
      <c r="H473">
        <f t="shared" si="18"/>
        <v>0.4496212662569673</v>
      </c>
      <c r="I473">
        <v>22</v>
      </c>
      <c r="J473">
        <v>27.79</v>
      </c>
      <c r="K473">
        <v>68.72</v>
      </c>
      <c r="O473" t="s">
        <v>626</v>
      </c>
      <c r="P473" t="s">
        <v>450</v>
      </c>
      <c r="Q473" t="s">
        <v>0</v>
      </c>
      <c r="R473" t="s">
        <v>5</v>
      </c>
      <c r="S473">
        <v>24</v>
      </c>
      <c r="T473">
        <v>169.01</v>
      </c>
      <c r="U473">
        <v>73.7</v>
      </c>
      <c r="V473">
        <f t="shared" si="19"/>
        <v>2.2932157394843959</v>
      </c>
      <c r="W473">
        <v>22</v>
      </c>
      <c r="X473">
        <v>62.21</v>
      </c>
      <c r="Y473">
        <v>68.72</v>
      </c>
    </row>
    <row r="474" spans="1:25" x14ac:dyDescent="0.35">
      <c r="A474" s="1" t="s">
        <v>627</v>
      </c>
      <c r="B474" t="s">
        <v>450</v>
      </c>
      <c r="C474" t="s">
        <v>0</v>
      </c>
      <c r="D474" t="s">
        <v>4</v>
      </c>
      <c r="E474">
        <v>15.5</v>
      </c>
      <c r="F474">
        <v>14.06</v>
      </c>
      <c r="G474">
        <v>52.21</v>
      </c>
      <c r="H474">
        <f t="shared" si="18"/>
        <v>0.26929706952691057</v>
      </c>
      <c r="I474">
        <v>15</v>
      </c>
      <c r="J474">
        <v>8.64</v>
      </c>
      <c r="K474">
        <v>50.91</v>
      </c>
      <c r="O474" t="s">
        <v>627</v>
      </c>
      <c r="P474" t="s">
        <v>450</v>
      </c>
      <c r="Q474" t="s">
        <v>0</v>
      </c>
      <c r="R474" t="s">
        <v>5</v>
      </c>
      <c r="S474">
        <v>24</v>
      </c>
      <c r="T474">
        <v>171.32</v>
      </c>
      <c r="U474">
        <v>73.7</v>
      </c>
      <c r="V474">
        <f t="shared" si="19"/>
        <v>2.3245590230664854</v>
      </c>
      <c r="W474">
        <v>21</v>
      </c>
      <c r="X474">
        <v>48.26</v>
      </c>
      <c r="Y474">
        <v>66.22</v>
      </c>
    </row>
    <row r="475" spans="1:25" x14ac:dyDescent="0.35">
      <c r="A475" t="s">
        <v>628</v>
      </c>
      <c r="B475" t="s">
        <v>450</v>
      </c>
      <c r="C475" t="s">
        <v>0</v>
      </c>
      <c r="D475" t="s">
        <v>4</v>
      </c>
      <c r="E475">
        <v>25.5</v>
      </c>
      <c r="F475">
        <v>123.12</v>
      </c>
      <c r="G475">
        <v>77.400000000000006</v>
      </c>
      <c r="H475">
        <f t="shared" si="18"/>
        <v>1.5906976744186045</v>
      </c>
      <c r="I475">
        <v>23.5</v>
      </c>
      <c r="J475">
        <v>72.34</v>
      </c>
      <c r="K475">
        <v>72.459999999999994</v>
      </c>
      <c r="O475" t="s">
        <v>628</v>
      </c>
      <c r="P475" t="s">
        <v>450</v>
      </c>
      <c r="Q475" t="s">
        <v>0</v>
      </c>
      <c r="R475" t="s">
        <v>5</v>
      </c>
      <c r="S475">
        <v>24</v>
      </c>
      <c r="T475">
        <v>153.18</v>
      </c>
      <c r="U475">
        <v>73.7</v>
      </c>
      <c r="V475">
        <f t="shared" si="19"/>
        <v>2.0784260515603799</v>
      </c>
      <c r="W475">
        <v>22</v>
      </c>
      <c r="X475">
        <v>63.72</v>
      </c>
      <c r="Y475">
        <v>68.72</v>
      </c>
    </row>
    <row r="476" spans="1:25" x14ac:dyDescent="0.35">
      <c r="A476" s="1" t="s">
        <v>629</v>
      </c>
      <c r="B476" t="s">
        <v>450</v>
      </c>
      <c r="C476" t="s">
        <v>3</v>
      </c>
      <c r="D476" t="s">
        <v>4</v>
      </c>
      <c r="E476">
        <v>0</v>
      </c>
      <c r="F476">
        <v>0</v>
      </c>
      <c r="G476">
        <v>0</v>
      </c>
      <c r="H476" t="e">
        <f t="shared" si="18"/>
        <v>#DIV/0!</v>
      </c>
      <c r="I476">
        <v>0</v>
      </c>
      <c r="J476">
        <v>0</v>
      </c>
      <c r="K476">
        <v>0</v>
      </c>
      <c r="O476" t="s">
        <v>629</v>
      </c>
      <c r="P476" t="s">
        <v>450</v>
      </c>
      <c r="Q476" t="s">
        <v>3</v>
      </c>
      <c r="R476" t="s">
        <v>5</v>
      </c>
      <c r="S476">
        <v>0</v>
      </c>
      <c r="T476">
        <v>0</v>
      </c>
      <c r="U476">
        <v>0</v>
      </c>
      <c r="V476" t="e">
        <f t="shared" si="19"/>
        <v>#DIV/0!</v>
      </c>
      <c r="W476">
        <v>0</v>
      </c>
      <c r="X476">
        <v>0</v>
      </c>
      <c r="Y476">
        <v>0</v>
      </c>
    </row>
    <row r="477" spans="1:25" x14ac:dyDescent="0.35">
      <c r="A477" s="1" t="s">
        <v>630</v>
      </c>
      <c r="B477" t="s">
        <v>450</v>
      </c>
      <c r="C477" t="s">
        <v>3</v>
      </c>
      <c r="D477" t="s">
        <v>4</v>
      </c>
      <c r="E477">
        <v>20</v>
      </c>
      <c r="F477">
        <v>31.44</v>
      </c>
      <c r="G477">
        <v>63.71</v>
      </c>
      <c r="H477">
        <f t="shared" si="18"/>
        <v>0.49348610893109401</v>
      </c>
      <c r="I477">
        <v>19.5</v>
      </c>
      <c r="J477">
        <v>27</v>
      </c>
      <c r="K477">
        <v>62.44</v>
      </c>
      <c r="O477" t="s">
        <v>630</v>
      </c>
      <c r="P477" t="s">
        <v>450</v>
      </c>
      <c r="Q477" t="s">
        <v>3</v>
      </c>
      <c r="R477" t="s">
        <v>5</v>
      </c>
      <c r="S477">
        <v>24</v>
      </c>
      <c r="T477">
        <v>98.7</v>
      </c>
      <c r="U477">
        <v>73.7</v>
      </c>
      <c r="V477">
        <f t="shared" si="19"/>
        <v>1.33921302578019</v>
      </c>
      <c r="W477">
        <v>22.5</v>
      </c>
      <c r="X477">
        <v>59.34</v>
      </c>
      <c r="Y477">
        <v>69.97</v>
      </c>
    </row>
    <row r="478" spans="1:25" x14ac:dyDescent="0.35">
      <c r="A478" s="1" t="s">
        <v>631</v>
      </c>
      <c r="B478" t="s">
        <v>450</v>
      </c>
      <c r="C478" t="s">
        <v>3</v>
      </c>
      <c r="D478" t="s">
        <v>4</v>
      </c>
      <c r="E478">
        <v>19</v>
      </c>
      <c r="F478">
        <v>30.79</v>
      </c>
      <c r="G478">
        <v>61.18</v>
      </c>
      <c r="H478">
        <f t="shared" si="18"/>
        <v>0.50326904217064394</v>
      </c>
      <c r="I478">
        <v>18.5</v>
      </c>
      <c r="J478">
        <v>24.56</v>
      </c>
      <c r="K478">
        <v>59.91</v>
      </c>
      <c r="O478" t="s">
        <v>631</v>
      </c>
      <c r="P478" t="s">
        <v>450</v>
      </c>
      <c r="Q478" t="s">
        <v>3</v>
      </c>
      <c r="R478" t="s">
        <v>5</v>
      </c>
      <c r="S478">
        <v>24</v>
      </c>
      <c r="T478">
        <v>134.36000000000001</v>
      </c>
      <c r="U478">
        <v>73.7</v>
      </c>
      <c r="V478">
        <f t="shared" si="19"/>
        <v>1.823066485753053</v>
      </c>
      <c r="W478">
        <v>22</v>
      </c>
      <c r="X478">
        <v>47.09</v>
      </c>
      <c r="Y478">
        <v>68.72</v>
      </c>
    </row>
    <row r="479" spans="1:25" x14ac:dyDescent="0.35">
      <c r="A479" s="1" t="s">
        <v>632</v>
      </c>
      <c r="B479" t="s">
        <v>450</v>
      </c>
      <c r="C479" t="s">
        <v>3</v>
      </c>
      <c r="D479" t="s">
        <v>4</v>
      </c>
      <c r="E479">
        <v>0</v>
      </c>
      <c r="F479">
        <v>0</v>
      </c>
      <c r="G479">
        <v>0</v>
      </c>
      <c r="H479" t="e">
        <f t="shared" si="18"/>
        <v>#DIV/0!</v>
      </c>
      <c r="I479">
        <v>0</v>
      </c>
      <c r="J479">
        <v>0</v>
      </c>
      <c r="K479">
        <v>0</v>
      </c>
      <c r="O479" t="s">
        <v>632</v>
      </c>
      <c r="P479" t="s">
        <v>450</v>
      </c>
      <c r="Q479" t="s">
        <v>3</v>
      </c>
      <c r="R479" t="s">
        <v>5</v>
      </c>
      <c r="S479">
        <v>15</v>
      </c>
      <c r="T479">
        <v>16.3</v>
      </c>
      <c r="U479">
        <v>50.91</v>
      </c>
      <c r="V479">
        <f t="shared" si="19"/>
        <v>0.32017285405617762</v>
      </c>
      <c r="W479">
        <v>15</v>
      </c>
      <c r="X479">
        <v>16.3</v>
      </c>
      <c r="Y479">
        <v>50.91</v>
      </c>
    </row>
    <row r="480" spans="1:25" x14ac:dyDescent="0.35">
      <c r="A480" s="1" t="s">
        <v>633</v>
      </c>
      <c r="B480" t="s">
        <v>450</v>
      </c>
      <c r="C480" t="s">
        <v>3</v>
      </c>
      <c r="D480" t="s">
        <v>4</v>
      </c>
      <c r="E480">
        <v>15</v>
      </c>
      <c r="F480">
        <v>29.09</v>
      </c>
      <c r="G480">
        <v>50.91</v>
      </c>
      <c r="H480">
        <f t="shared" si="18"/>
        <v>0.57140051070516606</v>
      </c>
      <c r="I480">
        <v>15</v>
      </c>
      <c r="J480">
        <v>29.09</v>
      </c>
      <c r="K480">
        <v>50.91</v>
      </c>
      <c r="O480" t="s">
        <v>633</v>
      </c>
      <c r="P480" t="s">
        <v>450</v>
      </c>
      <c r="Q480" t="s">
        <v>3</v>
      </c>
      <c r="R480" t="s">
        <v>5</v>
      </c>
      <c r="S480">
        <v>0</v>
      </c>
      <c r="T480">
        <v>0</v>
      </c>
      <c r="U480">
        <v>0</v>
      </c>
      <c r="V480" t="e">
        <f t="shared" si="19"/>
        <v>#DIV/0!</v>
      </c>
      <c r="W480">
        <v>0</v>
      </c>
      <c r="X480">
        <v>0</v>
      </c>
      <c r="Y480">
        <v>0</v>
      </c>
    </row>
    <row r="481" spans="1:25" x14ac:dyDescent="0.35">
      <c r="A481" s="1" t="s">
        <v>634</v>
      </c>
      <c r="B481" t="s">
        <v>450</v>
      </c>
      <c r="C481" t="s">
        <v>3</v>
      </c>
      <c r="D481" t="s">
        <v>4</v>
      </c>
      <c r="E481">
        <v>17</v>
      </c>
      <c r="F481">
        <v>18.16</v>
      </c>
      <c r="G481">
        <v>56.08</v>
      </c>
      <c r="H481">
        <f t="shared" si="18"/>
        <v>0.32382310984308132</v>
      </c>
      <c r="I481">
        <v>16.5</v>
      </c>
      <c r="J481">
        <v>16.47</v>
      </c>
      <c r="K481">
        <v>54.79</v>
      </c>
      <c r="O481" t="s">
        <v>634</v>
      </c>
      <c r="P481" t="s">
        <v>450</v>
      </c>
      <c r="Q481" t="s">
        <v>3</v>
      </c>
      <c r="R481" t="s">
        <v>5</v>
      </c>
      <c r="S481">
        <v>24.5</v>
      </c>
      <c r="T481">
        <v>95.24</v>
      </c>
      <c r="U481">
        <v>74.930000000000007</v>
      </c>
      <c r="V481">
        <f t="shared" si="19"/>
        <v>1.2710529827839314</v>
      </c>
      <c r="W481">
        <v>22.5</v>
      </c>
      <c r="X481">
        <v>85.83</v>
      </c>
      <c r="Y481">
        <v>69.97</v>
      </c>
    </row>
    <row r="482" spans="1:25" x14ac:dyDescent="0.35">
      <c r="A482" t="s">
        <v>635</v>
      </c>
      <c r="B482" t="s">
        <v>450</v>
      </c>
      <c r="C482" t="s">
        <v>3</v>
      </c>
      <c r="D482" t="s">
        <v>4</v>
      </c>
      <c r="E482">
        <v>27</v>
      </c>
      <c r="F482">
        <v>71.739999999999995</v>
      </c>
      <c r="G482">
        <v>81.08</v>
      </c>
      <c r="H482">
        <f t="shared" si="18"/>
        <v>0.88480513073507638</v>
      </c>
      <c r="I482">
        <v>26.5</v>
      </c>
      <c r="J482">
        <v>68.290000000000006</v>
      </c>
      <c r="K482">
        <v>79.86</v>
      </c>
      <c r="O482" t="s">
        <v>635</v>
      </c>
      <c r="P482" t="s">
        <v>450</v>
      </c>
      <c r="Q482" t="s">
        <v>3</v>
      </c>
      <c r="R482" t="s">
        <v>5</v>
      </c>
      <c r="S482">
        <v>23.5</v>
      </c>
      <c r="T482">
        <v>96.09</v>
      </c>
      <c r="U482">
        <v>72.459999999999994</v>
      </c>
      <c r="V482">
        <f t="shared" si="19"/>
        <v>1.3261109577698043</v>
      </c>
      <c r="W482">
        <v>22.5</v>
      </c>
      <c r="X482">
        <v>65.59</v>
      </c>
      <c r="Y482">
        <v>69.97</v>
      </c>
    </row>
    <row r="483" spans="1:25" x14ac:dyDescent="0.35">
      <c r="A483" s="1" t="s">
        <v>636</v>
      </c>
      <c r="B483" t="s">
        <v>450</v>
      </c>
      <c r="C483" t="s">
        <v>3</v>
      </c>
      <c r="D483" t="s">
        <v>4</v>
      </c>
      <c r="E483">
        <v>0</v>
      </c>
      <c r="F483">
        <v>0</v>
      </c>
      <c r="G483">
        <v>0</v>
      </c>
      <c r="H483" t="e">
        <f t="shared" si="18"/>
        <v>#DIV/0!</v>
      </c>
      <c r="I483">
        <v>0</v>
      </c>
      <c r="J483">
        <v>0</v>
      </c>
      <c r="K483">
        <v>0</v>
      </c>
      <c r="O483" t="s">
        <v>636</v>
      </c>
      <c r="P483" t="s">
        <v>450</v>
      </c>
      <c r="Q483" t="s">
        <v>3</v>
      </c>
      <c r="R483" t="s">
        <v>5</v>
      </c>
      <c r="S483">
        <v>35</v>
      </c>
      <c r="T483">
        <v>90.68</v>
      </c>
      <c r="U483">
        <v>100.44</v>
      </c>
      <c r="V483">
        <f t="shared" si="19"/>
        <v>0.90282755874153731</v>
      </c>
      <c r="W483">
        <v>34.5</v>
      </c>
      <c r="X483">
        <v>80.91</v>
      </c>
      <c r="Y483">
        <v>99.24</v>
      </c>
    </row>
    <row r="484" spans="1:25" x14ac:dyDescent="0.35">
      <c r="A484" s="1" t="s">
        <v>637</v>
      </c>
      <c r="B484" t="s">
        <v>450</v>
      </c>
      <c r="C484" t="s">
        <v>3</v>
      </c>
      <c r="D484" t="s">
        <v>4</v>
      </c>
      <c r="E484">
        <v>0</v>
      </c>
      <c r="F484">
        <v>0</v>
      </c>
      <c r="G484">
        <v>0</v>
      </c>
      <c r="H484" t="e">
        <f t="shared" si="18"/>
        <v>#DIV/0!</v>
      </c>
      <c r="I484">
        <v>0</v>
      </c>
      <c r="J484">
        <v>0</v>
      </c>
      <c r="K484">
        <v>0</v>
      </c>
      <c r="O484" t="s">
        <v>637</v>
      </c>
      <c r="P484" t="s">
        <v>450</v>
      </c>
      <c r="Q484" t="s">
        <v>3</v>
      </c>
      <c r="R484" t="s">
        <v>5</v>
      </c>
      <c r="S484">
        <v>0</v>
      </c>
      <c r="T484">
        <v>0</v>
      </c>
      <c r="U484">
        <v>0</v>
      </c>
      <c r="V484" t="e">
        <f t="shared" si="19"/>
        <v>#DIV/0!</v>
      </c>
      <c r="W484">
        <v>0</v>
      </c>
      <c r="X484">
        <v>0</v>
      </c>
      <c r="Y484">
        <v>0</v>
      </c>
    </row>
    <row r="485" spans="1:25" x14ac:dyDescent="0.35">
      <c r="A485" s="1" t="s">
        <v>638</v>
      </c>
      <c r="B485" t="s">
        <v>450</v>
      </c>
      <c r="C485" t="s">
        <v>3</v>
      </c>
      <c r="D485" t="s">
        <v>4</v>
      </c>
      <c r="E485">
        <v>15.5</v>
      </c>
      <c r="F485">
        <v>12.19</v>
      </c>
      <c r="G485">
        <v>52.21</v>
      </c>
      <c r="H485">
        <f t="shared" si="18"/>
        <v>0.23348017621145373</v>
      </c>
      <c r="I485">
        <v>15</v>
      </c>
      <c r="J485">
        <v>10.77</v>
      </c>
      <c r="K485">
        <v>50.91</v>
      </c>
      <c r="O485" t="s">
        <v>638</v>
      </c>
      <c r="P485" t="s">
        <v>450</v>
      </c>
      <c r="Q485" t="s">
        <v>3</v>
      </c>
      <c r="R485" t="s">
        <v>5</v>
      </c>
      <c r="S485">
        <v>24</v>
      </c>
      <c r="T485">
        <v>127.34</v>
      </c>
      <c r="U485">
        <v>73.7</v>
      </c>
      <c r="V485">
        <f t="shared" si="19"/>
        <v>1.7278154681139755</v>
      </c>
      <c r="W485">
        <v>22.5</v>
      </c>
      <c r="X485">
        <v>62.41</v>
      </c>
      <c r="Y485">
        <v>69.97</v>
      </c>
    </row>
    <row r="486" spans="1:25" x14ac:dyDescent="0.35">
      <c r="A486" s="1" t="s">
        <v>639</v>
      </c>
      <c r="B486" t="s">
        <v>450</v>
      </c>
      <c r="C486" t="s">
        <v>3</v>
      </c>
      <c r="D486" t="s">
        <v>4</v>
      </c>
      <c r="E486">
        <v>23.5</v>
      </c>
      <c r="F486">
        <v>86.82</v>
      </c>
      <c r="G486">
        <v>72.459999999999994</v>
      </c>
      <c r="H486">
        <f t="shared" si="18"/>
        <v>1.1981783052718742</v>
      </c>
      <c r="I486">
        <v>23</v>
      </c>
      <c r="J486">
        <v>63.38</v>
      </c>
      <c r="K486">
        <v>71.22</v>
      </c>
      <c r="O486" t="s">
        <v>639</v>
      </c>
      <c r="P486" t="s">
        <v>450</v>
      </c>
      <c r="Q486" t="s">
        <v>3</v>
      </c>
      <c r="R486" t="s">
        <v>5</v>
      </c>
      <c r="S486">
        <v>27</v>
      </c>
      <c r="T486">
        <v>108.84</v>
      </c>
      <c r="U486">
        <v>81.08</v>
      </c>
      <c r="V486">
        <f t="shared" si="19"/>
        <v>1.3423778983719783</v>
      </c>
      <c r="W486">
        <v>24</v>
      </c>
      <c r="X486">
        <v>98.48</v>
      </c>
      <c r="Y486">
        <v>73.7</v>
      </c>
    </row>
    <row r="487" spans="1:25" x14ac:dyDescent="0.35">
      <c r="A487" s="1" t="s">
        <v>640</v>
      </c>
      <c r="B487" t="s">
        <v>450</v>
      </c>
      <c r="C487" t="s">
        <v>3</v>
      </c>
      <c r="D487" t="s">
        <v>4</v>
      </c>
      <c r="E487">
        <v>18</v>
      </c>
      <c r="F487">
        <v>25.08</v>
      </c>
      <c r="G487">
        <v>58.64</v>
      </c>
      <c r="H487">
        <f t="shared" si="18"/>
        <v>0.42769440654843105</v>
      </c>
      <c r="I487">
        <v>17.5</v>
      </c>
      <c r="J487">
        <v>17.12</v>
      </c>
      <c r="K487">
        <v>57.36</v>
      </c>
      <c r="O487" t="s">
        <v>640</v>
      </c>
      <c r="P487" t="s">
        <v>450</v>
      </c>
      <c r="Q487" t="s">
        <v>3</v>
      </c>
      <c r="R487" t="s">
        <v>5</v>
      </c>
      <c r="S487">
        <v>24</v>
      </c>
      <c r="T487">
        <v>115.63</v>
      </c>
      <c r="U487">
        <v>73.7</v>
      </c>
      <c r="V487">
        <f t="shared" si="19"/>
        <v>1.5689280868385345</v>
      </c>
      <c r="W487">
        <v>22.5</v>
      </c>
      <c r="X487">
        <v>59.7</v>
      </c>
      <c r="Y487">
        <v>69.97</v>
      </c>
    </row>
    <row r="488" spans="1:25" x14ac:dyDescent="0.35">
      <c r="A488" t="s">
        <v>641</v>
      </c>
      <c r="B488" t="s">
        <v>450</v>
      </c>
      <c r="C488" t="s">
        <v>3</v>
      </c>
      <c r="D488" t="s">
        <v>4</v>
      </c>
      <c r="E488">
        <v>25.5</v>
      </c>
      <c r="F488">
        <v>82.01</v>
      </c>
      <c r="G488">
        <v>77.400000000000006</v>
      </c>
      <c r="H488">
        <f t="shared" si="18"/>
        <v>1.0595607235142119</v>
      </c>
      <c r="I488">
        <v>24.5</v>
      </c>
      <c r="J488">
        <v>71.540000000000006</v>
      </c>
      <c r="K488">
        <v>74.930000000000007</v>
      </c>
      <c r="O488" t="s">
        <v>641</v>
      </c>
      <c r="P488" t="s">
        <v>450</v>
      </c>
      <c r="Q488" t="s">
        <v>3</v>
      </c>
      <c r="R488" t="s">
        <v>5</v>
      </c>
      <c r="S488">
        <v>24</v>
      </c>
      <c r="T488">
        <v>129.83000000000001</v>
      </c>
      <c r="U488">
        <v>73.7</v>
      </c>
      <c r="V488">
        <f t="shared" si="19"/>
        <v>1.7616010854816826</v>
      </c>
      <c r="W488">
        <v>22.5</v>
      </c>
      <c r="X488">
        <v>62.7</v>
      </c>
      <c r="Y488">
        <v>69.97</v>
      </c>
    </row>
    <row r="489" spans="1:25" x14ac:dyDescent="0.35">
      <c r="A489" s="1" t="s">
        <v>642</v>
      </c>
      <c r="B489" t="s">
        <v>450</v>
      </c>
      <c r="C489" t="s">
        <v>3</v>
      </c>
      <c r="D489" t="s">
        <v>4</v>
      </c>
      <c r="E489">
        <v>0</v>
      </c>
      <c r="F489">
        <v>0</v>
      </c>
      <c r="G489">
        <v>0</v>
      </c>
      <c r="H489" t="e">
        <f t="shared" si="18"/>
        <v>#DIV/0!</v>
      </c>
      <c r="I489">
        <v>0</v>
      </c>
      <c r="J489">
        <v>0</v>
      </c>
      <c r="K489">
        <v>0</v>
      </c>
      <c r="O489" t="s">
        <v>642</v>
      </c>
      <c r="P489" t="s">
        <v>450</v>
      </c>
      <c r="Q489" t="s">
        <v>3</v>
      </c>
      <c r="R489" t="s">
        <v>5</v>
      </c>
      <c r="S489">
        <v>0</v>
      </c>
      <c r="T489">
        <v>0</v>
      </c>
      <c r="U489">
        <v>0</v>
      </c>
      <c r="V489" t="e">
        <f t="shared" si="19"/>
        <v>#DIV/0!</v>
      </c>
      <c r="W489">
        <v>0</v>
      </c>
      <c r="X489">
        <v>0</v>
      </c>
      <c r="Y489">
        <v>0</v>
      </c>
    </row>
    <row r="490" spans="1:25" x14ac:dyDescent="0.35">
      <c r="A490" t="s">
        <v>643</v>
      </c>
      <c r="B490" t="s">
        <v>450</v>
      </c>
      <c r="C490" t="s">
        <v>3</v>
      </c>
      <c r="D490" t="s">
        <v>4</v>
      </c>
      <c r="E490">
        <v>18</v>
      </c>
      <c r="F490">
        <v>48.1</v>
      </c>
      <c r="G490">
        <v>58.64</v>
      </c>
      <c r="H490">
        <f t="shared" si="18"/>
        <v>0.82025920873124147</v>
      </c>
      <c r="I490">
        <v>17.5</v>
      </c>
      <c r="J490">
        <v>39.54</v>
      </c>
      <c r="K490">
        <v>57.36</v>
      </c>
      <c r="O490" t="s">
        <v>643</v>
      </c>
      <c r="P490" t="s">
        <v>450</v>
      </c>
      <c r="Q490" t="s">
        <v>3</v>
      </c>
      <c r="R490" t="s">
        <v>5</v>
      </c>
      <c r="S490">
        <v>24</v>
      </c>
      <c r="T490">
        <v>103.92</v>
      </c>
      <c r="U490">
        <v>73.7</v>
      </c>
      <c r="V490">
        <f t="shared" si="19"/>
        <v>1.4100407055630937</v>
      </c>
      <c r="W490">
        <v>22.5</v>
      </c>
      <c r="X490">
        <v>48.48</v>
      </c>
      <c r="Y490">
        <v>69.97</v>
      </c>
    </row>
    <row r="491" spans="1:25" x14ac:dyDescent="0.35">
      <c r="A491" s="1" t="s">
        <v>644</v>
      </c>
      <c r="B491" t="s">
        <v>450</v>
      </c>
      <c r="C491" t="s">
        <v>3</v>
      </c>
      <c r="D491" t="s">
        <v>4</v>
      </c>
      <c r="E491">
        <v>0</v>
      </c>
      <c r="F491">
        <v>0</v>
      </c>
      <c r="G491">
        <v>0</v>
      </c>
      <c r="H491" t="e">
        <f t="shared" si="18"/>
        <v>#DIV/0!</v>
      </c>
      <c r="I491">
        <v>0</v>
      </c>
      <c r="J491">
        <v>0</v>
      </c>
      <c r="K491">
        <v>0</v>
      </c>
      <c r="O491" t="s">
        <v>644</v>
      </c>
      <c r="P491" t="s">
        <v>450</v>
      </c>
      <c r="Q491" t="s">
        <v>3</v>
      </c>
      <c r="R491" t="s">
        <v>5</v>
      </c>
      <c r="S491">
        <v>0</v>
      </c>
      <c r="T491">
        <v>0</v>
      </c>
      <c r="U491">
        <v>0</v>
      </c>
      <c r="V491" t="e">
        <f t="shared" si="19"/>
        <v>#DIV/0!</v>
      </c>
      <c r="W491">
        <v>0</v>
      </c>
      <c r="X491">
        <v>0</v>
      </c>
      <c r="Y491">
        <v>0</v>
      </c>
    </row>
    <row r="492" spans="1:25" x14ac:dyDescent="0.35">
      <c r="A492" s="1" t="s">
        <v>645</v>
      </c>
      <c r="B492" t="s">
        <v>450</v>
      </c>
      <c r="C492" t="s">
        <v>0</v>
      </c>
      <c r="D492" t="s">
        <v>4</v>
      </c>
      <c r="E492">
        <v>0</v>
      </c>
      <c r="F492">
        <v>0</v>
      </c>
      <c r="G492">
        <v>0</v>
      </c>
      <c r="H492" t="e">
        <f t="shared" si="18"/>
        <v>#DIV/0!</v>
      </c>
      <c r="I492">
        <v>0</v>
      </c>
      <c r="J492">
        <v>0</v>
      </c>
      <c r="K492">
        <v>0</v>
      </c>
      <c r="O492" t="s">
        <v>645</v>
      </c>
      <c r="P492" t="s">
        <v>450</v>
      </c>
      <c r="Q492" t="s">
        <v>0</v>
      </c>
      <c r="R492" t="s">
        <v>5</v>
      </c>
      <c r="S492">
        <v>15</v>
      </c>
      <c r="T492">
        <v>10.75</v>
      </c>
      <c r="U492">
        <v>50.91</v>
      </c>
      <c r="V492">
        <f t="shared" si="19"/>
        <v>0.2111569436260067</v>
      </c>
      <c r="W492">
        <v>15</v>
      </c>
      <c r="X492">
        <v>10.75</v>
      </c>
      <c r="Y492">
        <v>50.91</v>
      </c>
    </row>
    <row r="493" spans="1:25" x14ac:dyDescent="0.35">
      <c r="A493" s="1" t="s">
        <v>646</v>
      </c>
      <c r="B493" t="s">
        <v>450</v>
      </c>
      <c r="C493" t="s">
        <v>0</v>
      </c>
      <c r="D493" t="s">
        <v>4</v>
      </c>
      <c r="E493">
        <v>0</v>
      </c>
      <c r="F493">
        <v>0</v>
      </c>
      <c r="G493">
        <v>0</v>
      </c>
      <c r="H493" t="e">
        <f t="shared" si="18"/>
        <v>#DIV/0!</v>
      </c>
      <c r="I493">
        <v>0</v>
      </c>
      <c r="J493">
        <v>0</v>
      </c>
      <c r="K493">
        <v>0</v>
      </c>
      <c r="O493" t="s">
        <v>646</v>
      </c>
      <c r="P493" t="s">
        <v>450</v>
      </c>
      <c r="Q493" t="s">
        <v>0</v>
      </c>
      <c r="R493" t="s">
        <v>5</v>
      </c>
      <c r="S493">
        <v>0</v>
      </c>
      <c r="T493">
        <v>0</v>
      </c>
      <c r="U493">
        <v>0</v>
      </c>
      <c r="V493" t="e">
        <f t="shared" si="19"/>
        <v>#DIV/0!</v>
      </c>
      <c r="W493">
        <v>0</v>
      </c>
      <c r="X493">
        <v>0</v>
      </c>
      <c r="Y493">
        <v>0</v>
      </c>
    </row>
    <row r="494" spans="1:25" x14ac:dyDescent="0.35">
      <c r="A494" s="1" t="s">
        <v>647</v>
      </c>
      <c r="B494" t="s">
        <v>450</v>
      </c>
      <c r="C494" t="s">
        <v>0</v>
      </c>
      <c r="D494" t="s">
        <v>4</v>
      </c>
      <c r="E494">
        <v>15</v>
      </c>
      <c r="F494">
        <v>7.36</v>
      </c>
      <c r="G494">
        <v>50.91</v>
      </c>
      <c r="H494">
        <f t="shared" si="18"/>
        <v>0.14456884698487529</v>
      </c>
      <c r="I494">
        <v>15</v>
      </c>
      <c r="J494">
        <v>7.36</v>
      </c>
      <c r="K494">
        <v>50.91</v>
      </c>
      <c r="O494" t="s">
        <v>647</v>
      </c>
      <c r="P494" t="s">
        <v>450</v>
      </c>
      <c r="Q494" t="s">
        <v>0</v>
      </c>
      <c r="R494" t="s">
        <v>5</v>
      </c>
      <c r="S494">
        <v>24</v>
      </c>
      <c r="T494">
        <v>88.23</v>
      </c>
      <c r="U494">
        <v>73.7</v>
      </c>
      <c r="V494">
        <f t="shared" si="19"/>
        <v>1.1971506105834464</v>
      </c>
      <c r="W494">
        <v>23.5</v>
      </c>
      <c r="X494">
        <v>51.75</v>
      </c>
      <c r="Y494">
        <v>72.459999999999994</v>
      </c>
    </row>
    <row r="495" spans="1:25" x14ac:dyDescent="0.35">
      <c r="A495" s="1" t="s">
        <v>648</v>
      </c>
      <c r="B495" t="s">
        <v>450</v>
      </c>
      <c r="C495" t="s">
        <v>0</v>
      </c>
      <c r="D495" t="s">
        <v>4</v>
      </c>
      <c r="E495">
        <v>0</v>
      </c>
      <c r="F495">
        <v>0</v>
      </c>
      <c r="G495">
        <v>0</v>
      </c>
      <c r="H495" t="e">
        <f t="shared" si="18"/>
        <v>#DIV/0!</v>
      </c>
      <c r="I495">
        <v>0</v>
      </c>
      <c r="J495">
        <v>0</v>
      </c>
      <c r="K495">
        <v>0</v>
      </c>
      <c r="O495" t="s">
        <v>648</v>
      </c>
      <c r="P495" t="s">
        <v>450</v>
      </c>
      <c r="Q495" t="s">
        <v>0</v>
      </c>
      <c r="R495" t="s">
        <v>5</v>
      </c>
      <c r="S495">
        <v>0</v>
      </c>
      <c r="T495">
        <v>0</v>
      </c>
      <c r="U495">
        <v>0</v>
      </c>
      <c r="V495" t="e">
        <f t="shared" si="19"/>
        <v>#DIV/0!</v>
      </c>
      <c r="W495">
        <v>0</v>
      </c>
      <c r="X495">
        <v>0</v>
      </c>
      <c r="Y495">
        <v>0</v>
      </c>
    </row>
    <row r="496" spans="1:25" x14ac:dyDescent="0.35">
      <c r="A496" s="1" t="s">
        <v>649</v>
      </c>
      <c r="B496" t="s">
        <v>450</v>
      </c>
      <c r="C496" t="s">
        <v>0</v>
      </c>
      <c r="D496" t="s">
        <v>4</v>
      </c>
      <c r="E496">
        <v>15</v>
      </c>
      <c r="F496">
        <v>14.02</v>
      </c>
      <c r="G496">
        <v>50.91</v>
      </c>
      <c r="H496">
        <f t="shared" si="18"/>
        <v>0.27538793950108037</v>
      </c>
      <c r="I496">
        <v>15</v>
      </c>
      <c r="J496">
        <v>14.02</v>
      </c>
      <c r="K496">
        <v>50.91</v>
      </c>
      <c r="O496" t="s">
        <v>649</v>
      </c>
      <c r="P496" t="s">
        <v>450</v>
      </c>
      <c r="Q496" t="s">
        <v>0</v>
      </c>
      <c r="R496" t="s">
        <v>5</v>
      </c>
      <c r="S496">
        <v>24</v>
      </c>
      <c r="T496">
        <v>137.81</v>
      </c>
      <c r="U496">
        <v>73.7</v>
      </c>
      <c r="V496">
        <f t="shared" si="19"/>
        <v>1.869877883310719</v>
      </c>
      <c r="W496">
        <v>22</v>
      </c>
      <c r="X496">
        <v>56.35</v>
      </c>
      <c r="Y496">
        <v>68.72</v>
      </c>
    </row>
    <row r="497" spans="1:25" x14ac:dyDescent="0.35">
      <c r="A497" t="s">
        <v>650</v>
      </c>
      <c r="B497" t="s">
        <v>450</v>
      </c>
      <c r="C497" t="s">
        <v>0</v>
      </c>
      <c r="D497" t="s">
        <v>4</v>
      </c>
      <c r="E497">
        <v>25</v>
      </c>
      <c r="F497">
        <v>119.37</v>
      </c>
      <c r="G497">
        <v>76.17</v>
      </c>
      <c r="H497">
        <f t="shared" si="18"/>
        <v>1.5671524222134698</v>
      </c>
      <c r="I497">
        <v>23</v>
      </c>
      <c r="J497">
        <v>67.59</v>
      </c>
      <c r="K497">
        <v>71.22</v>
      </c>
      <c r="O497" t="s">
        <v>650</v>
      </c>
      <c r="P497" t="s">
        <v>450</v>
      </c>
      <c r="Q497" t="s">
        <v>0</v>
      </c>
      <c r="R497" t="s">
        <v>5</v>
      </c>
      <c r="S497">
        <v>24</v>
      </c>
      <c r="T497">
        <v>155.07</v>
      </c>
      <c r="U497">
        <v>73.7</v>
      </c>
      <c r="V497">
        <f t="shared" si="19"/>
        <v>2.1040705563093622</v>
      </c>
      <c r="W497">
        <v>22</v>
      </c>
      <c r="X497">
        <v>60.33</v>
      </c>
      <c r="Y497">
        <v>68.72</v>
      </c>
    </row>
    <row r="498" spans="1:25" x14ac:dyDescent="0.35">
      <c r="A498" t="s">
        <v>651</v>
      </c>
      <c r="B498" t="s">
        <v>450</v>
      </c>
      <c r="C498" t="s">
        <v>0</v>
      </c>
      <c r="D498" t="s">
        <v>4</v>
      </c>
      <c r="E498">
        <v>25.5</v>
      </c>
      <c r="F498">
        <v>158.46</v>
      </c>
      <c r="G498">
        <v>77.400000000000006</v>
      </c>
      <c r="H498">
        <f t="shared" si="18"/>
        <v>2.0472868217054265</v>
      </c>
      <c r="I498">
        <v>23</v>
      </c>
      <c r="J498">
        <v>49.1</v>
      </c>
      <c r="K498">
        <v>71.22</v>
      </c>
      <c r="O498" t="s">
        <v>651</v>
      </c>
      <c r="P498" t="s">
        <v>450</v>
      </c>
      <c r="Q498" t="s">
        <v>0</v>
      </c>
      <c r="R498" t="s">
        <v>5</v>
      </c>
      <c r="S498">
        <v>24</v>
      </c>
      <c r="T498">
        <v>163.32</v>
      </c>
      <c r="U498">
        <v>73.7</v>
      </c>
      <c r="V498">
        <f t="shared" si="19"/>
        <v>2.2160108548168247</v>
      </c>
      <c r="W498">
        <v>21.5</v>
      </c>
      <c r="X498">
        <v>53.4</v>
      </c>
      <c r="Y498">
        <v>67.47</v>
      </c>
    </row>
    <row r="499" spans="1:25" x14ac:dyDescent="0.35">
      <c r="A499" s="1" t="s">
        <v>652</v>
      </c>
      <c r="B499" t="s">
        <v>450</v>
      </c>
      <c r="C499" t="s">
        <v>0</v>
      </c>
      <c r="D499" t="s">
        <v>4</v>
      </c>
      <c r="E499">
        <v>25.5</v>
      </c>
      <c r="F499">
        <v>81.98</v>
      </c>
      <c r="G499">
        <v>77.400000000000006</v>
      </c>
      <c r="H499">
        <f t="shared" si="18"/>
        <v>1.0591731266149871</v>
      </c>
      <c r="I499">
        <v>25</v>
      </c>
      <c r="J499">
        <v>70.12</v>
      </c>
      <c r="K499">
        <v>76.17</v>
      </c>
      <c r="O499" t="s">
        <v>652</v>
      </c>
      <c r="P499" t="s">
        <v>450</v>
      </c>
      <c r="Q499" t="s">
        <v>0</v>
      </c>
      <c r="R499" t="s">
        <v>5</v>
      </c>
      <c r="S499">
        <v>25.5</v>
      </c>
      <c r="T499">
        <v>94.16</v>
      </c>
      <c r="U499">
        <v>77.400000000000006</v>
      </c>
      <c r="V499">
        <f t="shared" si="19"/>
        <v>1.2165374677002583</v>
      </c>
      <c r="W499">
        <v>21</v>
      </c>
      <c r="X499">
        <v>64.87</v>
      </c>
      <c r="Y499">
        <v>66.22</v>
      </c>
    </row>
    <row r="500" spans="1:25" x14ac:dyDescent="0.35">
      <c r="A500" s="1" t="s">
        <v>653</v>
      </c>
      <c r="B500" t="s">
        <v>450</v>
      </c>
      <c r="C500" t="s">
        <v>0</v>
      </c>
      <c r="D500" t="s">
        <v>4</v>
      </c>
      <c r="E500">
        <v>0</v>
      </c>
      <c r="F500">
        <v>0</v>
      </c>
      <c r="G500">
        <v>0</v>
      </c>
      <c r="H500" t="e">
        <f t="shared" si="18"/>
        <v>#DIV/0!</v>
      </c>
      <c r="I500">
        <v>0</v>
      </c>
      <c r="J500">
        <v>0</v>
      </c>
      <c r="K500">
        <v>0</v>
      </c>
      <c r="O500" t="s">
        <v>653</v>
      </c>
      <c r="P500" t="s">
        <v>450</v>
      </c>
      <c r="Q500" t="s">
        <v>0</v>
      </c>
      <c r="R500" t="s">
        <v>5</v>
      </c>
      <c r="S500">
        <v>0</v>
      </c>
      <c r="T500">
        <v>0</v>
      </c>
      <c r="U500">
        <v>0</v>
      </c>
      <c r="V500" t="e">
        <f t="shared" si="19"/>
        <v>#DIV/0!</v>
      </c>
      <c r="W500">
        <v>0</v>
      </c>
      <c r="X500">
        <v>0</v>
      </c>
      <c r="Y500">
        <v>0</v>
      </c>
    </row>
    <row r="501" spans="1:25" x14ac:dyDescent="0.35">
      <c r="A501" t="s">
        <v>654</v>
      </c>
      <c r="B501" t="s">
        <v>450</v>
      </c>
      <c r="C501" t="s">
        <v>0</v>
      </c>
      <c r="D501" t="s">
        <v>4</v>
      </c>
      <c r="E501">
        <v>24</v>
      </c>
      <c r="F501">
        <v>70.48</v>
      </c>
      <c r="G501">
        <v>73.7</v>
      </c>
      <c r="H501">
        <f t="shared" si="18"/>
        <v>0.95630936227951158</v>
      </c>
      <c r="I501">
        <v>23.5</v>
      </c>
      <c r="J501">
        <v>57.99</v>
      </c>
      <c r="K501">
        <v>72.459999999999994</v>
      </c>
      <c r="O501" t="s">
        <v>654</v>
      </c>
      <c r="P501" t="s">
        <v>450</v>
      </c>
      <c r="Q501" t="s">
        <v>0</v>
      </c>
      <c r="R501" t="s">
        <v>5</v>
      </c>
      <c r="S501">
        <v>24</v>
      </c>
      <c r="T501">
        <v>132.01</v>
      </c>
      <c r="U501">
        <v>73.7</v>
      </c>
      <c r="V501">
        <f t="shared" si="19"/>
        <v>1.7911804613297149</v>
      </c>
      <c r="W501">
        <v>21.5</v>
      </c>
      <c r="X501">
        <v>61.74</v>
      </c>
      <c r="Y501">
        <v>67.47</v>
      </c>
    </row>
    <row r="502" spans="1:25" x14ac:dyDescent="0.35">
      <c r="A502" s="1" t="s">
        <v>655</v>
      </c>
      <c r="B502" t="s">
        <v>450</v>
      </c>
      <c r="C502" t="s">
        <v>0</v>
      </c>
      <c r="D502" t="s">
        <v>4</v>
      </c>
      <c r="E502">
        <v>15.5</v>
      </c>
      <c r="F502">
        <v>18.78</v>
      </c>
      <c r="G502">
        <v>52.21</v>
      </c>
      <c r="H502">
        <f t="shared" si="18"/>
        <v>0.35970120666538979</v>
      </c>
      <c r="I502">
        <v>15</v>
      </c>
      <c r="J502">
        <v>15.45</v>
      </c>
      <c r="K502">
        <v>50.91</v>
      </c>
      <c r="O502" t="s">
        <v>655</v>
      </c>
      <c r="P502" t="s">
        <v>450</v>
      </c>
      <c r="Q502" t="s">
        <v>0</v>
      </c>
      <c r="R502" t="s">
        <v>5</v>
      </c>
      <c r="S502">
        <v>24</v>
      </c>
      <c r="T502">
        <v>134.38</v>
      </c>
      <c r="U502">
        <v>73.7</v>
      </c>
      <c r="V502">
        <f t="shared" si="19"/>
        <v>1.8233378561736768</v>
      </c>
      <c r="W502">
        <v>21.5</v>
      </c>
      <c r="X502">
        <v>65.91</v>
      </c>
      <c r="Y502">
        <v>67.47</v>
      </c>
    </row>
    <row r="503" spans="1:25" x14ac:dyDescent="0.35">
      <c r="A503" t="s">
        <v>656</v>
      </c>
      <c r="B503" t="s">
        <v>450</v>
      </c>
      <c r="C503" t="s">
        <v>0</v>
      </c>
      <c r="D503" t="s">
        <v>4</v>
      </c>
      <c r="E503">
        <v>24.5</v>
      </c>
      <c r="F503">
        <v>103.82</v>
      </c>
      <c r="G503">
        <v>74.930000000000007</v>
      </c>
      <c r="H503">
        <f t="shared" si="18"/>
        <v>1.3855598558654743</v>
      </c>
      <c r="I503">
        <v>21.5</v>
      </c>
      <c r="J503">
        <v>61.1</v>
      </c>
      <c r="K503">
        <v>67.47</v>
      </c>
      <c r="O503" t="s">
        <v>656</v>
      </c>
      <c r="P503" t="s">
        <v>450</v>
      </c>
      <c r="Q503" t="s">
        <v>0</v>
      </c>
      <c r="R503" t="s">
        <v>5</v>
      </c>
      <c r="S503">
        <v>24</v>
      </c>
      <c r="T503">
        <v>170.45</v>
      </c>
      <c r="U503">
        <v>73.7</v>
      </c>
      <c r="V503">
        <f t="shared" si="19"/>
        <v>2.3127544097693349</v>
      </c>
      <c r="W503">
        <v>22</v>
      </c>
      <c r="X503">
        <v>64.02</v>
      </c>
      <c r="Y503">
        <v>68.72</v>
      </c>
    </row>
    <row r="504" spans="1:25" x14ac:dyDescent="0.35">
      <c r="A504" s="1" t="s">
        <v>657</v>
      </c>
      <c r="B504" t="s">
        <v>450</v>
      </c>
      <c r="C504" t="s">
        <v>0</v>
      </c>
      <c r="D504" t="s">
        <v>4</v>
      </c>
      <c r="E504">
        <v>0</v>
      </c>
      <c r="F504">
        <v>0</v>
      </c>
      <c r="G504">
        <v>0</v>
      </c>
      <c r="H504" t="e">
        <f t="shared" si="18"/>
        <v>#DIV/0!</v>
      </c>
      <c r="I504">
        <v>0</v>
      </c>
      <c r="J504">
        <v>0</v>
      </c>
      <c r="K504">
        <v>0</v>
      </c>
      <c r="O504" t="s">
        <v>657</v>
      </c>
      <c r="P504" t="s">
        <v>450</v>
      </c>
      <c r="Q504" t="s">
        <v>0</v>
      </c>
      <c r="R504" t="s">
        <v>5</v>
      </c>
      <c r="S504">
        <v>0</v>
      </c>
      <c r="T504">
        <v>0</v>
      </c>
      <c r="U504">
        <v>0</v>
      </c>
      <c r="V504" t="e">
        <f t="shared" si="19"/>
        <v>#DIV/0!</v>
      </c>
      <c r="W504">
        <v>0</v>
      </c>
      <c r="X504">
        <v>0</v>
      </c>
      <c r="Y504">
        <v>0</v>
      </c>
    </row>
    <row r="505" spans="1:25" x14ac:dyDescent="0.35">
      <c r="A505" s="1" t="s">
        <v>658</v>
      </c>
      <c r="B505" t="s">
        <v>450</v>
      </c>
      <c r="C505" t="s">
        <v>0</v>
      </c>
      <c r="D505" t="s">
        <v>4</v>
      </c>
      <c r="E505">
        <v>0</v>
      </c>
      <c r="F505">
        <v>0</v>
      </c>
      <c r="G505">
        <v>0</v>
      </c>
      <c r="H505" t="e">
        <f t="shared" si="18"/>
        <v>#DIV/0!</v>
      </c>
      <c r="I505">
        <v>0</v>
      </c>
      <c r="J505">
        <v>0</v>
      </c>
      <c r="K505">
        <v>0</v>
      </c>
      <c r="O505" t="s">
        <v>658</v>
      </c>
      <c r="P505" t="s">
        <v>450</v>
      </c>
      <c r="Q505" t="s">
        <v>0</v>
      </c>
      <c r="R505" t="s">
        <v>5</v>
      </c>
      <c r="S505">
        <v>0</v>
      </c>
      <c r="T505">
        <v>0</v>
      </c>
      <c r="U505">
        <v>0</v>
      </c>
      <c r="V505" t="e">
        <f t="shared" si="19"/>
        <v>#DIV/0!</v>
      </c>
      <c r="W505">
        <v>0</v>
      </c>
      <c r="X505">
        <v>0</v>
      </c>
      <c r="Y505">
        <v>0</v>
      </c>
    </row>
    <row r="506" spans="1:25" x14ac:dyDescent="0.35">
      <c r="A506" t="s">
        <v>659</v>
      </c>
      <c r="B506" t="s">
        <v>450</v>
      </c>
      <c r="C506" t="s">
        <v>0</v>
      </c>
      <c r="D506" t="s">
        <v>4</v>
      </c>
      <c r="E506">
        <v>24</v>
      </c>
      <c r="F506">
        <v>123.85</v>
      </c>
      <c r="G506">
        <v>73.7</v>
      </c>
      <c r="H506">
        <f t="shared" si="18"/>
        <v>1.680461329715061</v>
      </c>
      <c r="I506">
        <v>21</v>
      </c>
      <c r="J506">
        <v>44.26</v>
      </c>
      <c r="K506">
        <v>66.22</v>
      </c>
      <c r="O506" t="s">
        <v>659</v>
      </c>
      <c r="P506" t="s">
        <v>450</v>
      </c>
      <c r="Q506" t="s">
        <v>0</v>
      </c>
      <c r="R506" t="s">
        <v>5</v>
      </c>
      <c r="S506">
        <v>24</v>
      </c>
      <c r="T506">
        <v>146.46</v>
      </c>
      <c r="U506">
        <v>73.7</v>
      </c>
      <c r="V506">
        <f t="shared" si="19"/>
        <v>1.9872455902306649</v>
      </c>
      <c r="W506">
        <v>22</v>
      </c>
      <c r="X506">
        <v>67.73</v>
      </c>
      <c r="Y506">
        <v>68.72</v>
      </c>
    </row>
    <row r="507" spans="1:25" x14ac:dyDescent="0.35">
      <c r="A507" s="1" t="s">
        <v>660</v>
      </c>
      <c r="B507" t="s">
        <v>450</v>
      </c>
      <c r="C507" t="s">
        <v>0</v>
      </c>
      <c r="D507" t="s">
        <v>4</v>
      </c>
      <c r="E507">
        <v>19</v>
      </c>
      <c r="F507">
        <v>17.18</v>
      </c>
      <c r="G507">
        <v>61.18</v>
      </c>
      <c r="H507">
        <f t="shared" si="18"/>
        <v>0.28081072245831973</v>
      </c>
      <c r="I507">
        <v>18.5</v>
      </c>
      <c r="J507">
        <v>15.7</v>
      </c>
      <c r="K507">
        <v>59.91</v>
      </c>
      <c r="O507" t="s">
        <v>660</v>
      </c>
      <c r="P507" t="s">
        <v>450</v>
      </c>
      <c r="Q507" t="s">
        <v>0</v>
      </c>
      <c r="R507" t="s">
        <v>5</v>
      </c>
      <c r="S507">
        <v>24</v>
      </c>
      <c r="T507">
        <v>185.18</v>
      </c>
      <c r="U507">
        <v>73.7</v>
      </c>
      <c r="V507">
        <f t="shared" si="19"/>
        <v>2.5126187245590232</v>
      </c>
      <c r="W507">
        <v>21.5</v>
      </c>
      <c r="X507">
        <v>58.69</v>
      </c>
      <c r="Y507">
        <v>67.47</v>
      </c>
    </row>
    <row r="508" spans="1:25" x14ac:dyDescent="0.35">
      <c r="A508" s="1" t="s">
        <v>661</v>
      </c>
      <c r="B508" t="s">
        <v>450</v>
      </c>
      <c r="C508" t="s">
        <v>3</v>
      </c>
      <c r="D508" t="s">
        <v>4</v>
      </c>
      <c r="E508">
        <v>18.5</v>
      </c>
      <c r="F508">
        <v>18.72</v>
      </c>
      <c r="G508">
        <v>59.91</v>
      </c>
      <c r="H508">
        <f t="shared" si="18"/>
        <v>0.31246870305458185</v>
      </c>
      <c r="I508">
        <v>18</v>
      </c>
      <c r="J508">
        <v>14.94</v>
      </c>
      <c r="K508">
        <v>58.64</v>
      </c>
      <c r="O508" t="s">
        <v>661</v>
      </c>
      <c r="P508" t="s">
        <v>450</v>
      </c>
      <c r="Q508" t="s">
        <v>3</v>
      </c>
      <c r="R508" t="s">
        <v>5</v>
      </c>
      <c r="S508">
        <v>23.5</v>
      </c>
      <c r="T508">
        <v>91.96</v>
      </c>
      <c r="U508">
        <v>72.459999999999994</v>
      </c>
      <c r="V508">
        <f t="shared" si="19"/>
        <v>1.2691139939276843</v>
      </c>
      <c r="W508">
        <v>22.5</v>
      </c>
      <c r="X508">
        <v>65.97</v>
      </c>
      <c r="Y508">
        <v>69.97</v>
      </c>
    </row>
    <row r="509" spans="1:25" x14ac:dyDescent="0.35">
      <c r="A509" t="s">
        <v>662</v>
      </c>
      <c r="B509" t="s">
        <v>450</v>
      </c>
      <c r="C509" t="s">
        <v>3</v>
      </c>
      <c r="D509" t="s">
        <v>4</v>
      </c>
      <c r="E509">
        <v>29</v>
      </c>
      <c r="F509">
        <v>74.47</v>
      </c>
      <c r="G509">
        <v>85.96</v>
      </c>
      <c r="H509">
        <f t="shared" si="18"/>
        <v>0.86633317822242906</v>
      </c>
      <c r="I509">
        <v>28.5</v>
      </c>
      <c r="J509">
        <v>49.65</v>
      </c>
      <c r="K509">
        <v>84.74</v>
      </c>
      <c r="O509" t="s">
        <v>662</v>
      </c>
      <c r="P509" t="s">
        <v>450</v>
      </c>
      <c r="Q509" t="s">
        <v>3</v>
      </c>
      <c r="R509" t="s">
        <v>5</v>
      </c>
      <c r="S509">
        <v>23</v>
      </c>
      <c r="T509">
        <v>59.33</v>
      </c>
      <c r="U509">
        <v>71.22</v>
      </c>
      <c r="V509">
        <f t="shared" si="19"/>
        <v>0.8330525133389497</v>
      </c>
      <c r="W509">
        <v>22.5</v>
      </c>
      <c r="X509">
        <v>43.31</v>
      </c>
      <c r="Y509">
        <v>69.97</v>
      </c>
    </row>
    <row r="510" spans="1:25" x14ac:dyDescent="0.35">
      <c r="A510" s="1" t="s">
        <v>663</v>
      </c>
      <c r="B510" t="s">
        <v>450</v>
      </c>
      <c r="C510" t="s">
        <v>3</v>
      </c>
      <c r="D510" t="s">
        <v>4</v>
      </c>
      <c r="E510">
        <v>0</v>
      </c>
      <c r="F510">
        <v>0</v>
      </c>
      <c r="G510">
        <v>0</v>
      </c>
      <c r="H510" t="e">
        <f t="shared" si="18"/>
        <v>#DIV/0!</v>
      </c>
      <c r="I510">
        <v>0</v>
      </c>
      <c r="J510">
        <v>0</v>
      </c>
      <c r="K510">
        <v>0</v>
      </c>
      <c r="O510" t="s">
        <v>663</v>
      </c>
      <c r="P510" t="s">
        <v>450</v>
      </c>
      <c r="Q510" t="s">
        <v>3</v>
      </c>
      <c r="R510" t="s">
        <v>5</v>
      </c>
      <c r="S510">
        <v>27.5</v>
      </c>
      <c r="T510">
        <v>73.290000000000006</v>
      </c>
      <c r="U510">
        <v>82.3</v>
      </c>
      <c r="V510">
        <f t="shared" si="19"/>
        <v>0.89052247873633061</v>
      </c>
      <c r="W510">
        <v>27</v>
      </c>
      <c r="X510">
        <v>54.24</v>
      </c>
      <c r="Y510">
        <v>81.08</v>
      </c>
    </row>
    <row r="511" spans="1:25" x14ac:dyDescent="0.35">
      <c r="A511" s="1" t="s">
        <v>664</v>
      </c>
      <c r="B511" t="s">
        <v>450</v>
      </c>
      <c r="C511" t="s">
        <v>3</v>
      </c>
      <c r="D511" t="s">
        <v>4</v>
      </c>
      <c r="E511">
        <v>24.5</v>
      </c>
      <c r="F511">
        <v>53.16</v>
      </c>
      <c r="G511">
        <v>74.930000000000007</v>
      </c>
      <c r="H511">
        <f t="shared" si="18"/>
        <v>0.70946216468704115</v>
      </c>
      <c r="I511">
        <v>24</v>
      </c>
      <c r="J511">
        <v>46</v>
      </c>
      <c r="K511">
        <v>73.7</v>
      </c>
      <c r="O511" t="s">
        <v>664</v>
      </c>
      <c r="P511" t="s">
        <v>450</v>
      </c>
      <c r="Q511" t="s">
        <v>3</v>
      </c>
      <c r="R511" t="s">
        <v>5</v>
      </c>
      <c r="S511">
        <v>24</v>
      </c>
      <c r="T511">
        <v>168.82</v>
      </c>
      <c r="U511">
        <v>73.7</v>
      </c>
      <c r="V511">
        <f t="shared" si="19"/>
        <v>2.2906377204884665</v>
      </c>
      <c r="W511">
        <v>22</v>
      </c>
      <c r="X511">
        <v>57</v>
      </c>
      <c r="Y511">
        <v>68.72</v>
      </c>
    </row>
    <row r="512" spans="1:25" x14ac:dyDescent="0.35">
      <c r="A512" s="1" t="s">
        <v>665</v>
      </c>
      <c r="B512" t="s">
        <v>450</v>
      </c>
      <c r="C512" t="s">
        <v>3</v>
      </c>
      <c r="D512" t="s">
        <v>4</v>
      </c>
      <c r="E512">
        <v>0</v>
      </c>
      <c r="F512">
        <v>0</v>
      </c>
      <c r="G512">
        <v>0</v>
      </c>
      <c r="H512" t="e">
        <f t="shared" si="18"/>
        <v>#DIV/0!</v>
      </c>
      <c r="I512">
        <v>0</v>
      </c>
      <c r="J512">
        <v>0</v>
      </c>
      <c r="K512">
        <v>0</v>
      </c>
      <c r="O512" t="s">
        <v>665</v>
      </c>
      <c r="P512" t="s">
        <v>450</v>
      </c>
      <c r="Q512" t="s">
        <v>3</v>
      </c>
      <c r="R512" t="s">
        <v>5</v>
      </c>
      <c r="S512">
        <v>15</v>
      </c>
      <c r="T512">
        <v>14.43</v>
      </c>
      <c r="U512">
        <v>50.91</v>
      </c>
      <c r="V512">
        <f t="shared" si="19"/>
        <v>0.28344136711844431</v>
      </c>
      <c r="W512">
        <v>15</v>
      </c>
      <c r="X512">
        <v>14.43</v>
      </c>
      <c r="Y512">
        <v>50.91</v>
      </c>
    </row>
    <row r="513" spans="1:25" x14ac:dyDescent="0.35">
      <c r="A513" s="1" t="s">
        <v>666</v>
      </c>
      <c r="B513" t="s">
        <v>450</v>
      </c>
      <c r="C513" t="s">
        <v>3</v>
      </c>
      <c r="D513" t="s">
        <v>4</v>
      </c>
      <c r="E513">
        <v>0</v>
      </c>
      <c r="F513">
        <v>0</v>
      </c>
      <c r="G513">
        <v>0</v>
      </c>
      <c r="H513" t="e">
        <f t="shared" si="18"/>
        <v>#DIV/0!</v>
      </c>
      <c r="I513">
        <v>0</v>
      </c>
      <c r="J513">
        <v>0</v>
      </c>
      <c r="K513">
        <v>0</v>
      </c>
      <c r="O513" t="s">
        <v>666</v>
      </c>
      <c r="P513" t="s">
        <v>450</v>
      </c>
      <c r="Q513" t="s">
        <v>3</v>
      </c>
      <c r="R513" t="s">
        <v>5</v>
      </c>
      <c r="S513">
        <v>0</v>
      </c>
      <c r="T513">
        <v>0</v>
      </c>
      <c r="U513">
        <v>0</v>
      </c>
      <c r="V513" t="e">
        <f t="shared" si="19"/>
        <v>#DIV/0!</v>
      </c>
      <c r="W513">
        <v>0</v>
      </c>
      <c r="X513">
        <v>0</v>
      </c>
      <c r="Y513">
        <v>0</v>
      </c>
    </row>
    <row r="514" spans="1:25" x14ac:dyDescent="0.35">
      <c r="A514" s="1" t="s">
        <v>667</v>
      </c>
      <c r="B514" t="s">
        <v>450</v>
      </c>
      <c r="C514" t="s">
        <v>3</v>
      </c>
      <c r="D514" t="s">
        <v>4</v>
      </c>
      <c r="E514">
        <v>0</v>
      </c>
      <c r="F514">
        <v>0</v>
      </c>
      <c r="G514">
        <v>0</v>
      </c>
      <c r="H514" t="e">
        <f t="shared" si="18"/>
        <v>#DIV/0!</v>
      </c>
      <c r="I514">
        <v>0</v>
      </c>
      <c r="J514">
        <v>0</v>
      </c>
      <c r="K514">
        <v>0</v>
      </c>
      <c r="O514" t="s">
        <v>667</v>
      </c>
      <c r="P514" t="s">
        <v>450</v>
      </c>
      <c r="Q514" t="s">
        <v>3</v>
      </c>
      <c r="R514" t="s">
        <v>5</v>
      </c>
      <c r="S514">
        <v>34.5</v>
      </c>
      <c r="T514">
        <v>85.55</v>
      </c>
      <c r="U514">
        <v>99.24</v>
      </c>
      <c r="V514">
        <f t="shared" si="19"/>
        <v>0.86205159209995974</v>
      </c>
      <c r="W514">
        <v>34</v>
      </c>
      <c r="X514">
        <v>77.97</v>
      </c>
      <c r="Y514">
        <v>98.04</v>
      </c>
    </row>
    <row r="515" spans="1:25" x14ac:dyDescent="0.35">
      <c r="A515" t="s">
        <v>668</v>
      </c>
      <c r="B515" t="s">
        <v>450</v>
      </c>
      <c r="C515" t="s">
        <v>3</v>
      </c>
      <c r="D515" t="s">
        <v>4</v>
      </c>
      <c r="E515">
        <v>24.5</v>
      </c>
      <c r="F515">
        <v>97.26</v>
      </c>
      <c r="G515">
        <v>74.930000000000007</v>
      </c>
      <c r="H515">
        <f t="shared" si="18"/>
        <v>1.2980114773788869</v>
      </c>
      <c r="I515">
        <v>22.5</v>
      </c>
      <c r="J515">
        <v>63.39</v>
      </c>
      <c r="K515">
        <v>69.97</v>
      </c>
      <c r="O515" t="s">
        <v>668</v>
      </c>
      <c r="P515" t="s">
        <v>450</v>
      </c>
      <c r="Q515" t="s">
        <v>3</v>
      </c>
      <c r="R515" t="s">
        <v>5</v>
      </c>
      <c r="S515">
        <v>25.5</v>
      </c>
      <c r="T515">
        <v>86.81</v>
      </c>
      <c r="U515">
        <v>77.400000000000006</v>
      </c>
      <c r="V515">
        <f t="shared" si="19"/>
        <v>1.1215762273901808</v>
      </c>
      <c r="W515">
        <v>23.5</v>
      </c>
      <c r="X515">
        <v>68.25</v>
      </c>
      <c r="Y515">
        <v>72.459999999999994</v>
      </c>
    </row>
    <row r="516" spans="1:25" x14ac:dyDescent="0.35">
      <c r="A516" s="1" t="s">
        <v>669</v>
      </c>
      <c r="B516" t="s">
        <v>450</v>
      </c>
      <c r="C516" t="s">
        <v>3</v>
      </c>
      <c r="D516" t="s">
        <v>4</v>
      </c>
      <c r="E516">
        <v>18</v>
      </c>
      <c r="F516">
        <v>21.78</v>
      </c>
      <c r="G516">
        <v>58.64</v>
      </c>
      <c r="H516">
        <f t="shared" si="18"/>
        <v>0.37141882673942705</v>
      </c>
      <c r="I516">
        <v>17.5</v>
      </c>
      <c r="J516">
        <v>16.63</v>
      </c>
      <c r="K516">
        <v>57.36</v>
      </c>
      <c r="O516" t="s">
        <v>669</v>
      </c>
      <c r="P516" t="s">
        <v>450</v>
      </c>
      <c r="Q516" t="s">
        <v>3</v>
      </c>
      <c r="R516" t="s">
        <v>5</v>
      </c>
      <c r="S516">
        <v>24</v>
      </c>
      <c r="T516">
        <v>96.88</v>
      </c>
      <c r="U516">
        <v>73.7</v>
      </c>
      <c r="V516">
        <f t="shared" si="19"/>
        <v>1.3145183175033921</v>
      </c>
      <c r="W516">
        <v>23</v>
      </c>
      <c r="X516">
        <v>80.510000000000005</v>
      </c>
      <c r="Y516">
        <v>71.22</v>
      </c>
    </row>
    <row r="517" spans="1:25" x14ac:dyDescent="0.35">
      <c r="A517" s="1" t="s">
        <v>670</v>
      </c>
      <c r="B517" t="s">
        <v>450</v>
      </c>
      <c r="C517" t="s">
        <v>3</v>
      </c>
      <c r="D517" t="s">
        <v>4</v>
      </c>
      <c r="E517">
        <v>15</v>
      </c>
      <c r="F517">
        <v>15.62</v>
      </c>
      <c r="G517">
        <v>50.91</v>
      </c>
      <c r="H517">
        <f t="shared" si="18"/>
        <v>0.30681594971518367</v>
      </c>
      <c r="I517">
        <v>15</v>
      </c>
      <c r="J517">
        <v>15.62</v>
      </c>
      <c r="K517">
        <v>50.91</v>
      </c>
      <c r="O517" t="s">
        <v>670</v>
      </c>
      <c r="P517" t="s">
        <v>450</v>
      </c>
      <c r="Q517" t="s">
        <v>3</v>
      </c>
      <c r="R517" t="s">
        <v>5</v>
      </c>
      <c r="S517">
        <v>24.5</v>
      </c>
      <c r="T517">
        <v>104.12</v>
      </c>
      <c r="U517">
        <v>74.930000000000007</v>
      </c>
      <c r="V517">
        <f t="shared" si="19"/>
        <v>1.3895635926865073</v>
      </c>
      <c r="W517">
        <v>26.5</v>
      </c>
      <c r="X517">
        <v>88.21</v>
      </c>
      <c r="Y517">
        <v>79.86</v>
      </c>
    </row>
    <row r="518" spans="1:25" x14ac:dyDescent="0.35">
      <c r="A518" t="s">
        <v>671</v>
      </c>
      <c r="B518" t="s">
        <v>450</v>
      </c>
      <c r="C518" t="s">
        <v>3</v>
      </c>
      <c r="D518" t="s">
        <v>4</v>
      </c>
      <c r="E518">
        <v>26.5</v>
      </c>
      <c r="F518">
        <v>64.34</v>
      </c>
      <c r="G518">
        <v>79.86</v>
      </c>
      <c r="H518">
        <f t="shared" si="18"/>
        <v>0.80565990483345862</v>
      </c>
      <c r="I518">
        <v>26</v>
      </c>
      <c r="J518">
        <v>48.79</v>
      </c>
      <c r="K518">
        <v>78.63</v>
      </c>
      <c r="O518" t="s">
        <v>671</v>
      </c>
      <c r="P518" t="s">
        <v>450</v>
      </c>
      <c r="Q518" t="s">
        <v>3</v>
      </c>
      <c r="R518" t="s">
        <v>5</v>
      </c>
      <c r="S518">
        <v>24</v>
      </c>
      <c r="T518">
        <v>82.24</v>
      </c>
      <c r="U518">
        <v>73.7</v>
      </c>
      <c r="V518">
        <f t="shared" si="19"/>
        <v>1.1158751696065128</v>
      </c>
      <c r="W518">
        <v>23</v>
      </c>
      <c r="X518">
        <v>69.569999999999993</v>
      </c>
      <c r="Y518">
        <v>71.22</v>
      </c>
    </row>
    <row r="519" spans="1:25" x14ac:dyDescent="0.35">
      <c r="A519" s="1" t="s">
        <v>672</v>
      </c>
      <c r="B519" t="s">
        <v>450</v>
      </c>
      <c r="C519" t="s">
        <v>3</v>
      </c>
      <c r="D519" t="s">
        <v>4</v>
      </c>
      <c r="E519">
        <v>15</v>
      </c>
      <c r="F519">
        <v>14.13</v>
      </c>
      <c r="G519">
        <v>50.91</v>
      </c>
      <c r="H519">
        <f t="shared" si="18"/>
        <v>0.27754861520329999</v>
      </c>
      <c r="I519">
        <v>15</v>
      </c>
      <c r="J519">
        <v>14.13</v>
      </c>
      <c r="K519">
        <v>50.91</v>
      </c>
      <c r="O519" t="s">
        <v>672</v>
      </c>
      <c r="P519" t="s">
        <v>450</v>
      </c>
      <c r="Q519" t="s">
        <v>3</v>
      </c>
      <c r="R519" t="s">
        <v>5</v>
      </c>
      <c r="S519">
        <v>24.5</v>
      </c>
      <c r="T519">
        <v>107.34</v>
      </c>
      <c r="U519">
        <v>74.930000000000007</v>
      </c>
      <c r="V519">
        <f t="shared" si="19"/>
        <v>1.4325370345655946</v>
      </c>
      <c r="W519">
        <v>23</v>
      </c>
      <c r="X519">
        <v>66.77</v>
      </c>
      <c r="Y519">
        <v>71.22</v>
      </c>
    </row>
    <row r="520" spans="1:25" x14ac:dyDescent="0.35">
      <c r="A520" s="1" t="s">
        <v>673</v>
      </c>
      <c r="B520" t="s">
        <v>450</v>
      </c>
      <c r="C520" t="s">
        <v>3</v>
      </c>
      <c r="D520" t="s">
        <v>4</v>
      </c>
      <c r="E520">
        <v>18</v>
      </c>
      <c r="F520">
        <v>32.79</v>
      </c>
      <c r="G520">
        <v>58.64</v>
      </c>
      <c r="H520">
        <f t="shared" si="18"/>
        <v>0.55917462482946789</v>
      </c>
      <c r="I520">
        <v>17.5</v>
      </c>
      <c r="J520">
        <v>28.48</v>
      </c>
      <c r="K520">
        <v>57.36</v>
      </c>
      <c r="O520" t="s">
        <v>673</v>
      </c>
      <c r="P520" t="s">
        <v>450</v>
      </c>
      <c r="Q520" t="s">
        <v>3</v>
      </c>
      <c r="R520" t="s">
        <v>5</v>
      </c>
      <c r="S520">
        <v>24</v>
      </c>
      <c r="T520">
        <v>105.35</v>
      </c>
      <c r="U520">
        <v>73.7</v>
      </c>
      <c r="V520">
        <f t="shared" si="19"/>
        <v>1.4294436906377204</v>
      </c>
      <c r="W520">
        <v>25.5</v>
      </c>
      <c r="X520">
        <v>82.01</v>
      </c>
      <c r="Y520">
        <v>77.400000000000006</v>
      </c>
    </row>
    <row r="521" spans="1:25" x14ac:dyDescent="0.35">
      <c r="A521" t="s">
        <v>674</v>
      </c>
      <c r="B521" t="s">
        <v>450</v>
      </c>
      <c r="C521" t="s">
        <v>3</v>
      </c>
      <c r="D521" t="s">
        <v>4</v>
      </c>
      <c r="E521">
        <v>23.5</v>
      </c>
      <c r="F521">
        <v>74.959999999999994</v>
      </c>
      <c r="G521">
        <v>72.459999999999994</v>
      </c>
      <c r="H521">
        <f t="shared" si="18"/>
        <v>1.0345017940932928</v>
      </c>
      <c r="I521">
        <v>22</v>
      </c>
      <c r="J521">
        <v>61.36</v>
      </c>
      <c r="K521">
        <v>68.72</v>
      </c>
      <c r="O521" t="s">
        <v>674</v>
      </c>
      <c r="P521" t="s">
        <v>450</v>
      </c>
      <c r="Q521" t="s">
        <v>3</v>
      </c>
      <c r="R521" t="s">
        <v>5</v>
      </c>
      <c r="S521">
        <v>24</v>
      </c>
      <c r="T521">
        <v>85.78</v>
      </c>
      <c r="U521">
        <v>73.7</v>
      </c>
      <c r="V521">
        <f t="shared" si="19"/>
        <v>1.1639077340569877</v>
      </c>
      <c r="W521">
        <v>23</v>
      </c>
      <c r="X521">
        <v>61.77</v>
      </c>
      <c r="Y521">
        <v>71.22</v>
      </c>
    </row>
    <row r="522" spans="1:25" x14ac:dyDescent="0.35">
      <c r="A522" s="1" t="s">
        <v>675</v>
      </c>
      <c r="B522" t="s">
        <v>450</v>
      </c>
      <c r="C522" t="s">
        <v>3</v>
      </c>
      <c r="D522" t="s">
        <v>4</v>
      </c>
      <c r="E522">
        <v>0</v>
      </c>
      <c r="F522">
        <v>0</v>
      </c>
      <c r="G522">
        <v>0</v>
      </c>
      <c r="H522" t="e">
        <f t="shared" si="18"/>
        <v>#DIV/0!</v>
      </c>
      <c r="I522">
        <v>0</v>
      </c>
      <c r="J522">
        <v>0</v>
      </c>
      <c r="K522">
        <v>0</v>
      </c>
      <c r="O522" t="s">
        <v>675</v>
      </c>
      <c r="P522" t="s">
        <v>450</v>
      </c>
      <c r="Q522" t="s">
        <v>3</v>
      </c>
      <c r="R522" t="s">
        <v>5</v>
      </c>
      <c r="S522">
        <v>15</v>
      </c>
      <c r="T522">
        <v>17.54</v>
      </c>
      <c r="U522">
        <v>50.91</v>
      </c>
      <c r="V522">
        <f t="shared" si="19"/>
        <v>0.34452956197210766</v>
      </c>
      <c r="W522">
        <v>15</v>
      </c>
      <c r="X522">
        <v>17.54</v>
      </c>
      <c r="Y522">
        <v>50.91</v>
      </c>
    </row>
    <row r="523" spans="1:25" x14ac:dyDescent="0.35">
      <c r="A523" s="1" t="s">
        <v>676</v>
      </c>
      <c r="B523" t="s">
        <v>450</v>
      </c>
      <c r="C523" t="s">
        <v>3</v>
      </c>
      <c r="D523" t="s">
        <v>4</v>
      </c>
      <c r="E523">
        <v>0</v>
      </c>
      <c r="F523">
        <v>0</v>
      </c>
      <c r="G523">
        <v>0</v>
      </c>
      <c r="H523" t="e">
        <f t="shared" si="18"/>
        <v>#DIV/0!</v>
      </c>
      <c r="I523">
        <v>0</v>
      </c>
      <c r="J523">
        <v>0</v>
      </c>
      <c r="K523">
        <v>0</v>
      </c>
      <c r="O523" t="s">
        <v>676</v>
      </c>
      <c r="P523" t="s">
        <v>450</v>
      </c>
      <c r="Q523" t="s">
        <v>3</v>
      </c>
      <c r="R523" t="s">
        <v>5</v>
      </c>
      <c r="S523">
        <v>15</v>
      </c>
      <c r="T523">
        <v>11.43</v>
      </c>
      <c r="U523">
        <v>50.91</v>
      </c>
      <c r="V523">
        <f t="shared" si="19"/>
        <v>0.22451384796700061</v>
      </c>
      <c r="W523">
        <v>15</v>
      </c>
      <c r="X523">
        <v>11.43</v>
      </c>
      <c r="Y523">
        <v>50.91</v>
      </c>
    </row>
    <row r="524" spans="1:25" x14ac:dyDescent="0.35">
      <c r="A524" t="s">
        <v>517</v>
      </c>
      <c r="B524" t="s">
        <v>451</v>
      </c>
      <c r="C524" t="s">
        <v>0</v>
      </c>
      <c r="D524" t="s">
        <v>6</v>
      </c>
      <c r="E524">
        <v>22.5</v>
      </c>
      <c r="F524">
        <v>67.62</v>
      </c>
      <c r="G524">
        <v>69.97</v>
      </c>
      <c r="H524">
        <f t="shared" ref="H524:H587" si="20">F524/G524</f>
        <v>0.96641417750464498</v>
      </c>
      <c r="I524">
        <v>22</v>
      </c>
      <c r="J524">
        <v>43.58</v>
      </c>
      <c r="K524">
        <v>68.72</v>
      </c>
      <c r="O524" t="s">
        <v>517</v>
      </c>
      <c r="P524" t="s">
        <v>451</v>
      </c>
      <c r="Q524" t="s">
        <v>0</v>
      </c>
      <c r="R524" t="s">
        <v>7</v>
      </c>
      <c r="S524">
        <v>24</v>
      </c>
      <c r="T524">
        <v>73.03</v>
      </c>
      <c r="U524">
        <v>73.7</v>
      </c>
      <c r="V524">
        <f t="shared" ref="V524:V587" si="21">T524/U524</f>
        <v>0.99090909090909085</v>
      </c>
      <c r="W524">
        <v>23.5</v>
      </c>
      <c r="X524">
        <v>50.46</v>
      </c>
      <c r="Y524">
        <v>72.459999999999994</v>
      </c>
    </row>
    <row r="525" spans="1:25" x14ac:dyDescent="0.35">
      <c r="A525" t="s">
        <v>518</v>
      </c>
      <c r="B525" t="s">
        <v>451</v>
      </c>
      <c r="C525" t="s">
        <v>0</v>
      </c>
      <c r="D525" t="s">
        <v>6</v>
      </c>
      <c r="E525">
        <v>26</v>
      </c>
      <c r="F525">
        <v>71.400000000000006</v>
      </c>
      <c r="G525">
        <v>78.63</v>
      </c>
      <c r="H525">
        <f t="shared" si="20"/>
        <v>0.9080503624570776</v>
      </c>
      <c r="I525">
        <v>25.5</v>
      </c>
      <c r="J525">
        <v>47.45</v>
      </c>
      <c r="K525">
        <v>77.400000000000006</v>
      </c>
      <c r="O525" t="s">
        <v>518</v>
      </c>
      <c r="P525" t="s">
        <v>451</v>
      </c>
      <c r="Q525" t="s">
        <v>0</v>
      </c>
      <c r="R525" t="s">
        <v>7</v>
      </c>
      <c r="S525">
        <v>24</v>
      </c>
      <c r="T525">
        <v>192.62</v>
      </c>
      <c r="U525">
        <v>73.7</v>
      </c>
      <c r="V525">
        <f t="shared" si="21"/>
        <v>2.6135685210312074</v>
      </c>
      <c r="W525">
        <v>22.5</v>
      </c>
      <c r="X525">
        <v>58.93</v>
      </c>
      <c r="Y525">
        <v>69.97</v>
      </c>
    </row>
    <row r="526" spans="1:25" x14ac:dyDescent="0.35">
      <c r="A526" t="s">
        <v>519</v>
      </c>
      <c r="B526" t="s">
        <v>451</v>
      </c>
      <c r="C526" t="s">
        <v>0</v>
      </c>
      <c r="D526" t="s">
        <v>6</v>
      </c>
      <c r="E526">
        <v>23</v>
      </c>
      <c r="F526">
        <v>93.2</v>
      </c>
      <c r="G526">
        <v>71.22</v>
      </c>
      <c r="H526">
        <f t="shared" si="20"/>
        <v>1.3086211738275766</v>
      </c>
      <c r="I526">
        <v>21</v>
      </c>
      <c r="J526">
        <v>53.5</v>
      </c>
      <c r="K526">
        <v>66.22</v>
      </c>
      <c r="O526" t="s">
        <v>519</v>
      </c>
      <c r="P526" t="s">
        <v>451</v>
      </c>
      <c r="Q526" t="s">
        <v>0</v>
      </c>
      <c r="R526" t="s">
        <v>7</v>
      </c>
      <c r="S526">
        <v>24</v>
      </c>
      <c r="T526">
        <v>185.91</v>
      </c>
      <c r="U526">
        <v>73.7</v>
      </c>
      <c r="V526">
        <f t="shared" si="21"/>
        <v>2.5225237449118043</v>
      </c>
      <c r="W526">
        <v>22.5</v>
      </c>
      <c r="X526">
        <v>67.489999999999995</v>
      </c>
      <c r="Y526">
        <v>69.97</v>
      </c>
    </row>
    <row r="527" spans="1:25" x14ac:dyDescent="0.35">
      <c r="A527" t="s">
        <v>520</v>
      </c>
      <c r="B527" t="s">
        <v>451</v>
      </c>
      <c r="C527" t="s">
        <v>0</v>
      </c>
      <c r="D527" t="s">
        <v>6</v>
      </c>
      <c r="E527">
        <v>21.5</v>
      </c>
      <c r="F527">
        <v>67.53</v>
      </c>
      <c r="G527">
        <v>67.47</v>
      </c>
      <c r="H527">
        <f t="shared" si="20"/>
        <v>1.0008892841262784</v>
      </c>
      <c r="I527">
        <v>21</v>
      </c>
      <c r="J527">
        <v>56.16</v>
      </c>
      <c r="K527">
        <v>66.22</v>
      </c>
      <c r="O527" t="s">
        <v>520</v>
      </c>
      <c r="P527" t="s">
        <v>451</v>
      </c>
      <c r="Q527" t="s">
        <v>0</v>
      </c>
      <c r="R527" t="s">
        <v>7</v>
      </c>
      <c r="S527">
        <v>24</v>
      </c>
      <c r="T527">
        <v>110.77</v>
      </c>
      <c r="U527">
        <v>73.7</v>
      </c>
      <c r="V527">
        <f t="shared" si="21"/>
        <v>1.5029850746268656</v>
      </c>
      <c r="W527">
        <v>22.5</v>
      </c>
      <c r="X527">
        <v>58</v>
      </c>
      <c r="Y527">
        <v>69.97</v>
      </c>
    </row>
    <row r="528" spans="1:25" x14ac:dyDescent="0.35">
      <c r="A528" t="s">
        <v>521</v>
      </c>
      <c r="B528" t="s">
        <v>451</v>
      </c>
      <c r="C528" t="s">
        <v>0</v>
      </c>
      <c r="D528" t="s">
        <v>6</v>
      </c>
      <c r="E528">
        <v>22.5</v>
      </c>
      <c r="F528">
        <v>74.010000000000005</v>
      </c>
      <c r="G528">
        <v>69.97</v>
      </c>
      <c r="H528">
        <f t="shared" si="20"/>
        <v>1.0577390310132915</v>
      </c>
      <c r="I528">
        <v>22</v>
      </c>
      <c r="J528">
        <v>62.83</v>
      </c>
      <c r="K528">
        <v>68.72</v>
      </c>
      <c r="O528" t="s">
        <v>521</v>
      </c>
      <c r="P528" t="s">
        <v>451</v>
      </c>
      <c r="Q528" t="s">
        <v>0</v>
      </c>
      <c r="R528" t="s">
        <v>7</v>
      </c>
      <c r="S528">
        <v>24</v>
      </c>
      <c r="T528">
        <v>135.03</v>
      </c>
      <c r="U528">
        <v>73.7</v>
      </c>
      <c r="V528">
        <f t="shared" si="21"/>
        <v>1.832157394843962</v>
      </c>
      <c r="W528">
        <v>22.5</v>
      </c>
      <c r="X528">
        <v>61.67</v>
      </c>
      <c r="Y528">
        <v>69.97</v>
      </c>
    </row>
    <row r="529" spans="1:25" x14ac:dyDescent="0.35">
      <c r="A529" t="s">
        <v>522</v>
      </c>
      <c r="B529" t="s">
        <v>451</v>
      </c>
      <c r="C529" t="s">
        <v>0</v>
      </c>
      <c r="D529" t="s">
        <v>6</v>
      </c>
      <c r="E529">
        <v>22.5</v>
      </c>
      <c r="F529">
        <v>88.14</v>
      </c>
      <c r="G529">
        <v>69.97</v>
      </c>
      <c r="H529">
        <f t="shared" si="20"/>
        <v>1.259682721166214</v>
      </c>
      <c r="I529">
        <v>21.5</v>
      </c>
      <c r="J529">
        <v>62.41</v>
      </c>
      <c r="K529">
        <v>67.47</v>
      </c>
      <c r="O529" t="s">
        <v>522</v>
      </c>
      <c r="P529" t="s">
        <v>451</v>
      </c>
      <c r="Q529" t="s">
        <v>0</v>
      </c>
      <c r="R529" t="s">
        <v>7</v>
      </c>
      <c r="S529">
        <v>24</v>
      </c>
      <c r="T529">
        <v>161.21</v>
      </c>
      <c r="U529">
        <v>73.7</v>
      </c>
      <c r="V529">
        <f t="shared" si="21"/>
        <v>2.1873812754409769</v>
      </c>
      <c r="W529">
        <v>22.5</v>
      </c>
      <c r="X529">
        <v>60.62</v>
      </c>
      <c r="Y529">
        <v>69.97</v>
      </c>
    </row>
    <row r="530" spans="1:25" x14ac:dyDescent="0.35">
      <c r="A530" t="s">
        <v>523</v>
      </c>
      <c r="B530" t="s">
        <v>451</v>
      </c>
      <c r="C530" t="s">
        <v>0</v>
      </c>
      <c r="D530" t="s">
        <v>6</v>
      </c>
      <c r="E530">
        <v>33.5</v>
      </c>
      <c r="F530">
        <v>101.06</v>
      </c>
      <c r="G530">
        <v>96.84</v>
      </c>
      <c r="H530">
        <f t="shared" si="20"/>
        <v>1.0435770342833539</v>
      </c>
      <c r="I530">
        <v>33</v>
      </c>
      <c r="J530">
        <v>62</v>
      </c>
      <c r="K530">
        <v>95.64</v>
      </c>
      <c r="O530" t="s">
        <v>523</v>
      </c>
      <c r="P530" t="s">
        <v>451</v>
      </c>
      <c r="Q530" t="s">
        <v>0</v>
      </c>
      <c r="R530" t="s">
        <v>7</v>
      </c>
      <c r="S530">
        <v>24</v>
      </c>
      <c r="T530">
        <v>181.64</v>
      </c>
      <c r="U530">
        <v>73.7</v>
      </c>
      <c r="V530">
        <f t="shared" si="21"/>
        <v>2.4645861601085479</v>
      </c>
      <c r="W530">
        <v>22</v>
      </c>
      <c r="X530">
        <v>64.08</v>
      </c>
      <c r="Y530">
        <v>68.72</v>
      </c>
    </row>
    <row r="531" spans="1:25" x14ac:dyDescent="0.35">
      <c r="A531" t="s">
        <v>524</v>
      </c>
      <c r="B531" t="s">
        <v>451</v>
      </c>
      <c r="C531" t="s">
        <v>0</v>
      </c>
      <c r="D531" t="s">
        <v>6</v>
      </c>
      <c r="E531">
        <v>23</v>
      </c>
      <c r="F531">
        <v>80.319999999999993</v>
      </c>
      <c r="G531">
        <v>71.22</v>
      </c>
      <c r="H531">
        <f t="shared" si="20"/>
        <v>1.1277730974445379</v>
      </c>
      <c r="I531">
        <v>22</v>
      </c>
      <c r="J531">
        <v>51.83</v>
      </c>
      <c r="K531">
        <v>68.72</v>
      </c>
      <c r="O531" t="s">
        <v>524</v>
      </c>
      <c r="P531" t="s">
        <v>451</v>
      </c>
      <c r="Q531" t="s">
        <v>0</v>
      </c>
      <c r="R531" t="s">
        <v>7</v>
      </c>
      <c r="S531">
        <v>24</v>
      </c>
      <c r="T531">
        <v>156.63999999999999</v>
      </c>
      <c r="U531">
        <v>73.7</v>
      </c>
      <c r="V531">
        <f t="shared" si="21"/>
        <v>2.1253731343283579</v>
      </c>
      <c r="W531">
        <v>22</v>
      </c>
      <c r="X531">
        <v>47.55</v>
      </c>
      <c r="Y531">
        <v>68.72</v>
      </c>
    </row>
    <row r="532" spans="1:25" x14ac:dyDescent="0.35">
      <c r="A532" s="1" t="s">
        <v>525</v>
      </c>
      <c r="B532" t="s">
        <v>451</v>
      </c>
      <c r="C532" t="s">
        <v>0</v>
      </c>
      <c r="D532" t="s">
        <v>6</v>
      </c>
      <c r="E532">
        <v>15</v>
      </c>
      <c r="F532">
        <v>16.53</v>
      </c>
      <c r="G532">
        <v>50.91</v>
      </c>
      <c r="H532">
        <f t="shared" si="20"/>
        <v>0.32469063052445496</v>
      </c>
      <c r="I532">
        <v>15</v>
      </c>
      <c r="J532">
        <v>16.53</v>
      </c>
      <c r="K532">
        <v>50.91</v>
      </c>
      <c r="O532" t="s">
        <v>525</v>
      </c>
      <c r="P532" t="s">
        <v>451</v>
      </c>
      <c r="Q532" t="s">
        <v>0</v>
      </c>
      <c r="R532" t="s">
        <v>7</v>
      </c>
      <c r="S532">
        <v>24</v>
      </c>
      <c r="T532">
        <v>140.29</v>
      </c>
      <c r="U532">
        <v>73.7</v>
      </c>
      <c r="V532">
        <f t="shared" si="21"/>
        <v>1.9035278154681139</v>
      </c>
      <c r="W532">
        <v>22.5</v>
      </c>
      <c r="X532">
        <v>65.98</v>
      </c>
      <c r="Y532">
        <v>69.97</v>
      </c>
    </row>
    <row r="533" spans="1:25" x14ac:dyDescent="0.35">
      <c r="A533" t="s">
        <v>526</v>
      </c>
      <c r="B533" t="s">
        <v>451</v>
      </c>
      <c r="C533" t="s">
        <v>0</v>
      </c>
      <c r="D533" t="s">
        <v>6</v>
      </c>
      <c r="E533">
        <v>23.5</v>
      </c>
      <c r="F533">
        <v>76.53</v>
      </c>
      <c r="G533">
        <v>72.459999999999994</v>
      </c>
      <c r="H533">
        <f t="shared" si="20"/>
        <v>1.0561689207838809</v>
      </c>
      <c r="I533">
        <v>23</v>
      </c>
      <c r="J533">
        <v>60.89</v>
      </c>
      <c r="K533">
        <v>71.22</v>
      </c>
      <c r="O533" t="s">
        <v>526</v>
      </c>
      <c r="P533" t="s">
        <v>451</v>
      </c>
      <c r="Q533" t="s">
        <v>0</v>
      </c>
      <c r="R533" t="s">
        <v>7</v>
      </c>
      <c r="S533">
        <v>24</v>
      </c>
      <c r="T533">
        <v>169.16</v>
      </c>
      <c r="U533">
        <v>73.7</v>
      </c>
      <c r="V533">
        <f t="shared" si="21"/>
        <v>2.2952510176390772</v>
      </c>
      <c r="W533">
        <v>22.5</v>
      </c>
      <c r="X533">
        <v>57.34</v>
      </c>
      <c r="Y533">
        <v>69.97</v>
      </c>
    </row>
    <row r="534" spans="1:25" x14ac:dyDescent="0.35">
      <c r="A534" t="s">
        <v>527</v>
      </c>
      <c r="B534" t="s">
        <v>451</v>
      </c>
      <c r="C534" t="s">
        <v>0</v>
      </c>
      <c r="D534" t="s">
        <v>6</v>
      </c>
      <c r="E534">
        <v>20</v>
      </c>
      <c r="F534">
        <v>58.11</v>
      </c>
      <c r="G534">
        <v>63.71</v>
      </c>
      <c r="H534">
        <f t="shared" si="20"/>
        <v>0.91210171087741321</v>
      </c>
      <c r="I534">
        <v>19.5</v>
      </c>
      <c r="J534">
        <v>42.38</v>
      </c>
      <c r="K534">
        <v>62.44</v>
      </c>
      <c r="O534" t="s">
        <v>527</v>
      </c>
      <c r="P534" t="s">
        <v>451</v>
      </c>
      <c r="Q534" t="s">
        <v>0</v>
      </c>
      <c r="R534" t="s">
        <v>7</v>
      </c>
      <c r="S534">
        <v>24</v>
      </c>
      <c r="T534">
        <v>183.08</v>
      </c>
      <c r="U534">
        <v>73.7</v>
      </c>
      <c r="V534">
        <f t="shared" si="21"/>
        <v>2.4841248303934873</v>
      </c>
      <c r="W534">
        <v>22.5</v>
      </c>
      <c r="X534">
        <v>64.61</v>
      </c>
      <c r="Y534">
        <v>69.97</v>
      </c>
    </row>
    <row r="535" spans="1:25" x14ac:dyDescent="0.35">
      <c r="A535" t="s">
        <v>528</v>
      </c>
      <c r="B535" t="s">
        <v>451</v>
      </c>
      <c r="C535" t="s">
        <v>0</v>
      </c>
      <c r="D535" t="s">
        <v>6</v>
      </c>
      <c r="E535">
        <v>22.5</v>
      </c>
      <c r="F535">
        <v>108.95</v>
      </c>
      <c r="G535">
        <v>69.97</v>
      </c>
      <c r="H535">
        <f t="shared" si="20"/>
        <v>1.5570958982421039</v>
      </c>
      <c r="I535">
        <v>20.5</v>
      </c>
      <c r="J535">
        <v>46.89</v>
      </c>
      <c r="K535">
        <v>64.97</v>
      </c>
      <c r="O535" t="s">
        <v>528</v>
      </c>
      <c r="P535" t="s">
        <v>451</v>
      </c>
      <c r="Q535" t="s">
        <v>0</v>
      </c>
      <c r="R535" t="s">
        <v>7</v>
      </c>
      <c r="S535">
        <v>24</v>
      </c>
      <c r="T535">
        <v>196.96</v>
      </c>
      <c r="U535">
        <v>73.7</v>
      </c>
      <c r="V535">
        <f t="shared" si="21"/>
        <v>2.6724559023066488</v>
      </c>
      <c r="W535">
        <v>22</v>
      </c>
      <c r="X535">
        <v>57.31</v>
      </c>
      <c r="Y535">
        <v>68.72</v>
      </c>
    </row>
    <row r="536" spans="1:25" x14ac:dyDescent="0.35">
      <c r="A536" t="s">
        <v>529</v>
      </c>
      <c r="B536" t="s">
        <v>451</v>
      </c>
      <c r="C536" t="s">
        <v>0</v>
      </c>
      <c r="D536" t="s">
        <v>6</v>
      </c>
      <c r="E536">
        <v>22.5</v>
      </c>
      <c r="F536">
        <v>89.97</v>
      </c>
      <c r="G536">
        <v>69.97</v>
      </c>
      <c r="H536">
        <f t="shared" si="20"/>
        <v>1.285836787194512</v>
      </c>
      <c r="I536">
        <v>22</v>
      </c>
      <c r="J536">
        <v>68.31</v>
      </c>
      <c r="K536">
        <v>68.72</v>
      </c>
      <c r="O536" t="s">
        <v>529</v>
      </c>
      <c r="P536" t="s">
        <v>451</v>
      </c>
      <c r="Q536" t="s">
        <v>0</v>
      </c>
      <c r="R536" t="s">
        <v>7</v>
      </c>
      <c r="S536">
        <v>24</v>
      </c>
      <c r="T536">
        <v>155.86000000000001</v>
      </c>
      <c r="U536">
        <v>73.7</v>
      </c>
      <c r="V536">
        <f t="shared" si="21"/>
        <v>2.1147896879240164</v>
      </c>
      <c r="W536">
        <v>22</v>
      </c>
      <c r="X536">
        <v>61.47</v>
      </c>
      <c r="Y536">
        <v>68.72</v>
      </c>
    </row>
    <row r="537" spans="1:25" x14ac:dyDescent="0.35">
      <c r="A537" t="s">
        <v>530</v>
      </c>
      <c r="B537" t="s">
        <v>451</v>
      </c>
      <c r="C537" t="s">
        <v>0</v>
      </c>
      <c r="D537" t="s">
        <v>6</v>
      </c>
      <c r="E537">
        <v>23</v>
      </c>
      <c r="F537">
        <v>74.59</v>
      </c>
      <c r="G537">
        <v>71.22</v>
      </c>
      <c r="H537">
        <f t="shared" si="20"/>
        <v>1.0473181690536366</v>
      </c>
      <c r="I537">
        <v>22.5</v>
      </c>
      <c r="J537">
        <v>62.72</v>
      </c>
      <c r="K537">
        <v>69.97</v>
      </c>
      <c r="O537" t="s">
        <v>530</v>
      </c>
      <c r="P537" t="s">
        <v>451</v>
      </c>
      <c r="Q537" t="s">
        <v>0</v>
      </c>
      <c r="R537" t="s">
        <v>7</v>
      </c>
      <c r="S537">
        <v>24</v>
      </c>
      <c r="T537">
        <v>151.53</v>
      </c>
      <c r="U537">
        <v>73.7</v>
      </c>
      <c r="V537">
        <f t="shared" si="21"/>
        <v>2.0560379918588874</v>
      </c>
      <c r="W537">
        <v>22</v>
      </c>
      <c r="X537">
        <v>57.02</v>
      </c>
      <c r="Y537">
        <v>68.72</v>
      </c>
    </row>
    <row r="538" spans="1:25" x14ac:dyDescent="0.35">
      <c r="A538" t="s">
        <v>531</v>
      </c>
      <c r="B538" t="s">
        <v>451</v>
      </c>
      <c r="C538" t="s">
        <v>0</v>
      </c>
      <c r="D538" t="s">
        <v>6</v>
      </c>
      <c r="E538">
        <v>30.5</v>
      </c>
      <c r="F538">
        <v>85.79</v>
      </c>
      <c r="G538">
        <v>89.6</v>
      </c>
      <c r="H538">
        <f t="shared" si="20"/>
        <v>0.95747767857142874</v>
      </c>
      <c r="I538">
        <v>30</v>
      </c>
      <c r="J538">
        <v>63.3</v>
      </c>
      <c r="K538">
        <v>88.39</v>
      </c>
      <c r="O538" t="s">
        <v>531</v>
      </c>
      <c r="P538" t="s">
        <v>451</v>
      </c>
      <c r="Q538" t="s">
        <v>0</v>
      </c>
      <c r="R538" t="s">
        <v>7</v>
      </c>
      <c r="S538">
        <v>24</v>
      </c>
      <c r="T538">
        <v>182.65</v>
      </c>
      <c r="U538">
        <v>73.7</v>
      </c>
      <c r="V538">
        <f t="shared" si="21"/>
        <v>2.4782903663500679</v>
      </c>
      <c r="W538">
        <v>22</v>
      </c>
      <c r="X538">
        <v>54.76</v>
      </c>
      <c r="Y538">
        <v>68.72</v>
      </c>
    </row>
    <row r="539" spans="1:25" x14ac:dyDescent="0.35">
      <c r="A539" t="s">
        <v>532</v>
      </c>
      <c r="B539" t="s">
        <v>451</v>
      </c>
      <c r="C539" t="s">
        <v>0</v>
      </c>
      <c r="D539" t="s">
        <v>6</v>
      </c>
      <c r="E539">
        <v>28.5</v>
      </c>
      <c r="F539">
        <v>80.11</v>
      </c>
      <c r="G539">
        <v>84.74</v>
      </c>
      <c r="H539">
        <f t="shared" si="20"/>
        <v>0.94536228463535521</v>
      </c>
      <c r="I539">
        <v>28</v>
      </c>
      <c r="J539">
        <v>49.78</v>
      </c>
      <c r="K539">
        <v>83.53</v>
      </c>
      <c r="O539" t="s">
        <v>532</v>
      </c>
      <c r="P539" t="s">
        <v>451</v>
      </c>
      <c r="Q539" t="s">
        <v>0</v>
      </c>
      <c r="R539" t="s">
        <v>7</v>
      </c>
      <c r="S539">
        <v>24</v>
      </c>
      <c r="T539">
        <v>175.01</v>
      </c>
      <c r="U539">
        <v>73.7</v>
      </c>
      <c r="V539">
        <f t="shared" si="21"/>
        <v>2.3746268656716416</v>
      </c>
      <c r="W539">
        <v>22</v>
      </c>
      <c r="X539">
        <v>56.74</v>
      </c>
      <c r="Y539">
        <v>68.72</v>
      </c>
    </row>
    <row r="540" spans="1:25" x14ac:dyDescent="0.35">
      <c r="A540" t="s">
        <v>533</v>
      </c>
      <c r="B540" t="s">
        <v>451</v>
      </c>
      <c r="C540" t="s">
        <v>3</v>
      </c>
      <c r="D540" t="s">
        <v>6</v>
      </c>
      <c r="E540">
        <v>17</v>
      </c>
      <c r="F540">
        <v>27.06</v>
      </c>
      <c r="G540">
        <v>56.08</v>
      </c>
      <c r="H540">
        <f t="shared" si="20"/>
        <v>0.48252496433666192</v>
      </c>
      <c r="I540">
        <v>16.5</v>
      </c>
      <c r="J540">
        <v>22.38</v>
      </c>
      <c r="K540">
        <v>54.79</v>
      </c>
      <c r="O540" t="s">
        <v>533</v>
      </c>
      <c r="P540" t="s">
        <v>451</v>
      </c>
      <c r="Q540" t="s">
        <v>3</v>
      </c>
      <c r="R540" t="s">
        <v>7</v>
      </c>
      <c r="S540">
        <v>24</v>
      </c>
      <c r="T540">
        <v>90.7</v>
      </c>
      <c r="U540">
        <v>73.7</v>
      </c>
      <c r="V540">
        <f t="shared" si="21"/>
        <v>1.2306648575305292</v>
      </c>
      <c r="W540">
        <v>23.5</v>
      </c>
      <c r="X540">
        <v>65.069999999999993</v>
      </c>
      <c r="Y540">
        <v>72.459999999999994</v>
      </c>
    </row>
    <row r="541" spans="1:25" x14ac:dyDescent="0.35">
      <c r="A541" t="s">
        <v>534</v>
      </c>
      <c r="B541" t="s">
        <v>451</v>
      </c>
      <c r="C541" t="s">
        <v>3</v>
      </c>
      <c r="D541" t="s">
        <v>6</v>
      </c>
      <c r="E541">
        <v>23.5</v>
      </c>
      <c r="F541">
        <v>73.7</v>
      </c>
      <c r="G541">
        <v>72.459999999999994</v>
      </c>
      <c r="H541">
        <f t="shared" si="20"/>
        <v>1.0171128898702735</v>
      </c>
      <c r="I541">
        <v>22.5</v>
      </c>
      <c r="J541">
        <v>52.08</v>
      </c>
      <c r="K541">
        <v>69.97</v>
      </c>
      <c r="O541" t="s">
        <v>534</v>
      </c>
      <c r="P541" t="s">
        <v>451</v>
      </c>
      <c r="Q541" t="s">
        <v>3</v>
      </c>
      <c r="R541" t="s">
        <v>7</v>
      </c>
      <c r="S541">
        <v>24</v>
      </c>
      <c r="T541">
        <v>173.25</v>
      </c>
      <c r="U541">
        <v>73.7</v>
      </c>
      <c r="V541">
        <f t="shared" si="21"/>
        <v>2.3507462686567164</v>
      </c>
      <c r="W541">
        <v>21.5</v>
      </c>
      <c r="X541">
        <v>55.23</v>
      </c>
      <c r="Y541">
        <v>67.47</v>
      </c>
    </row>
    <row r="542" spans="1:25" x14ac:dyDescent="0.35">
      <c r="A542" t="s">
        <v>535</v>
      </c>
      <c r="B542" t="s">
        <v>451</v>
      </c>
      <c r="C542" t="s">
        <v>3</v>
      </c>
      <c r="D542" t="s">
        <v>6</v>
      </c>
      <c r="E542">
        <v>21.5</v>
      </c>
      <c r="F542">
        <v>72.430000000000007</v>
      </c>
      <c r="G542">
        <v>67.47</v>
      </c>
      <c r="H542">
        <f t="shared" si="20"/>
        <v>1.0735141544390101</v>
      </c>
      <c r="I542">
        <v>23</v>
      </c>
      <c r="J542">
        <v>71.56</v>
      </c>
      <c r="K542">
        <v>71.22</v>
      </c>
      <c r="O542" t="s">
        <v>535</v>
      </c>
      <c r="P542" t="s">
        <v>451</v>
      </c>
      <c r="Q542" t="s">
        <v>3</v>
      </c>
      <c r="R542" t="s">
        <v>7</v>
      </c>
      <c r="S542">
        <v>24</v>
      </c>
      <c r="T542">
        <v>151.99</v>
      </c>
      <c r="U542">
        <v>73.7</v>
      </c>
      <c r="V542">
        <f t="shared" si="21"/>
        <v>2.0622795115332431</v>
      </c>
      <c r="W542">
        <v>22.5</v>
      </c>
      <c r="X542">
        <v>56.38</v>
      </c>
      <c r="Y542">
        <v>69.97</v>
      </c>
    </row>
    <row r="543" spans="1:25" x14ac:dyDescent="0.35">
      <c r="A543" t="s">
        <v>536</v>
      </c>
      <c r="B543" t="s">
        <v>451</v>
      </c>
      <c r="C543" t="s">
        <v>3</v>
      </c>
      <c r="D543" t="s">
        <v>6</v>
      </c>
      <c r="E543">
        <v>22.5</v>
      </c>
      <c r="F543">
        <v>47.19</v>
      </c>
      <c r="G543">
        <v>69.97</v>
      </c>
      <c r="H543">
        <f t="shared" si="20"/>
        <v>0.67443189938545089</v>
      </c>
      <c r="I543">
        <v>22</v>
      </c>
      <c r="J543">
        <v>37</v>
      </c>
      <c r="K543">
        <v>68.72</v>
      </c>
      <c r="O543" t="s">
        <v>536</v>
      </c>
      <c r="P543" t="s">
        <v>451</v>
      </c>
      <c r="Q543" t="s">
        <v>3</v>
      </c>
      <c r="R543" t="s">
        <v>7</v>
      </c>
      <c r="S543">
        <v>24</v>
      </c>
      <c r="T543">
        <v>105.23</v>
      </c>
      <c r="U543">
        <v>73.7</v>
      </c>
      <c r="V543">
        <f t="shared" si="21"/>
        <v>1.4278154681139756</v>
      </c>
      <c r="W543">
        <v>23</v>
      </c>
      <c r="X543">
        <v>60.6</v>
      </c>
      <c r="Y543">
        <v>71.22</v>
      </c>
    </row>
    <row r="544" spans="1:25" x14ac:dyDescent="0.35">
      <c r="A544" t="s">
        <v>537</v>
      </c>
      <c r="B544" t="s">
        <v>451</v>
      </c>
      <c r="C544" t="s">
        <v>3</v>
      </c>
      <c r="D544" t="s">
        <v>6</v>
      </c>
      <c r="E544">
        <v>15.5</v>
      </c>
      <c r="F544">
        <v>52.26</v>
      </c>
      <c r="G544">
        <v>52.21</v>
      </c>
      <c r="H544">
        <f t="shared" si="20"/>
        <v>1.0009576709442636</v>
      </c>
      <c r="I544">
        <v>15</v>
      </c>
      <c r="J544">
        <v>30.96</v>
      </c>
      <c r="K544">
        <v>50.91</v>
      </c>
      <c r="O544" t="s">
        <v>537</v>
      </c>
      <c r="P544" t="s">
        <v>451</v>
      </c>
      <c r="Q544" t="s">
        <v>3</v>
      </c>
      <c r="R544" t="s">
        <v>7</v>
      </c>
      <c r="S544">
        <v>24.5</v>
      </c>
      <c r="T544">
        <v>88.72</v>
      </c>
      <c r="U544">
        <v>74.930000000000007</v>
      </c>
      <c r="V544">
        <f t="shared" si="21"/>
        <v>1.1840384358734819</v>
      </c>
      <c r="W544">
        <v>23</v>
      </c>
      <c r="X544">
        <v>54.84</v>
      </c>
      <c r="Y544">
        <v>71.22</v>
      </c>
    </row>
    <row r="545" spans="1:25" x14ac:dyDescent="0.35">
      <c r="A545" t="s">
        <v>538</v>
      </c>
      <c r="B545" t="s">
        <v>451</v>
      </c>
      <c r="C545" t="s">
        <v>3</v>
      </c>
      <c r="D545" t="s">
        <v>6</v>
      </c>
      <c r="E545">
        <v>21</v>
      </c>
      <c r="F545">
        <v>59.07</v>
      </c>
      <c r="G545">
        <v>66.22</v>
      </c>
      <c r="H545">
        <f t="shared" si="20"/>
        <v>0.89202657807308972</v>
      </c>
      <c r="I545">
        <v>20.5</v>
      </c>
      <c r="J545">
        <v>46.31</v>
      </c>
      <c r="K545">
        <v>64.97</v>
      </c>
      <c r="O545" t="s">
        <v>538</v>
      </c>
      <c r="P545" t="s">
        <v>451</v>
      </c>
      <c r="Q545" t="s">
        <v>3</v>
      </c>
      <c r="R545" t="s">
        <v>7</v>
      </c>
      <c r="S545">
        <v>24</v>
      </c>
      <c r="T545">
        <v>131.87</v>
      </c>
      <c r="U545">
        <v>73.7</v>
      </c>
      <c r="V545">
        <f t="shared" si="21"/>
        <v>1.7892808683853461</v>
      </c>
      <c r="W545">
        <v>23</v>
      </c>
      <c r="X545">
        <v>62.38</v>
      </c>
      <c r="Y545">
        <v>71.22</v>
      </c>
    </row>
    <row r="546" spans="1:25" x14ac:dyDescent="0.35">
      <c r="A546" t="s">
        <v>539</v>
      </c>
      <c r="B546" t="s">
        <v>451</v>
      </c>
      <c r="C546" t="s">
        <v>3</v>
      </c>
      <c r="D546" t="s">
        <v>6</v>
      </c>
      <c r="E546">
        <v>22</v>
      </c>
      <c r="F546">
        <v>63.06</v>
      </c>
      <c r="G546">
        <v>68.72</v>
      </c>
      <c r="H546">
        <f t="shared" si="20"/>
        <v>0.91763678696158324</v>
      </c>
      <c r="I546">
        <v>21.5</v>
      </c>
      <c r="J546">
        <v>55.58</v>
      </c>
      <c r="K546">
        <v>67.47</v>
      </c>
      <c r="O546" t="s">
        <v>539</v>
      </c>
      <c r="P546" t="s">
        <v>451</v>
      </c>
      <c r="Q546" t="s">
        <v>3</v>
      </c>
      <c r="R546" t="s">
        <v>7</v>
      </c>
      <c r="S546">
        <v>24</v>
      </c>
      <c r="T546">
        <v>174.52</v>
      </c>
      <c r="U546">
        <v>73.7</v>
      </c>
      <c r="V546">
        <f t="shared" si="21"/>
        <v>2.36797829036635</v>
      </c>
      <c r="W546">
        <v>22</v>
      </c>
      <c r="X546">
        <v>49.08</v>
      </c>
      <c r="Y546">
        <v>68.72</v>
      </c>
    </row>
    <row r="547" spans="1:25" x14ac:dyDescent="0.35">
      <c r="A547" t="s">
        <v>540</v>
      </c>
      <c r="B547" t="s">
        <v>451</v>
      </c>
      <c r="C547" t="s">
        <v>3</v>
      </c>
      <c r="D547" t="s">
        <v>6</v>
      </c>
      <c r="E547">
        <v>23.5</v>
      </c>
      <c r="F547">
        <v>75.12</v>
      </c>
      <c r="G547">
        <v>72.459999999999994</v>
      </c>
      <c r="H547">
        <f t="shared" si="20"/>
        <v>1.0367099089152638</v>
      </c>
      <c r="I547">
        <v>23</v>
      </c>
      <c r="J547">
        <v>49.55</v>
      </c>
      <c r="K547">
        <v>71.22</v>
      </c>
      <c r="O547" t="s">
        <v>540</v>
      </c>
      <c r="P547" t="s">
        <v>451</v>
      </c>
      <c r="Q547" t="s">
        <v>3</v>
      </c>
      <c r="R547" t="s">
        <v>7</v>
      </c>
      <c r="S547">
        <v>24</v>
      </c>
      <c r="T547">
        <v>126.24</v>
      </c>
      <c r="U547">
        <v>73.7</v>
      </c>
      <c r="V547">
        <f t="shared" si="21"/>
        <v>1.7128900949796471</v>
      </c>
      <c r="W547">
        <v>23</v>
      </c>
      <c r="X547">
        <v>70.52</v>
      </c>
      <c r="Y547">
        <v>71.22</v>
      </c>
    </row>
    <row r="548" spans="1:25" x14ac:dyDescent="0.35">
      <c r="A548" t="s">
        <v>541</v>
      </c>
      <c r="B548" t="s">
        <v>451</v>
      </c>
      <c r="C548" t="s">
        <v>3</v>
      </c>
      <c r="D548" t="s">
        <v>6</v>
      </c>
      <c r="E548">
        <v>15.5</v>
      </c>
      <c r="F548">
        <v>39.99</v>
      </c>
      <c r="G548">
        <v>52.21</v>
      </c>
      <c r="H548">
        <f t="shared" si="20"/>
        <v>0.76594522122198816</v>
      </c>
      <c r="I548">
        <v>15</v>
      </c>
      <c r="J548">
        <v>19.760000000000002</v>
      </c>
      <c r="K548">
        <v>50.91</v>
      </c>
      <c r="O548" t="s">
        <v>541</v>
      </c>
      <c r="P548" t="s">
        <v>451</v>
      </c>
      <c r="Q548" t="s">
        <v>3</v>
      </c>
      <c r="R548" t="s">
        <v>7</v>
      </c>
      <c r="S548">
        <v>24</v>
      </c>
      <c r="T548">
        <v>92.97</v>
      </c>
      <c r="U548">
        <v>73.7</v>
      </c>
      <c r="V548">
        <f t="shared" si="21"/>
        <v>1.2614654002713703</v>
      </c>
      <c r="W548">
        <v>23.5</v>
      </c>
      <c r="X548">
        <v>69.03</v>
      </c>
      <c r="Y548">
        <v>72.459999999999994</v>
      </c>
    </row>
    <row r="549" spans="1:25" x14ac:dyDescent="0.35">
      <c r="A549" t="s">
        <v>542</v>
      </c>
      <c r="B549" t="s">
        <v>451</v>
      </c>
      <c r="C549" t="s">
        <v>3</v>
      </c>
      <c r="D549" t="s">
        <v>6</v>
      </c>
      <c r="E549">
        <v>17.5</v>
      </c>
      <c r="F549">
        <v>42.3</v>
      </c>
      <c r="G549">
        <v>57.36</v>
      </c>
      <c r="H549">
        <f t="shared" si="20"/>
        <v>0.73744769874476979</v>
      </c>
      <c r="I549">
        <v>17</v>
      </c>
      <c r="J549">
        <v>25.42</v>
      </c>
      <c r="K549">
        <v>56.08</v>
      </c>
      <c r="O549" t="s">
        <v>542</v>
      </c>
      <c r="P549" t="s">
        <v>451</v>
      </c>
      <c r="Q549" t="s">
        <v>3</v>
      </c>
      <c r="R549" t="s">
        <v>7</v>
      </c>
      <c r="S549">
        <v>24</v>
      </c>
      <c r="T549">
        <v>105.81</v>
      </c>
      <c r="U549">
        <v>73.7</v>
      </c>
      <c r="V549">
        <f t="shared" si="21"/>
        <v>1.4356852103120759</v>
      </c>
      <c r="W549">
        <v>23</v>
      </c>
      <c r="X549">
        <v>66.400000000000006</v>
      </c>
      <c r="Y549">
        <v>71.22</v>
      </c>
    </row>
    <row r="550" spans="1:25" x14ac:dyDescent="0.35">
      <c r="A550" t="s">
        <v>543</v>
      </c>
      <c r="B550" t="s">
        <v>451</v>
      </c>
      <c r="C550" t="s">
        <v>3</v>
      </c>
      <c r="D550" t="s">
        <v>6</v>
      </c>
      <c r="E550">
        <v>22</v>
      </c>
      <c r="F550">
        <v>80.22</v>
      </c>
      <c r="G550">
        <v>68.72</v>
      </c>
      <c r="H550">
        <f t="shared" si="20"/>
        <v>1.1673457508731082</v>
      </c>
      <c r="I550">
        <v>21</v>
      </c>
      <c r="J550">
        <v>55.08</v>
      </c>
      <c r="K550">
        <v>66.22</v>
      </c>
      <c r="O550" t="s">
        <v>543</v>
      </c>
      <c r="P550" t="s">
        <v>451</v>
      </c>
      <c r="Q550" t="s">
        <v>3</v>
      </c>
      <c r="R550" t="s">
        <v>7</v>
      </c>
      <c r="S550">
        <v>24</v>
      </c>
      <c r="T550">
        <v>174.94</v>
      </c>
      <c r="U550">
        <v>73.7</v>
      </c>
      <c r="V550">
        <f t="shared" si="21"/>
        <v>2.3736770691994571</v>
      </c>
      <c r="W550">
        <v>22</v>
      </c>
      <c r="X550">
        <v>50.39</v>
      </c>
      <c r="Y550">
        <v>68.72</v>
      </c>
    </row>
    <row r="551" spans="1:25" x14ac:dyDescent="0.35">
      <c r="A551" t="s">
        <v>544</v>
      </c>
      <c r="B551" t="s">
        <v>451</v>
      </c>
      <c r="C551" t="s">
        <v>3</v>
      </c>
      <c r="D551" t="s">
        <v>6</v>
      </c>
      <c r="E551">
        <v>24.5</v>
      </c>
      <c r="F551">
        <v>72.5</v>
      </c>
      <c r="G551">
        <v>74.930000000000007</v>
      </c>
      <c r="H551">
        <f t="shared" si="20"/>
        <v>0.9675697317496329</v>
      </c>
      <c r="I551">
        <v>24</v>
      </c>
      <c r="J551">
        <v>56.27</v>
      </c>
      <c r="K551">
        <v>73.7</v>
      </c>
      <c r="O551" t="s">
        <v>544</v>
      </c>
      <c r="P551" t="s">
        <v>451</v>
      </c>
      <c r="Q551" t="s">
        <v>3</v>
      </c>
      <c r="R551" t="s">
        <v>7</v>
      </c>
      <c r="S551">
        <v>24</v>
      </c>
      <c r="T551">
        <v>127.04</v>
      </c>
      <c r="U551">
        <v>73.7</v>
      </c>
      <c r="V551">
        <f t="shared" si="21"/>
        <v>1.7237449118046133</v>
      </c>
      <c r="W551">
        <v>22.5</v>
      </c>
      <c r="X551">
        <v>61.11</v>
      </c>
      <c r="Y551">
        <v>69.97</v>
      </c>
    </row>
    <row r="552" spans="1:25" x14ac:dyDescent="0.35">
      <c r="A552" t="s">
        <v>545</v>
      </c>
      <c r="B552" t="s">
        <v>451</v>
      </c>
      <c r="C552" t="s">
        <v>3</v>
      </c>
      <c r="D552" t="s">
        <v>6</v>
      </c>
      <c r="E552">
        <v>22.5</v>
      </c>
      <c r="F552">
        <v>96.33</v>
      </c>
      <c r="G552">
        <v>69.97</v>
      </c>
      <c r="H552">
        <f t="shared" si="20"/>
        <v>1.3767328855223668</v>
      </c>
      <c r="I552">
        <v>21.5</v>
      </c>
      <c r="J552">
        <v>67.38</v>
      </c>
      <c r="K552">
        <v>67.47</v>
      </c>
      <c r="O552" t="s">
        <v>545</v>
      </c>
      <c r="P552" t="s">
        <v>451</v>
      </c>
      <c r="Q552" t="s">
        <v>3</v>
      </c>
      <c r="R552" t="s">
        <v>7</v>
      </c>
      <c r="S552">
        <v>24</v>
      </c>
      <c r="T552">
        <v>161.91999999999999</v>
      </c>
      <c r="U552">
        <v>73.7</v>
      </c>
      <c r="V552">
        <f t="shared" si="21"/>
        <v>2.1970149253731339</v>
      </c>
      <c r="W552">
        <v>22</v>
      </c>
      <c r="X552">
        <v>67.760000000000005</v>
      </c>
      <c r="Y552">
        <v>68.72</v>
      </c>
    </row>
    <row r="553" spans="1:25" x14ac:dyDescent="0.35">
      <c r="A553" t="s">
        <v>546</v>
      </c>
      <c r="B553" t="s">
        <v>451</v>
      </c>
      <c r="C553" t="s">
        <v>3</v>
      </c>
      <c r="D553" t="s">
        <v>6</v>
      </c>
      <c r="E553">
        <v>22</v>
      </c>
      <c r="F553">
        <v>62.39</v>
      </c>
      <c r="G553">
        <v>68.72</v>
      </c>
      <c r="H553">
        <f t="shared" si="20"/>
        <v>0.90788707799767177</v>
      </c>
      <c r="I553">
        <v>21.5</v>
      </c>
      <c r="J553">
        <v>36.950000000000003</v>
      </c>
      <c r="K553">
        <v>67.47</v>
      </c>
      <c r="O553" t="s">
        <v>546</v>
      </c>
      <c r="P553" t="s">
        <v>451</v>
      </c>
      <c r="Q553" t="s">
        <v>3</v>
      </c>
      <c r="R553" t="s">
        <v>7</v>
      </c>
      <c r="S553">
        <v>24</v>
      </c>
      <c r="T553">
        <v>118.09</v>
      </c>
      <c r="U553">
        <v>73.7</v>
      </c>
      <c r="V553">
        <f t="shared" si="21"/>
        <v>1.6023066485753052</v>
      </c>
      <c r="W553">
        <v>22.5</v>
      </c>
      <c r="X553">
        <v>64.41</v>
      </c>
      <c r="Y553">
        <v>69.97</v>
      </c>
    </row>
    <row r="554" spans="1:25" x14ac:dyDescent="0.35">
      <c r="A554" t="s">
        <v>547</v>
      </c>
      <c r="B554" t="s">
        <v>451</v>
      </c>
      <c r="C554" t="s">
        <v>3</v>
      </c>
      <c r="D554" t="s">
        <v>6</v>
      </c>
      <c r="E554">
        <v>24.5</v>
      </c>
      <c r="F554">
        <v>71.290000000000006</v>
      </c>
      <c r="G554">
        <v>74.930000000000007</v>
      </c>
      <c r="H554">
        <f t="shared" si="20"/>
        <v>0.95142132657146672</v>
      </c>
      <c r="I554">
        <v>24</v>
      </c>
      <c r="J554">
        <v>42.24</v>
      </c>
      <c r="K554">
        <v>73.7</v>
      </c>
      <c r="O554" t="s">
        <v>547</v>
      </c>
      <c r="P554" t="s">
        <v>451</v>
      </c>
      <c r="Q554" t="s">
        <v>3</v>
      </c>
      <c r="R554" t="s">
        <v>7</v>
      </c>
      <c r="S554">
        <v>24</v>
      </c>
      <c r="T554">
        <v>127.19</v>
      </c>
      <c r="U554">
        <v>73.7</v>
      </c>
      <c r="V554">
        <f t="shared" si="21"/>
        <v>1.7257801899592944</v>
      </c>
      <c r="W554">
        <v>22.5</v>
      </c>
      <c r="X554">
        <v>68.92</v>
      </c>
      <c r="Y554">
        <v>69.97</v>
      </c>
    </row>
    <row r="555" spans="1:25" x14ac:dyDescent="0.35">
      <c r="A555" t="s">
        <v>548</v>
      </c>
      <c r="B555" t="s">
        <v>451</v>
      </c>
      <c r="C555" t="s">
        <v>3</v>
      </c>
      <c r="D555" t="s">
        <v>6</v>
      </c>
      <c r="E555">
        <v>24</v>
      </c>
      <c r="F555">
        <v>72.73</v>
      </c>
      <c r="G555">
        <v>73.7</v>
      </c>
      <c r="H555">
        <f t="shared" si="20"/>
        <v>0.9868385345997287</v>
      </c>
      <c r="I555">
        <v>23.5</v>
      </c>
      <c r="J555">
        <v>65.75</v>
      </c>
      <c r="K555">
        <v>72.459999999999994</v>
      </c>
      <c r="O555" t="s">
        <v>548</v>
      </c>
      <c r="P555" t="s">
        <v>451</v>
      </c>
      <c r="Q555" t="s">
        <v>3</v>
      </c>
      <c r="R555" t="s">
        <v>7</v>
      </c>
      <c r="S555">
        <v>24</v>
      </c>
      <c r="T555">
        <v>127.93</v>
      </c>
      <c r="U555">
        <v>73.7</v>
      </c>
      <c r="V555">
        <f t="shared" si="21"/>
        <v>1.7358208955223882</v>
      </c>
      <c r="W555">
        <v>22</v>
      </c>
      <c r="X555">
        <v>68.37</v>
      </c>
      <c r="Y555">
        <v>68.72</v>
      </c>
    </row>
    <row r="556" spans="1:25" x14ac:dyDescent="0.35">
      <c r="A556" t="s">
        <v>677</v>
      </c>
      <c r="B556" t="s">
        <v>451</v>
      </c>
      <c r="C556" t="s">
        <v>0</v>
      </c>
      <c r="D556" t="s">
        <v>4</v>
      </c>
      <c r="E556">
        <v>22</v>
      </c>
      <c r="F556">
        <v>114.92</v>
      </c>
      <c r="G556">
        <v>68.72</v>
      </c>
      <c r="H556">
        <f t="shared" si="20"/>
        <v>1.6722933643771829</v>
      </c>
      <c r="I556">
        <v>20</v>
      </c>
      <c r="J556">
        <v>49.88</v>
      </c>
      <c r="K556">
        <v>63.71</v>
      </c>
      <c r="O556" t="s">
        <v>677</v>
      </c>
      <c r="P556" t="s">
        <v>451</v>
      </c>
      <c r="Q556" t="s">
        <v>0</v>
      </c>
      <c r="R556" t="s">
        <v>5</v>
      </c>
      <c r="S556">
        <v>24</v>
      </c>
      <c r="T556">
        <v>142.34</v>
      </c>
      <c r="U556">
        <v>73.7</v>
      </c>
      <c r="V556">
        <f t="shared" si="21"/>
        <v>1.9313432835820896</v>
      </c>
      <c r="W556">
        <v>21</v>
      </c>
      <c r="X556">
        <v>62.42</v>
      </c>
      <c r="Y556">
        <v>66.22</v>
      </c>
    </row>
    <row r="557" spans="1:25" x14ac:dyDescent="0.35">
      <c r="A557" t="s">
        <v>678</v>
      </c>
      <c r="B557" t="s">
        <v>451</v>
      </c>
      <c r="C557" t="s">
        <v>0</v>
      </c>
      <c r="D557" t="s">
        <v>4</v>
      </c>
      <c r="E557">
        <v>21</v>
      </c>
      <c r="F557">
        <v>91.2</v>
      </c>
      <c r="G557">
        <v>66.22</v>
      </c>
      <c r="H557">
        <f t="shared" si="20"/>
        <v>1.3772274237390516</v>
      </c>
      <c r="I557">
        <v>20.5</v>
      </c>
      <c r="J557">
        <v>55.52</v>
      </c>
      <c r="K557">
        <v>64.97</v>
      </c>
      <c r="O557" t="s">
        <v>678</v>
      </c>
      <c r="P557" t="s">
        <v>451</v>
      </c>
      <c r="Q557" t="s">
        <v>0</v>
      </c>
      <c r="R557" t="s">
        <v>5</v>
      </c>
      <c r="S557">
        <v>24</v>
      </c>
      <c r="T557">
        <v>90.85</v>
      </c>
      <c r="U557">
        <v>73.7</v>
      </c>
      <c r="V557">
        <f t="shared" si="21"/>
        <v>1.2327001356852101</v>
      </c>
      <c r="W557">
        <v>22.5</v>
      </c>
      <c r="X557">
        <v>63.83</v>
      </c>
      <c r="Y557">
        <v>69.97</v>
      </c>
    </row>
    <row r="558" spans="1:25" x14ac:dyDescent="0.35">
      <c r="A558" t="s">
        <v>679</v>
      </c>
      <c r="B558" t="s">
        <v>451</v>
      </c>
      <c r="C558" t="s">
        <v>0</v>
      </c>
      <c r="D558" t="s">
        <v>4</v>
      </c>
      <c r="E558">
        <v>22</v>
      </c>
      <c r="F558">
        <v>86.38</v>
      </c>
      <c r="G558">
        <v>68.72</v>
      </c>
      <c r="H558">
        <f t="shared" si="20"/>
        <v>1.2569848661233993</v>
      </c>
      <c r="I558">
        <v>21</v>
      </c>
      <c r="J558">
        <v>71.39</v>
      </c>
      <c r="K558">
        <v>66.22</v>
      </c>
      <c r="O558" t="s">
        <v>679</v>
      </c>
      <c r="P558" t="s">
        <v>451</v>
      </c>
      <c r="Q558" t="s">
        <v>0</v>
      </c>
      <c r="R558" t="s">
        <v>5</v>
      </c>
      <c r="S558">
        <v>24</v>
      </c>
      <c r="T558">
        <v>106.56</v>
      </c>
      <c r="U558">
        <v>73.7</v>
      </c>
      <c r="V558">
        <f t="shared" si="21"/>
        <v>1.4458616010854817</v>
      </c>
      <c r="W558">
        <v>21.5</v>
      </c>
      <c r="X558">
        <v>53.36</v>
      </c>
      <c r="Y558">
        <v>67.47</v>
      </c>
    </row>
    <row r="559" spans="1:25" x14ac:dyDescent="0.35">
      <c r="A559" t="s">
        <v>680</v>
      </c>
      <c r="B559" t="s">
        <v>451</v>
      </c>
      <c r="C559" t="s">
        <v>0</v>
      </c>
      <c r="D559" t="s">
        <v>4</v>
      </c>
      <c r="E559">
        <v>21</v>
      </c>
      <c r="F559">
        <v>93.12</v>
      </c>
      <c r="G559">
        <v>66.22</v>
      </c>
      <c r="H559">
        <f t="shared" si="20"/>
        <v>1.4062216852914529</v>
      </c>
      <c r="I559">
        <v>20</v>
      </c>
      <c r="J559">
        <v>62.87</v>
      </c>
      <c r="K559">
        <v>63.71</v>
      </c>
      <c r="O559" t="s">
        <v>680</v>
      </c>
      <c r="P559" t="s">
        <v>451</v>
      </c>
      <c r="Q559" t="s">
        <v>0</v>
      </c>
      <c r="R559" t="s">
        <v>5</v>
      </c>
      <c r="S559">
        <v>24</v>
      </c>
      <c r="T559">
        <v>120.64</v>
      </c>
      <c r="U559">
        <v>73.7</v>
      </c>
      <c r="V559">
        <f t="shared" si="21"/>
        <v>1.6369063772048846</v>
      </c>
      <c r="W559">
        <v>21</v>
      </c>
      <c r="X559">
        <v>47.85</v>
      </c>
      <c r="Y559">
        <v>66.22</v>
      </c>
    </row>
    <row r="560" spans="1:25" x14ac:dyDescent="0.35">
      <c r="A560" t="s">
        <v>681</v>
      </c>
      <c r="B560" t="s">
        <v>451</v>
      </c>
      <c r="C560" t="s">
        <v>0</v>
      </c>
      <c r="D560" t="s">
        <v>4</v>
      </c>
      <c r="E560">
        <v>22</v>
      </c>
      <c r="F560">
        <v>100.21</v>
      </c>
      <c r="G560">
        <v>68.72</v>
      </c>
      <c r="H560">
        <f t="shared" si="20"/>
        <v>1.4582363213038416</v>
      </c>
      <c r="I560">
        <v>20.5</v>
      </c>
      <c r="J560">
        <v>56.62</v>
      </c>
      <c r="K560">
        <v>64.97</v>
      </c>
      <c r="O560" t="s">
        <v>681</v>
      </c>
      <c r="P560" t="s">
        <v>451</v>
      </c>
      <c r="Q560" t="s">
        <v>0</v>
      </c>
      <c r="R560" t="s">
        <v>5</v>
      </c>
      <c r="S560">
        <v>24</v>
      </c>
      <c r="T560">
        <v>135.99</v>
      </c>
      <c r="U560">
        <v>73.7</v>
      </c>
      <c r="V560">
        <f t="shared" si="21"/>
        <v>1.8451831750339214</v>
      </c>
      <c r="W560">
        <v>21</v>
      </c>
      <c r="X560">
        <v>62.48</v>
      </c>
      <c r="Y560">
        <v>66.22</v>
      </c>
    </row>
    <row r="561" spans="1:25" x14ac:dyDescent="0.35">
      <c r="A561" t="s">
        <v>682</v>
      </c>
      <c r="B561" t="s">
        <v>451</v>
      </c>
      <c r="C561" t="s">
        <v>0</v>
      </c>
      <c r="D561" t="s">
        <v>4</v>
      </c>
      <c r="E561">
        <v>21.5</v>
      </c>
      <c r="F561">
        <v>81.41</v>
      </c>
      <c r="G561">
        <v>67.47</v>
      </c>
      <c r="H561">
        <f t="shared" si="20"/>
        <v>1.206610345338669</v>
      </c>
      <c r="I561">
        <v>20.5</v>
      </c>
      <c r="J561">
        <v>42.51</v>
      </c>
      <c r="K561">
        <v>64.97</v>
      </c>
      <c r="O561" t="s">
        <v>682</v>
      </c>
      <c r="P561" t="s">
        <v>451</v>
      </c>
      <c r="Q561" t="s">
        <v>0</v>
      </c>
      <c r="R561" t="s">
        <v>5</v>
      </c>
      <c r="S561">
        <v>24</v>
      </c>
      <c r="T561">
        <v>159.78</v>
      </c>
      <c r="U561">
        <v>73.7</v>
      </c>
      <c r="V561">
        <f t="shared" si="21"/>
        <v>2.1679782903663498</v>
      </c>
      <c r="W561">
        <v>21</v>
      </c>
      <c r="X561">
        <v>50.46</v>
      </c>
      <c r="Y561">
        <v>66.22</v>
      </c>
    </row>
    <row r="562" spans="1:25" x14ac:dyDescent="0.35">
      <c r="A562" s="1" t="s">
        <v>683</v>
      </c>
      <c r="B562" t="s">
        <v>451</v>
      </c>
      <c r="C562" t="s">
        <v>0</v>
      </c>
      <c r="D562" t="s">
        <v>4</v>
      </c>
      <c r="E562">
        <v>18.5</v>
      </c>
      <c r="F562">
        <v>37.72</v>
      </c>
      <c r="G562">
        <v>59.91</v>
      </c>
      <c r="H562">
        <f t="shared" si="20"/>
        <v>0.62961108329160409</v>
      </c>
      <c r="I562">
        <v>18</v>
      </c>
      <c r="J562">
        <v>33.340000000000003</v>
      </c>
      <c r="K562">
        <v>58.64</v>
      </c>
      <c r="O562" t="s">
        <v>683</v>
      </c>
      <c r="P562" t="s">
        <v>451</v>
      </c>
      <c r="Q562" t="s">
        <v>0</v>
      </c>
      <c r="R562" t="s">
        <v>5</v>
      </c>
      <c r="S562">
        <v>24</v>
      </c>
      <c r="T562">
        <v>101.57</v>
      </c>
      <c r="U562">
        <v>73.7</v>
      </c>
      <c r="V562">
        <f t="shared" si="21"/>
        <v>1.3781546811397556</v>
      </c>
      <c r="W562">
        <v>22.5</v>
      </c>
      <c r="X562">
        <v>70.5</v>
      </c>
      <c r="Y562">
        <v>69.97</v>
      </c>
    </row>
    <row r="563" spans="1:25" x14ac:dyDescent="0.35">
      <c r="A563" t="s">
        <v>684</v>
      </c>
      <c r="B563" t="s">
        <v>451</v>
      </c>
      <c r="C563" t="s">
        <v>0</v>
      </c>
      <c r="D563" t="s">
        <v>4</v>
      </c>
      <c r="E563">
        <v>30</v>
      </c>
      <c r="F563">
        <v>79.88</v>
      </c>
      <c r="G563">
        <v>88.39</v>
      </c>
      <c r="H563">
        <f t="shared" si="20"/>
        <v>0.90372214051363275</v>
      </c>
      <c r="I563">
        <v>29.5</v>
      </c>
      <c r="J563">
        <v>64.599999999999994</v>
      </c>
      <c r="K563">
        <v>87.18</v>
      </c>
      <c r="O563" t="s">
        <v>684</v>
      </c>
      <c r="P563" t="s">
        <v>451</v>
      </c>
      <c r="Q563" t="s">
        <v>0</v>
      </c>
      <c r="R563" t="s">
        <v>5</v>
      </c>
      <c r="S563">
        <v>23.5</v>
      </c>
      <c r="T563">
        <v>101.71</v>
      </c>
      <c r="U563">
        <v>72.459999999999994</v>
      </c>
      <c r="V563">
        <f t="shared" si="21"/>
        <v>1.4036709908915264</v>
      </c>
      <c r="W563">
        <v>21.5</v>
      </c>
      <c r="X563">
        <v>58.54</v>
      </c>
      <c r="Y563">
        <v>67.47</v>
      </c>
    </row>
    <row r="564" spans="1:25" x14ac:dyDescent="0.35">
      <c r="A564" s="1" t="s">
        <v>685</v>
      </c>
      <c r="B564" t="s">
        <v>451</v>
      </c>
      <c r="C564" t="s">
        <v>0</v>
      </c>
      <c r="D564" t="s">
        <v>4</v>
      </c>
      <c r="E564">
        <v>22.5</v>
      </c>
      <c r="F564">
        <v>40.130000000000003</v>
      </c>
      <c r="G564">
        <v>69.97</v>
      </c>
      <c r="H564">
        <f t="shared" si="20"/>
        <v>0.57353151350578824</v>
      </c>
      <c r="I564">
        <v>22</v>
      </c>
      <c r="J564">
        <v>29.36</v>
      </c>
      <c r="K564">
        <v>68.72</v>
      </c>
      <c r="O564" t="s">
        <v>685</v>
      </c>
      <c r="P564" t="s">
        <v>451</v>
      </c>
      <c r="Q564" t="s">
        <v>0</v>
      </c>
      <c r="R564" t="s">
        <v>5</v>
      </c>
      <c r="S564">
        <v>22</v>
      </c>
      <c r="T564">
        <v>48.51</v>
      </c>
      <c r="U564">
        <v>68.72</v>
      </c>
      <c r="V564">
        <f t="shared" si="21"/>
        <v>0.70590803259604185</v>
      </c>
      <c r="W564">
        <v>21.5</v>
      </c>
      <c r="X564">
        <v>43.12</v>
      </c>
      <c r="Y564">
        <v>67.47</v>
      </c>
    </row>
    <row r="565" spans="1:25" x14ac:dyDescent="0.35">
      <c r="A565" t="s">
        <v>686</v>
      </c>
      <c r="B565" t="s">
        <v>451</v>
      </c>
      <c r="C565" t="s">
        <v>0</v>
      </c>
      <c r="D565" t="s">
        <v>4</v>
      </c>
      <c r="E565">
        <v>22</v>
      </c>
      <c r="F565">
        <v>81.760000000000005</v>
      </c>
      <c r="G565">
        <v>68.72</v>
      </c>
      <c r="H565">
        <f t="shared" si="20"/>
        <v>1.1897555296856812</v>
      </c>
      <c r="I565">
        <v>21</v>
      </c>
      <c r="J565">
        <v>64.88</v>
      </c>
      <c r="K565">
        <v>66.22</v>
      </c>
      <c r="O565" t="s">
        <v>686</v>
      </c>
      <c r="P565" t="s">
        <v>451</v>
      </c>
      <c r="Q565" t="s">
        <v>0</v>
      </c>
      <c r="R565" t="s">
        <v>5</v>
      </c>
      <c r="S565">
        <v>24</v>
      </c>
      <c r="T565">
        <v>112.05</v>
      </c>
      <c r="U565">
        <v>73.7</v>
      </c>
      <c r="V565">
        <f t="shared" si="21"/>
        <v>1.5203527815468112</v>
      </c>
      <c r="W565">
        <v>21.5</v>
      </c>
      <c r="X565">
        <v>50.25</v>
      </c>
      <c r="Y565">
        <v>67.47</v>
      </c>
    </row>
    <row r="566" spans="1:25" x14ac:dyDescent="0.35">
      <c r="A566" t="s">
        <v>687</v>
      </c>
      <c r="B566" t="s">
        <v>451</v>
      </c>
      <c r="C566" t="s">
        <v>0</v>
      </c>
      <c r="D566" t="s">
        <v>4</v>
      </c>
      <c r="E566">
        <v>21.5</v>
      </c>
      <c r="F566">
        <v>81.97</v>
      </c>
      <c r="G566">
        <v>67.47</v>
      </c>
      <c r="H566">
        <f t="shared" si="20"/>
        <v>1.214910330517267</v>
      </c>
      <c r="I566">
        <v>23</v>
      </c>
      <c r="J566">
        <v>74.72</v>
      </c>
      <c r="K566">
        <v>71.22</v>
      </c>
      <c r="O566" t="s">
        <v>687</v>
      </c>
      <c r="P566" t="s">
        <v>451</v>
      </c>
      <c r="Q566" t="s">
        <v>0</v>
      </c>
      <c r="R566" t="s">
        <v>5</v>
      </c>
      <c r="S566">
        <v>23</v>
      </c>
      <c r="T566">
        <v>115.82</v>
      </c>
      <c r="U566">
        <v>71.22</v>
      </c>
      <c r="V566">
        <f t="shared" si="21"/>
        <v>1.6262285874754281</v>
      </c>
      <c r="W566">
        <v>21</v>
      </c>
      <c r="X566">
        <v>58.96</v>
      </c>
      <c r="Y566">
        <v>66.22</v>
      </c>
    </row>
    <row r="567" spans="1:25" x14ac:dyDescent="0.35">
      <c r="A567" t="s">
        <v>688</v>
      </c>
      <c r="B567" t="s">
        <v>451</v>
      </c>
      <c r="C567" t="s">
        <v>0</v>
      </c>
      <c r="D567" t="s">
        <v>4</v>
      </c>
      <c r="E567">
        <v>21.5</v>
      </c>
      <c r="F567">
        <v>105.79</v>
      </c>
      <c r="G567">
        <v>67.47</v>
      </c>
      <c r="H567">
        <f t="shared" si="20"/>
        <v>1.5679561286497703</v>
      </c>
      <c r="I567">
        <v>23.5</v>
      </c>
      <c r="J567">
        <v>74.84</v>
      </c>
      <c r="K567">
        <v>72.459999999999994</v>
      </c>
      <c r="O567" t="s">
        <v>688</v>
      </c>
      <c r="P567" t="s">
        <v>451</v>
      </c>
      <c r="Q567" t="s">
        <v>0</v>
      </c>
      <c r="R567" t="s">
        <v>5</v>
      </c>
      <c r="S567">
        <v>24</v>
      </c>
      <c r="T567">
        <v>113.32</v>
      </c>
      <c r="U567">
        <v>73.7</v>
      </c>
      <c r="V567">
        <f t="shared" si="21"/>
        <v>1.537584803256445</v>
      </c>
      <c r="W567">
        <v>22</v>
      </c>
      <c r="X567">
        <v>63.15</v>
      </c>
      <c r="Y567">
        <v>68.72</v>
      </c>
    </row>
    <row r="568" spans="1:25" x14ac:dyDescent="0.35">
      <c r="A568" t="s">
        <v>689</v>
      </c>
      <c r="B568" t="s">
        <v>451</v>
      </c>
      <c r="C568" t="s">
        <v>0</v>
      </c>
      <c r="D568" t="s">
        <v>4</v>
      </c>
      <c r="E568">
        <v>20.5</v>
      </c>
      <c r="F568">
        <v>54.31</v>
      </c>
      <c r="G568">
        <v>64.97</v>
      </c>
      <c r="H568">
        <f t="shared" si="20"/>
        <v>0.83592427274126524</v>
      </c>
      <c r="I568">
        <v>20</v>
      </c>
      <c r="J568">
        <v>46</v>
      </c>
      <c r="K568">
        <v>63.71</v>
      </c>
      <c r="O568" t="s">
        <v>689</v>
      </c>
      <c r="P568" t="s">
        <v>451</v>
      </c>
      <c r="Q568" t="s">
        <v>0</v>
      </c>
      <c r="R568" t="s">
        <v>5</v>
      </c>
      <c r="S568">
        <v>17</v>
      </c>
      <c r="T568">
        <v>48.04</v>
      </c>
      <c r="U568">
        <v>56.08</v>
      </c>
      <c r="V568">
        <f t="shared" si="21"/>
        <v>0.85663338088445085</v>
      </c>
      <c r="W568">
        <v>16.5</v>
      </c>
      <c r="X568">
        <v>29.27</v>
      </c>
      <c r="Y568">
        <v>54.79</v>
      </c>
    </row>
    <row r="569" spans="1:25" x14ac:dyDescent="0.35">
      <c r="A569" t="s">
        <v>690</v>
      </c>
      <c r="B569" t="s">
        <v>451</v>
      </c>
      <c r="C569" t="s">
        <v>0</v>
      </c>
      <c r="D569" t="s">
        <v>4</v>
      </c>
      <c r="E569">
        <v>21.5</v>
      </c>
      <c r="F569">
        <v>112.14</v>
      </c>
      <c r="G569">
        <v>67.47</v>
      </c>
      <c r="H569">
        <f t="shared" si="20"/>
        <v>1.6620720320142286</v>
      </c>
      <c r="I569">
        <v>20</v>
      </c>
      <c r="J569">
        <v>48.81</v>
      </c>
      <c r="K569">
        <v>63.71</v>
      </c>
      <c r="O569" t="s">
        <v>690</v>
      </c>
      <c r="P569" t="s">
        <v>451</v>
      </c>
      <c r="Q569" t="s">
        <v>0</v>
      </c>
      <c r="R569" t="s">
        <v>5</v>
      </c>
      <c r="S569">
        <v>24</v>
      </c>
      <c r="T569">
        <v>131.07</v>
      </c>
      <c r="U569">
        <v>73.7</v>
      </c>
      <c r="V569">
        <f t="shared" si="21"/>
        <v>1.7784260515603798</v>
      </c>
      <c r="W569">
        <v>21</v>
      </c>
      <c r="X569">
        <v>53.08</v>
      </c>
      <c r="Y569">
        <v>66.22</v>
      </c>
    </row>
    <row r="570" spans="1:25" x14ac:dyDescent="0.35">
      <c r="A570" t="s">
        <v>691</v>
      </c>
      <c r="B570" t="s">
        <v>451</v>
      </c>
      <c r="C570" t="s">
        <v>0</v>
      </c>
      <c r="D570" t="s">
        <v>4</v>
      </c>
      <c r="E570">
        <v>23</v>
      </c>
      <c r="F570">
        <v>59.74</v>
      </c>
      <c r="G570">
        <v>71.22</v>
      </c>
      <c r="H570">
        <f t="shared" si="20"/>
        <v>0.83880932322381363</v>
      </c>
      <c r="I570">
        <v>22.5</v>
      </c>
      <c r="J570">
        <v>56.05</v>
      </c>
      <c r="K570">
        <v>69.97</v>
      </c>
      <c r="O570" t="s">
        <v>691</v>
      </c>
      <c r="P570" t="s">
        <v>451</v>
      </c>
      <c r="Q570" t="s">
        <v>0</v>
      </c>
      <c r="R570" t="s">
        <v>5</v>
      </c>
      <c r="S570">
        <v>24</v>
      </c>
      <c r="T570">
        <v>136.97999999999999</v>
      </c>
      <c r="U570">
        <v>73.7</v>
      </c>
      <c r="V570">
        <f t="shared" si="21"/>
        <v>1.8586160108548166</v>
      </c>
      <c r="W570">
        <v>21.5</v>
      </c>
      <c r="X570">
        <v>66.790000000000006</v>
      </c>
      <c r="Y570">
        <v>67.47</v>
      </c>
    </row>
    <row r="571" spans="1:25" x14ac:dyDescent="0.35">
      <c r="A571" t="s">
        <v>692</v>
      </c>
      <c r="B571" t="s">
        <v>451</v>
      </c>
      <c r="C571" t="s">
        <v>0</v>
      </c>
      <c r="D571" t="s">
        <v>4</v>
      </c>
      <c r="E571">
        <v>22</v>
      </c>
      <c r="F571">
        <v>100.37</v>
      </c>
      <c r="G571">
        <v>68.72</v>
      </c>
      <c r="H571">
        <f t="shared" si="20"/>
        <v>1.4605646100116416</v>
      </c>
      <c r="I571">
        <v>20</v>
      </c>
      <c r="J571">
        <v>61.67</v>
      </c>
      <c r="K571">
        <v>63.71</v>
      </c>
      <c r="O571" t="s">
        <v>692</v>
      </c>
      <c r="P571" t="s">
        <v>451</v>
      </c>
      <c r="Q571" t="s">
        <v>0</v>
      </c>
      <c r="R571" t="s">
        <v>5</v>
      </c>
      <c r="S571">
        <v>24</v>
      </c>
      <c r="T571">
        <v>158.33000000000001</v>
      </c>
      <c r="U571">
        <v>73.7</v>
      </c>
      <c r="V571">
        <f t="shared" si="21"/>
        <v>2.1483039348710991</v>
      </c>
      <c r="W571">
        <v>21.5</v>
      </c>
      <c r="X571">
        <v>56.03</v>
      </c>
      <c r="Y571">
        <v>67.47</v>
      </c>
    </row>
    <row r="572" spans="1:25" x14ac:dyDescent="0.35">
      <c r="A572" t="s">
        <v>693</v>
      </c>
      <c r="B572" t="s">
        <v>451</v>
      </c>
      <c r="C572" t="s">
        <v>3</v>
      </c>
      <c r="D572" t="s">
        <v>4</v>
      </c>
      <c r="E572">
        <v>23</v>
      </c>
      <c r="F572">
        <v>63.39</v>
      </c>
      <c r="G572">
        <v>71.22</v>
      </c>
      <c r="H572">
        <f t="shared" si="20"/>
        <v>0.89005897219882057</v>
      </c>
      <c r="I572">
        <v>22.5</v>
      </c>
      <c r="J572">
        <v>38.99</v>
      </c>
      <c r="K572">
        <v>69.97</v>
      </c>
      <c r="O572" t="s">
        <v>693</v>
      </c>
      <c r="P572" t="s">
        <v>451</v>
      </c>
      <c r="Q572" t="s">
        <v>3</v>
      </c>
      <c r="R572" t="s">
        <v>5</v>
      </c>
      <c r="S572">
        <v>23.5</v>
      </c>
      <c r="T572">
        <v>81.260000000000005</v>
      </c>
      <c r="U572">
        <v>72.459999999999994</v>
      </c>
      <c r="V572">
        <f t="shared" si="21"/>
        <v>1.1214463152083911</v>
      </c>
      <c r="W572">
        <v>22.5</v>
      </c>
      <c r="X572">
        <v>66.41</v>
      </c>
      <c r="Y572">
        <v>69.97</v>
      </c>
    </row>
    <row r="573" spans="1:25" x14ac:dyDescent="0.35">
      <c r="A573" t="s">
        <v>694</v>
      </c>
      <c r="B573" t="s">
        <v>451</v>
      </c>
      <c r="C573" t="s">
        <v>3</v>
      </c>
      <c r="D573" t="s">
        <v>4</v>
      </c>
      <c r="E573">
        <v>22</v>
      </c>
      <c r="F573">
        <v>58.05</v>
      </c>
      <c r="G573">
        <v>68.72</v>
      </c>
      <c r="H573">
        <f t="shared" si="20"/>
        <v>0.84473224679860304</v>
      </c>
      <c r="I573">
        <v>21.5</v>
      </c>
      <c r="J573">
        <v>47.23</v>
      </c>
      <c r="K573">
        <v>67.47</v>
      </c>
      <c r="O573" t="s">
        <v>694</v>
      </c>
      <c r="P573" t="s">
        <v>451</v>
      </c>
      <c r="Q573" t="s">
        <v>3</v>
      </c>
      <c r="R573" t="s">
        <v>5</v>
      </c>
      <c r="S573">
        <v>24</v>
      </c>
      <c r="T573">
        <v>115.77</v>
      </c>
      <c r="U573">
        <v>73.7</v>
      </c>
      <c r="V573">
        <f t="shared" si="21"/>
        <v>1.5708276797829035</v>
      </c>
      <c r="W573">
        <v>21.5</v>
      </c>
      <c r="X573">
        <v>55.22</v>
      </c>
      <c r="Y573">
        <v>67.47</v>
      </c>
    </row>
    <row r="574" spans="1:25" x14ac:dyDescent="0.35">
      <c r="A574" t="s">
        <v>695</v>
      </c>
      <c r="B574" t="s">
        <v>451</v>
      </c>
      <c r="C574" t="s">
        <v>3</v>
      </c>
      <c r="D574" t="s">
        <v>4</v>
      </c>
      <c r="E574">
        <v>21</v>
      </c>
      <c r="F574">
        <v>60.56</v>
      </c>
      <c r="G574">
        <v>66.22</v>
      </c>
      <c r="H574">
        <f t="shared" si="20"/>
        <v>0.91452733313198431</v>
      </c>
      <c r="I574">
        <v>20.5</v>
      </c>
      <c r="J574">
        <v>35.65</v>
      </c>
      <c r="K574">
        <v>64.97</v>
      </c>
      <c r="O574" t="s">
        <v>695</v>
      </c>
      <c r="P574" t="s">
        <v>451</v>
      </c>
      <c r="Q574" t="s">
        <v>3</v>
      </c>
      <c r="R574" t="s">
        <v>5</v>
      </c>
      <c r="S574">
        <v>23.5</v>
      </c>
      <c r="T574">
        <v>144.16</v>
      </c>
      <c r="U574">
        <v>72.459999999999994</v>
      </c>
      <c r="V574">
        <f t="shared" si="21"/>
        <v>1.9895114545956392</v>
      </c>
      <c r="W574">
        <v>21</v>
      </c>
      <c r="X574">
        <v>60.47</v>
      </c>
      <c r="Y574">
        <v>66.22</v>
      </c>
    </row>
    <row r="575" spans="1:25" x14ac:dyDescent="0.35">
      <c r="A575" t="s">
        <v>696</v>
      </c>
      <c r="B575" t="s">
        <v>451</v>
      </c>
      <c r="C575" t="s">
        <v>3</v>
      </c>
      <c r="D575" t="s">
        <v>4</v>
      </c>
      <c r="E575">
        <v>21</v>
      </c>
      <c r="F575">
        <v>77.11</v>
      </c>
      <c r="G575">
        <v>66.22</v>
      </c>
      <c r="H575">
        <f t="shared" si="20"/>
        <v>1.1644518272425248</v>
      </c>
      <c r="I575">
        <v>20.5</v>
      </c>
      <c r="J575">
        <v>59.59</v>
      </c>
      <c r="K575">
        <v>64.97</v>
      </c>
      <c r="O575" t="s">
        <v>696</v>
      </c>
      <c r="P575" t="s">
        <v>451</v>
      </c>
      <c r="Q575" t="s">
        <v>3</v>
      </c>
      <c r="R575" t="s">
        <v>5</v>
      </c>
      <c r="S575">
        <v>22.5</v>
      </c>
      <c r="T575">
        <v>60.91</v>
      </c>
      <c r="U575">
        <v>69.97</v>
      </c>
      <c r="V575">
        <f t="shared" si="21"/>
        <v>0.87051593540088601</v>
      </c>
      <c r="W575">
        <v>22</v>
      </c>
      <c r="X575">
        <v>51.61</v>
      </c>
      <c r="Y575">
        <v>68.72</v>
      </c>
    </row>
    <row r="576" spans="1:25" x14ac:dyDescent="0.35">
      <c r="A576" t="s">
        <v>697</v>
      </c>
      <c r="B576" t="s">
        <v>451</v>
      </c>
      <c r="C576" t="s">
        <v>3</v>
      </c>
      <c r="D576" t="s">
        <v>4</v>
      </c>
      <c r="E576">
        <v>23</v>
      </c>
      <c r="F576">
        <v>74.260000000000005</v>
      </c>
      <c r="G576">
        <v>71.22</v>
      </c>
      <c r="H576">
        <f t="shared" si="20"/>
        <v>1.0426846391463074</v>
      </c>
      <c r="I576">
        <v>22.5</v>
      </c>
      <c r="J576">
        <v>53.98</v>
      </c>
      <c r="K576">
        <v>69.97</v>
      </c>
      <c r="O576" t="s">
        <v>697</v>
      </c>
      <c r="P576" t="s">
        <v>451</v>
      </c>
      <c r="Q576" t="s">
        <v>3</v>
      </c>
      <c r="R576" t="s">
        <v>5</v>
      </c>
      <c r="S576">
        <v>24</v>
      </c>
      <c r="T576">
        <v>113.07</v>
      </c>
      <c r="U576">
        <v>73.7</v>
      </c>
      <c r="V576">
        <f t="shared" si="21"/>
        <v>1.534192672998643</v>
      </c>
      <c r="W576">
        <v>21.5</v>
      </c>
      <c r="X576">
        <v>47.84</v>
      </c>
      <c r="Y576">
        <v>67.47</v>
      </c>
    </row>
    <row r="577" spans="1:25" x14ac:dyDescent="0.35">
      <c r="A577" s="1" t="s">
        <v>698</v>
      </c>
      <c r="B577" t="s">
        <v>451</v>
      </c>
      <c r="C577" t="s">
        <v>3</v>
      </c>
      <c r="D577" t="s">
        <v>4</v>
      </c>
      <c r="E577">
        <v>0</v>
      </c>
      <c r="F577">
        <v>0</v>
      </c>
      <c r="G577">
        <v>0</v>
      </c>
      <c r="H577" t="e">
        <f t="shared" si="20"/>
        <v>#DIV/0!</v>
      </c>
      <c r="I577">
        <v>0</v>
      </c>
      <c r="J577">
        <v>0</v>
      </c>
      <c r="K577">
        <v>0</v>
      </c>
      <c r="O577" t="s">
        <v>698</v>
      </c>
      <c r="P577" t="s">
        <v>451</v>
      </c>
      <c r="Q577" t="s">
        <v>3</v>
      </c>
      <c r="R577" t="s">
        <v>5</v>
      </c>
      <c r="S577">
        <v>15</v>
      </c>
      <c r="T577">
        <v>29.12</v>
      </c>
      <c r="U577">
        <v>50.91</v>
      </c>
      <c r="V577">
        <f t="shared" si="21"/>
        <v>0.57198978589668048</v>
      </c>
      <c r="W577">
        <v>15</v>
      </c>
      <c r="X577">
        <v>29.12</v>
      </c>
      <c r="Y577">
        <v>50.91</v>
      </c>
    </row>
    <row r="578" spans="1:25" x14ac:dyDescent="0.35">
      <c r="A578" s="1" t="s">
        <v>699</v>
      </c>
      <c r="B578" t="s">
        <v>451</v>
      </c>
      <c r="C578" t="s">
        <v>3</v>
      </c>
      <c r="D578" t="s">
        <v>4</v>
      </c>
      <c r="E578">
        <v>15</v>
      </c>
      <c r="F578">
        <v>14.38</v>
      </c>
      <c r="G578">
        <v>50.91</v>
      </c>
      <c r="H578">
        <f t="shared" si="20"/>
        <v>0.28245924179925364</v>
      </c>
      <c r="I578">
        <v>15</v>
      </c>
      <c r="J578">
        <v>14.38</v>
      </c>
      <c r="K578">
        <v>50.91</v>
      </c>
      <c r="O578" t="s">
        <v>699</v>
      </c>
      <c r="P578" t="s">
        <v>451</v>
      </c>
      <c r="Q578" t="s">
        <v>3</v>
      </c>
      <c r="R578" t="s">
        <v>5</v>
      </c>
      <c r="S578">
        <v>23.5</v>
      </c>
      <c r="T578">
        <v>54.35</v>
      </c>
      <c r="U578">
        <v>72.459999999999994</v>
      </c>
      <c r="V578">
        <f t="shared" si="21"/>
        <v>0.75006900358818662</v>
      </c>
      <c r="W578">
        <v>23</v>
      </c>
      <c r="X578">
        <v>48.49</v>
      </c>
      <c r="Y578">
        <v>71.22</v>
      </c>
    </row>
    <row r="579" spans="1:25" x14ac:dyDescent="0.35">
      <c r="A579" t="s">
        <v>700</v>
      </c>
      <c r="B579" t="s">
        <v>451</v>
      </c>
      <c r="C579" t="s">
        <v>3</v>
      </c>
      <c r="D579" t="s">
        <v>4</v>
      </c>
      <c r="E579">
        <v>29</v>
      </c>
      <c r="F579">
        <v>84.55</v>
      </c>
      <c r="G579">
        <v>85.96</v>
      </c>
      <c r="H579">
        <f t="shared" si="20"/>
        <v>0.98359702187063758</v>
      </c>
      <c r="I579">
        <v>28.5</v>
      </c>
      <c r="J579">
        <v>36.590000000000003</v>
      </c>
      <c r="K579">
        <v>84.74</v>
      </c>
      <c r="O579" t="s">
        <v>700</v>
      </c>
      <c r="P579" t="s">
        <v>451</v>
      </c>
      <c r="Q579" t="s">
        <v>3</v>
      </c>
      <c r="R579" t="s">
        <v>5</v>
      </c>
      <c r="S579">
        <v>24</v>
      </c>
      <c r="T579">
        <v>94.75</v>
      </c>
      <c r="U579">
        <v>73.7</v>
      </c>
      <c r="V579">
        <f t="shared" si="21"/>
        <v>1.2856173677069198</v>
      </c>
      <c r="W579">
        <v>23</v>
      </c>
      <c r="X579">
        <v>65.56</v>
      </c>
      <c r="Y579">
        <v>71.22</v>
      </c>
    </row>
    <row r="580" spans="1:25" x14ac:dyDescent="0.35">
      <c r="A580" t="s">
        <v>701</v>
      </c>
      <c r="B580" t="s">
        <v>451</v>
      </c>
      <c r="C580" t="s">
        <v>3</v>
      </c>
      <c r="D580" t="s">
        <v>4</v>
      </c>
      <c r="E580">
        <v>20</v>
      </c>
      <c r="F580">
        <v>44.36</v>
      </c>
      <c r="G580">
        <v>63.71</v>
      </c>
      <c r="H580">
        <f t="shared" si="20"/>
        <v>0.69628001883534762</v>
      </c>
      <c r="I580">
        <v>19.5</v>
      </c>
      <c r="J580">
        <v>38.85</v>
      </c>
      <c r="K580">
        <v>62.44</v>
      </c>
      <c r="O580" t="s">
        <v>701</v>
      </c>
      <c r="P580" t="s">
        <v>451</v>
      </c>
      <c r="Q580" t="s">
        <v>3</v>
      </c>
      <c r="R580" t="s">
        <v>5</v>
      </c>
      <c r="S580">
        <v>24</v>
      </c>
      <c r="T580">
        <v>145.47999999999999</v>
      </c>
      <c r="U580">
        <v>73.7</v>
      </c>
      <c r="V580">
        <f t="shared" si="21"/>
        <v>1.9739484396200813</v>
      </c>
      <c r="W580">
        <v>21</v>
      </c>
      <c r="X580">
        <v>59.81</v>
      </c>
      <c r="Y580">
        <v>66.22</v>
      </c>
    </row>
    <row r="581" spans="1:25" x14ac:dyDescent="0.35">
      <c r="A581" t="s">
        <v>702</v>
      </c>
      <c r="B581" t="s">
        <v>451</v>
      </c>
      <c r="C581" t="s">
        <v>3</v>
      </c>
      <c r="D581" t="s">
        <v>4</v>
      </c>
      <c r="E581">
        <v>21</v>
      </c>
      <c r="F581">
        <v>65.78</v>
      </c>
      <c r="G581">
        <v>66.22</v>
      </c>
      <c r="H581">
        <f t="shared" si="20"/>
        <v>0.99335548172757482</v>
      </c>
      <c r="I581">
        <v>20.5</v>
      </c>
      <c r="J581">
        <v>59.16</v>
      </c>
      <c r="K581">
        <v>64.97</v>
      </c>
      <c r="O581" t="s">
        <v>702</v>
      </c>
      <c r="P581" t="s">
        <v>451</v>
      </c>
      <c r="Q581" t="s">
        <v>3</v>
      </c>
      <c r="R581" t="s">
        <v>5</v>
      </c>
      <c r="S581">
        <v>24</v>
      </c>
      <c r="T581">
        <v>131.99</v>
      </c>
      <c r="U581">
        <v>73.7</v>
      </c>
      <c r="V581">
        <f t="shared" si="21"/>
        <v>1.790909090909091</v>
      </c>
      <c r="W581">
        <v>21.5</v>
      </c>
      <c r="X581">
        <v>53.35</v>
      </c>
      <c r="Y581">
        <v>67.47</v>
      </c>
    </row>
    <row r="582" spans="1:25" x14ac:dyDescent="0.35">
      <c r="A582" t="s">
        <v>703</v>
      </c>
      <c r="B582" t="s">
        <v>451</v>
      </c>
      <c r="C582" t="s">
        <v>3</v>
      </c>
      <c r="D582" t="s">
        <v>4</v>
      </c>
      <c r="E582">
        <v>23.5</v>
      </c>
      <c r="F582">
        <v>60.06</v>
      </c>
      <c r="G582">
        <v>72.459999999999994</v>
      </c>
      <c r="H582">
        <f t="shared" si="20"/>
        <v>0.8288711012972676</v>
      </c>
      <c r="I582">
        <v>23</v>
      </c>
      <c r="J582">
        <v>48.31</v>
      </c>
      <c r="K582">
        <v>71.22</v>
      </c>
      <c r="O582" t="s">
        <v>703</v>
      </c>
      <c r="P582" t="s">
        <v>451</v>
      </c>
      <c r="Q582" t="s">
        <v>3</v>
      </c>
      <c r="R582" t="s">
        <v>5</v>
      </c>
      <c r="S582">
        <v>23.5</v>
      </c>
      <c r="T582">
        <v>73.180000000000007</v>
      </c>
      <c r="U582">
        <v>72.459999999999994</v>
      </c>
      <c r="V582">
        <f t="shared" si="21"/>
        <v>1.0099365166988685</v>
      </c>
      <c r="W582">
        <v>23</v>
      </c>
      <c r="X582">
        <v>61</v>
      </c>
      <c r="Y582">
        <v>71.22</v>
      </c>
    </row>
    <row r="583" spans="1:25" x14ac:dyDescent="0.35">
      <c r="A583" t="s">
        <v>704</v>
      </c>
      <c r="B583" t="s">
        <v>451</v>
      </c>
      <c r="C583" t="s">
        <v>3</v>
      </c>
      <c r="D583" t="s">
        <v>4</v>
      </c>
      <c r="E583">
        <v>22</v>
      </c>
      <c r="F583">
        <v>68.2</v>
      </c>
      <c r="G583">
        <v>68.72</v>
      </c>
      <c r="H583">
        <f t="shared" si="20"/>
        <v>0.99243306169965084</v>
      </c>
      <c r="I583">
        <v>21.5</v>
      </c>
      <c r="J583">
        <v>54.05</v>
      </c>
      <c r="K583">
        <v>67.47</v>
      </c>
      <c r="O583" t="s">
        <v>704</v>
      </c>
      <c r="P583" t="s">
        <v>451</v>
      </c>
      <c r="Q583" t="s">
        <v>3</v>
      </c>
      <c r="R583" t="s">
        <v>5</v>
      </c>
      <c r="S583">
        <v>24</v>
      </c>
      <c r="T583">
        <v>95.37</v>
      </c>
      <c r="U583">
        <v>73.7</v>
      </c>
      <c r="V583">
        <f t="shared" si="21"/>
        <v>1.2940298507462686</v>
      </c>
      <c r="W583">
        <v>22</v>
      </c>
      <c r="X583">
        <v>55.63</v>
      </c>
      <c r="Y583">
        <v>68.72</v>
      </c>
    </row>
    <row r="584" spans="1:25" x14ac:dyDescent="0.35">
      <c r="A584" t="s">
        <v>705</v>
      </c>
      <c r="B584" t="s">
        <v>451</v>
      </c>
      <c r="C584" t="s">
        <v>3</v>
      </c>
      <c r="D584" t="s">
        <v>4</v>
      </c>
      <c r="E584">
        <v>24</v>
      </c>
      <c r="F584">
        <v>67.77</v>
      </c>
      <c r="G584">
        <v>73.7</v>
      </c>
      <c r="H584">
        <f t="shared" si="20"/>
        <v>0.91953867028493885</v>
      </c>
      <c r="I584">
        <v>23.5</v>
      </c>
      <c r="J584">
        <v>45.79</v>
      </c>
      <c r="K584">
        <v>72.459999999999994</v>
      </c>
      <c r="O584" t="s">
        <v>705</v>
      </c>
      <c r="P584" t="s">
        <v>451</v>
      </c>
      <c r="Q584" t="s">
        <v>3</v>
      </c>
      <c r="R584" t="s">
        <v>5</v>
      </c>
      <c r="S584">
        <v>24</v>
      </c>
      <c r="T584">
        <v>66.209999999999994</v>
      </c>
      <c r="U584">
        <v>73.7</v>
      </c>
      <c r="V584">
        <f t="shared" si="21"/>
        <v>0.89837177747625496</v>
      </c>
      <c r="W584">
        <v>23.5</v>
      </c>
      <c r="X584">
        <v>54.66</v>
      </c>
      <c r="Y584">
        <v>72.459999999999994</v>
      </c>
    </row>
    <row r="585" spans="1:25" x14ac:dyDescent="0.35">
      <c r="A585" t="s">
        <v>706</v>
      </c>
      <c r="B585" t="s">
        <v>451</v>
      </c>
      <c r="C585" t="s">
        <v>3</v>
      </c>
      <c r="D585" t="s">
        <v>4</v>
      </c>
      <c r="E585">
        <v>21.5</v>
      </c>
      <c r="F585">
        <v>79</v>
      </c>
      <c r="G585">
        <v>67.47</v>
      </c>
      <c r="H585">
        <f t="shared" si="20"/>
        <v>1.1708907662664889</v>
      </c>
      <c r="I585">
        <v>22.5</v>
      </c>
      <c r="J585">
        <v>81.349999999999994</v>
      </c>
      <c r="K585">
        <v>69.97</v>
      </c>
      <c r="O585" t="s">
        <v>706</v>
      </c>
      <c r="P585" t="s">
        <v>451</v>
      </c>
      <c r="Q585" t="s">
        <v>3</v>
      </c>
      <c r="R585" t="s">
        <v>5</v>
      </c>
      <c r="S585">
        <v>24</v>
      </c>
      <c r="T585">
        <v>120.18</v>
      </c>
      <c r="U585">
        <v>73.7</v>
      </c>
      <c r="V585">
        <f t="shared" si="21"/>
        <v>1.6306648575305291</v>
      </c>
      <c r="W585">
        <v>21</v>
      </c>
      <c r="X585">
        <v>52.73</v>
      </c>
      <c r="Y585">
        <v>66.22</v>
      </c>
    </row>
    <row r="586" spans="1:25" x14ac:dyDescent="0.35">
      <c r="A586" t="s">
        <v>707</v>
      </c>
      <c r="B586" t="s">
        <v>451</v>
      </c>
      <c r="C586" t="s">
        <v>3</v>
      </c>
      <c r="D586" t="s">
        <v>4</v>
      </c>
      <c r="E586">
        <v>22.5</v>
      </c>
      <c r="F586">
        <v>63.07</v>
      </c>
      <c r="G586">
        <v>69.97</v>
      </c>
      <c r="H586">
        <f t="shared" si="20"/>
        <v>0.90138630841789336</v>
      </c>
      <c r="I586">
        <v>22</v>
      </c>
      <c r="J586">
        <v>52.89</v>
      </c>
      <c r="K586">
        <v>68.72</v>
      </c>
      <c r="O586" t="s">
        <v>707</v>
      </c>
      <c r="P586" t="s">
        <v>451</v>
      </c>
      <c r="Q586" t="s">
        <v>3</v>
      </c>
      <c r="R586" t="s">
        <v>5</v>
      </c>
      <c r="S586">
        <v>24</v>
      </c>
      <c r="T586">
        <v>76.8</v>
      </c>
      <c r="U586">
        <v>73.7</v>
      </c>
      <c r="V586">
        <f t="shared" si="21"/>
        <v>1.0420624151967435</v>
      </c>
      <c r="W586">
        <v>22.5</v>
      </c>
      <c r="X586">
        <v>58.5</v>
      </c>
      <c r="Y586">
        <v>69.97</v>
      </c>
    </row>
    <row r="587" spans="1:25" x14ac:dyDescent="0.35">
      <c r="A587" t="s">
        <v>708</v>
      </c>
      <c r="B587" t="s">
        <v>451</v>
      </c>
      <c r="C587" t="s">
        <v>3</v>
      </c>
      <c r="D587" t="s">
        <v>4</v>
      </c>
      <c r="E587">
        <v>15</v>
      </c>
      <c r="F587">
        <v>38.79</v>
      </c>
      <c r="G587">
        <v>50.91</v>
      </c>
      <c r="H587">
        <f t="shared" si="20"/>
        <v>0.76193282262816742</v>
      </c>
      <c r="I587">
        <v>15</v>
      </c>
      <c r="J587">
        <v>38.79</v>
      </c>
      <c r="K587">
        <v>50.91</v>
      </c>
      <c r="O587" t="s">
        <v>708</v>
      </c>
      <c r="P587" t="s">
        <v>451</v>
      </c>
      <c r="Q587" t="s">
        <v>3</v>
      </c>
      <c r="R587" t="s">
        <v>5</v>
      </c>
      <c r="S587">
        <v>24</v>
      </c>
      <c r="T587">
        <v>101.21</v>
      </c>
      <c r="U587">
        <v>73.7</v>
      </c>
      <c r="V587">
        <f t="shared" si="21"/>
        <v>1.373270013568521</v>
      </c>
      <c r="W587">
        <v>22.5</v>
      </c>
      <c r="X587">
        <v>62.75</v>
      </c>
      <c r="Y587">
        <v>69.97</v>
      </c>
    </row>
    <row r="588" spans="1:25" x14ac:dyDescent="0.35">
      <c r="A588" t="s">
        <v>549</v>
      </c>
      <c r="B588" t="s">
        <v>452</v>
      </c>
      <c r="C588" t="s">
        <v>0</v>
      </c>
      <c r="D588" t="s">
        <v>6</v>
      </c>
      <c r="E588">
        <v>27</v>
      </c>
      <c r="F588">
        <v>72.16</v>
      </c>
      <c r="G588">
        <v>81.08</v>
      </c>
      <c r="H588">
        <f t="shared" ref="H588:H651" si="22">F588/G588</f>
        <v>0.889985199802664</v>
      </c>
      <c r="I588">
        <v>26.5</v>
      </c>
      <c r="J588">
        <v>45.6</v>
      </c>
      <c r="K588">
        <v>79.86</v>
      </c>
      <c r="O588" t="s">
        <v>549</v>
      </c>
      <c r="P588" t="s">
        <v>452</v>
      </c>
      <c r="Q588" t="s">
        <v>0</v>
      </c>
      <c r="R588" t="s">
        <v>7</v>
      </c>
      <c r="S588">
        <v>24</v>
      </c>
      <c r="T588">
        <v>180.01</v>
      </c>
      <c r="U588">
        <v>73.7</v>
      </c>
      <c r="V588">
        <f t="shared" ref="V588:V651" si="23">T588/U588</f>
        <v>2.4424694708276795</v>
      </c>
      <c r="W588">
        <v>22</v>
      </c>
      <c r="X588">
        <v>59.84</v>
      </c>
      <c r="Y588">
        <v>68.72</v>
      </c>
    </row>
    <row r="589" spans="1:25" x14ac:dyDescent="0.35">
      <c r="A589" s="1" t="s">
        <v>550</v>
      </c>
      <c r="B589" t="s">
        <v>452</v>
      </c>
      <c r="C589" t="s">
        <v>0</v>
      </c>
      <c r="D589" t="s">
        <v>6</v>
      </c>
      <c r="E589">
        <v>0</v>
      </c>
      <c r="F589">
        <v>0</v>
      </c>
      <c r="G589">
        <v>0</v>
      </c>
      <c r="H589" t="e">
        <f t="shared" si="22"/>
        <v>#DIV/0!</v>
      </c>
      <c r="I589">
        <v>0</v>
      </c>
      <c r="J589">
        <v>0</v>
      </c>
      <c r="K589">
        <v>0</v>
      </c>
      <c r="O589" t="s">
        <v>550</v>
      </c>
      <c r="P589" t="s">
        <v>452</v>
      </c>
      <c r="Q589" t="s">
        <v>0</v>
      </c>
      <c r="R589" t="s">
        <v>7</v>
      </c>
      <c r="S589">
        <v>15</v>
      </c>
      <c r="T589">
        <v>38.58</v>
      </c>
      <c r="U589">
        <v>50.91</v>
      </c>
      <c r="V589">
        <f t="shared" si="23"/>
        <v>0.75780789628756628</v>
      </c>
      <c r="W589">
        <v>15</v>
      </c>
      <c r="X589">
        <v>38.58</v>
      </c>
      <c r="Y589">
        <v>50.91</v>
      </c>
    </row>
    <row r="590" spans="1:25" x14ac:dyDescent="0.35">
      <c r="A590" t="s">
        <v>551</v>
      </c>
      <c r="B590" t="s">
        <v>452</v>
      </c>
      <c r="C590" t="s">
        <v>0</v>
      </c>
      <c r="D590" t="s">
        <v>6</v>
      </c>
      <c r="E590">
        <v>25</v>
      </c>
      <c r="F590">
        <v>78.87</v>
      </c>
      <c r="G590">
        <v>76.17</v>
      </c>
      <c r="H590">
        <f t="shared" si="22"/>
        <v>1.035447026388342</v>
      </c>
      <c r="I590">
        <v>24.5</v>
      </c>
      <c r="J590">
        <v>45.7</v>
      </c>
      <c r="K590">
        <v>74.930000000000007</v>
      </c>
      <c r="O590" t="s">
        <v>551</v>
      </c>
      <c r="P590" t="s">
        <v>452</v>
      </c>
      <c r="Q590" t="s">
        <v>0</v>
      </c>
      <c r="R590" t="s">
        <v>7</v>
      </c>
      <c r="S590">
        <v>24</v>
      </c>
      <c r="T590">
        <v>158.72999999999999</v>
      </c>
      <c r="U590">
        <v>73.7</v>
      </c>
      <c r="V590">
        <f t="shared" si="23"/>
        <v>2.1537313432835821</v>
      </c>
      <c r="W590">
        <v>22</v>
      </c>
      <c r="X590">
        <v>56.59</v>
      </c>
      <c r="Y590">
        <v>68.72</v>
      </c>
    </row>
    <row r="591" spans="1:25" x14ac:dyDescent="0.35">
      <c r="A591" s="1" t="s">
        <v>552</v>
      </c>
      <c r="B591" t="s">
        <v>452</v>
      </c>
      <c r="C591" t="s">
        <v>0</v>
      </c>
      <c r="D591" t="s">
        <v>6</v>
      </c>
      <c r="E591">
        <v>15.5</v>
      </c>
      <c r="F591">
        <v>44.09</v>
      </c>
      <c r="G591">
        <v>52.21</v>
      </c>
      <c r="H591">
        <f t="shared" si="22"/>
        <v>0.84447423865159932</v>
      </c>
      <c r="I591">
        <v>15</v>
      </c>
      <c r="J591">
        <v>25.4</v>
      </c>
      <c r="K591">
        <v>50.91</v>
      </c>
      <c r="O591" t="s">
        <v>552</v>
      </c>
      <c r="P591" t="s">
        <v>452</v>
      </c>
      <c r="Q591" t="s">
        <v>0</v>
      </c>
      <c r="R591" t="s">
        <v>7</v>
      </c>
      <c r="S591">
        <v>28</v>
      </c>
      <c r="T591">
        <v>78.59</v>
      </c>
      <c r="U591">
        <v>83.53</v>
      </c>
      <c r="V591">
        <f t="shared" si="23"/>
        <v>0.94085957141146892</v>
      </c>
      <c r="W591">
        <v>27.5</v>
      </c>
      <c r="X591">
        <v>33.39</v>
      </c>
      <c r="Y591">
        <v>82.3</v>
      </c>
    </row>
    <row r="592" spans="1:25" x14ac:dyDescent="0.35">
      <c r="A592" t="s">
        <v>553</v>
      </c>
      <c r="B592" t="s">
        <v>452</v>
      </c>
      <c r="C592" t="s">
        <v>0</v>
      </c>
      <c r="D592" t="s">
        <v>6</v>
      </c>
      <c r="E592">
        <v>22.5</v>
      </c>
      <c r="F592">
        <v>76.98</v>
      </c>
      <c r="G592">
        <v>69.97</v>
      </c>
      <c r="H592">
        <f t="shared" si="22"/>
        <v>1.1001857939116766</v>
      </c>
      <c r="I592">
        <v>22</v>
      </c>
      <c r="J592">
        <v>46.26</v>
      </c>
      <c r="K592">
        <v>68.72</v>
      </c>
      <c r="O592" t="s">
        <v>553</v>
      </c>
      <c r="P592" t="s">
        <v>452</v>
      </c>
      <c r="Q592" t="s">
        <v>0</v>
      </c>
      <c r="R592" t="s">
        <v>7</v>
      </c>
      <c r="S592">
        <v>24</v>
      </c>
      <c r="T592">
        <v>124.51</v>
      </c>
      <c r="U592">
        <v>73.7</v>
      </c>
      <c r="V592">
        <f t="shared" si="23"/>
        <v>1.689416553595658</v>
      </c>
      <c r="W592">
        <v>22.5</v>
      </c>
      <c r="X592">
        <v>42.56</v>
      </c>
      <c r="Y592">
        <v>69.97</v>
      </c>
    </row>
    <row r="593" spans="1:25" x14ac:dyDescent="0.35">
      <c r="A593" t="s">
        <v>554</v>
      </c>
      <c r="B593" t="s">
        <v>452</v>
      </c>
      <c r="C593" t="s">
        <v>0</v>
      </c>
      <c r="D593" t="s">
        <v>6</v>
      </c>
      <c r="E593">
        <v>23.5</v>
      </c>
      <c r="F593">
        <v>59.97</v>
      </c>
      <c r="G593">
        <v>72.459999999999994</v>
      </c>
      <c r="H593">
        <f t="shared" si="22"/>
        <v>0.82762903670990895</v>
      </c>
      <c r="I593">
        <v>23</v>
      </c>
      <c r="J593">
        <v>49.29</v>
      </c>
      <c r="K593">
        <v>71.22</v>
      </c>
      <c r="O593" t="s">
        <v>554</v>
      </c>
      <c r="P593" t="s">
        <v>452</v>
      </c>
      <c r="Q593" t="s">
        <v>0</v>
      </c>
      <c r="R593" t="s">
        <v>7</v>
      </c>
      <c r="S593">
        <v>24</v>
      </c>
      <c r="T593">
        <v>147.03</v>
      </c>
      <c r="U593">
        <v>73.7</v>
      </c>
      <c r="V593">
        <f t="shared" si="23"/>
        <v>1.9949796472184531</v>
      </c>
      <c r="W593">
        <v>22.5</v>
      </c>
      <c r="X593">
        <v>49.01</v>
      </c>
      <c r="Y593">
        <v>69.97</v>
      </c>
    </row>
    <row r="594" spans="1:25" x14ac:dyDescent="0.35">
      <c r="A594" t="s">
        <v>555</v>
      </c>
      <c r="B594" t="s">
        <v>452</v>
      </c>
      <c r="C594" t="s">
        <v>0</v>
      </c>
      <c r="D594" t="s">
        <v>6</v>
      </c>
      <c r="E594">
        <v>16.5</v>
      </c>
      <c r="F594">
        <v>47.94</v>
      </c>
      <c r="G594">
        <v>54.79</v>
      </c>
      <c r="H594">
        <f t="shared" si="22"/>
        <v>0.87497718561781346</v>
      </c>
      <c r="I594">
        <v>16</v>
      </c>
      <c r="J594">
        <v>30.64</v>
      </c>
      <c r="K594">
        <v>53.5</v>
      </c>
      <c r="O594" t="s">
        <v>555</v>
      </c>
      <c r="P594" t="s">
        <v>452</v>
      </c>
      <c r="Q594" t="s">
        <v>0</v>
      </c>
      <c r="R594" t="s">
        <v>7</v>
      </c>
      <c r="S594">
        <v>24</v>
      </c>
      <c r="T594">
        <v>156.31</v>
      </c>
      <c r="U594">
        <v>73.7</v>
      </c>
      <c r="V594">
        <f t="shared" si="23"/>
        <v>2.1208955223880595</v>
      </c>
      <c r="W594">
        <v>22</v>
      </c>
      <c r="X594">
        <v>50.09</v>
      </c>
      <c r="Y594">
        <v>68.72</v>
      </c>
    </row>
    <row r="595" spans="1:25" x14ac:dyDescent="0.35">
      <c r="A595" t="s">
        <v>556</v>
      </c>
      <c r="B595" t="s">
        <v>452</v>
      </c>
      <c r="C595" t="s">
        <v>0</v>
      </c>
      <c r="D595" t="s">
        <v>6</v>
      </c>
      <c r="E595">
        <v>21.5</v>
      </c>
      <c r="F595">
        <v>66.39</v>
      </c>
      <c r="G595">
        <v>67.47</v>
      </c>
      <c r="H595">
        <f t="shared" si="22"/>
        <v>0.98399288572698984</v>
      </c>
      <c r="I595">
        <v>21</v>
      </c>
      <c r="J595">
        <v>58.57</v>
      </c>
      <c r="K595">
        <v>66.22</v>
      </c>
      <c r="O595" t="s">
        <v>556</v>
      </c>
      <c r="P595" t="s">
        <v>452</v>
      </c>
      <c r="Q595" t="s">
        <v>0</v>
      </c>
      <c r="R595" t="s">
        <v>7</v>
      </c>
      <c r="S595">
        <v>24</v>
      </c>
      <c r="T595">
        <v>169.08</v>
      </c>
      <c r="U595">
        <v>73.7</v>
      </c>
      <c r="V595">
        <f t="shared" si="23"/>
        <v>2.2941655359565809</v>
      </c>
      <c r="W595">
        <v>22.5</v>
      </c>
      <c r="X595">
        <v>68.7</v>
      </c>
      <c r="Y595">
        <v>69.97</v>
      </c>
    </row>
    <row r="596" spans="1:25" x14ac:dyDescent="0.35">
      <c r="A596" t="s">
        <v>557</v>
      </c>
      <c r="B596" t="s">
        <v>452</v>
      </c>
      <c r="C596" t="s">
        <v>0</v>
      </c>
      <c r="D596" t="s">
        <v>6</v>
      </c>
      <c r="E596">
        <v>23</v>
      </c>
      <c r="F596">
        <v>80.73</v>
      </c>
      <c r="G596">
        <v>71.22</v>
      </c>
      <c r="H596">
        <f t="shared" si="22"/>
        <v>1.1335299073294018</v>
      </c>
      <c r="I596">
        <v>22.5</v>
      </c>
      <c r="J596">
        <v>54.68</v>
      </c>
      <c r="K596">
        <v>69.97</v>
      </c>
      <c r="O596" t="s">
        <v>557</v>
      </c>
      <c r="P596" t="s">
        <v>452</v>
      </c>
      <c r="Q596" t="s">
        <v>0</v>
      </c>
      <c r="R596" t="s">
        <v>7</v>
      </c>
      <c r="S596">
        <v>24</v>
      </c>
      <c r="T596">
        <v>175.77</v>
      </c>
      <c r="U596">
        <v>73.7</v>
      </c>
      <c r="V596">
        <f t="shared" si="23"/>
        <v>2.3849389416553595</v>
      </c>
      <c r="W596">
        <v>22</v>
      </c>
      <c r="X596">
        <v>50.6</v>
      </c>
      <c r="Y596">
        <v>68.72</v>
      </c>
    </row>
    <row r="597" spans="1:25" x14ac:dyDescent="0.35">
      <c r="A597" t="s">
        <v>558</v>
      </c>
      <c r="B597" t="s">
        <v>452</v>
      </c>
      <c r="C597" t="s">
        <v>0</v>
      </c>
      <c r="D597" t="s">
        <v>6</v>
      </c>
      <c r="E597">
        <v>21.5</v>
      </c>
      <c r="F597">
        <v>66.27</v>
      </c>
      <c r="G597">
        <v>67.47</v>
      </c>
      <c r="H597">
        <f t="shared" si="22"/>
        <v>0.982214317474433</v>
      </c>
      <c r="I597">
        <v>21</v>
      </c>
      <c r="J597">
        <v>47.15</v>
      </c>
      <c r="K597">
        <v>66.22</v>
      </c>
      <c r="O597" t="s">
        <v>558</v>
      </c>
      <c r="P597" t="s">
        <v>452</v>
      </c>
      <c r="Q597" t="s">
        <v>0</v>
      </c>
      <c r="R597" t="s">
        <v>7</v>
      </c>
      <c r="S597">
        <v>24</v>
      </c>
      <c r="T597">
        <v>168.87</v>
      </c>
      <c r="U597">
        <v>73.7</v>
      </c>
      <c r="V597">
        <f t="shared" si="23"/>
        <v>2.2913161465400269</v>
      </c>
      <c r="W597">
        <v>22.5</v>
      </c>
      <c r="X597">
        <v>59.42</v>
      </c>
      <c r="Y597">
        <v>69.97</v>
      </c>
    </row>
    <row r="598" spans="1:25" x14ac:dyDescent="0.35">
      <c r="A598" t="s">
        <v>559</v>
      </c>
      <c r="B598" t="s">
        <v>452</v>
      </c>
      <c r="C598" t="s">
        <v>0</v>
      </c>
      <c r="D598" t="s">
        <v>6</v>
      </c>
      <c r="E598">
        <v>22</v>
      </c>
      <c r="F598">
        <v>83.65</v>
      </c>
      <c r="G598">
        <v>68.72</v>
      </c>
      <c r="H598">
        <f t="shared" si="22"/>
        <v>1.2172584400465658</v>
      </c>
      <c r="I598">
        <v>20.5</v>
      </c>
      <c r="J598">
        <v>52.74</v>
      </c>
      <c r="K598">
        <v>64.97</v>
      </c>
      <c r="O598" t="s">
        <v>559</v>
      </c>
      <c r="P598" t="s">
        <v>452</v>
      </c>
      <c r="Q598" t="s">
        <v>0</v>
      </c>
      <c r="R598" t="s">
        <v>7</v>
      </c>
      <c r="S598">
        <v>24</v>
      </c>
      <c r="T598">
        <v>132.91</v>
      </c>
      <c r="U598">
        <v>73.7</v>
      </c>
      <c r="V598">
        <f t="shared" si="23"/>
        <v>1.8033921302578018</v>
      </c>
      <c r="W598">
        <v>22</v>
      </c>
      <c r="X598">
        <v>55.12</v>
      </c>
      <c r="Y598">
        <v>68.72</v>
      </c>
    </row>
    <row r="599" spans="1:25" x14ac:dyDescent="0.35">
      <c r="A599" t="s">
        <v>560</v>
      </c>
      <c r="B599" t="s">
        <v>452</v>
      </c>
      <c r="C599" t="s">
        <v>0</v>
      </c>
      <c r="D599" t="s">
        <v>6</v>
      </c>
      <c r="E599">
        <v>21.5</v>
      </c>
      <c r="F599">
        <v>59.45</v>
      </c>
      <c r="G599">
        <v>67.47</v>
      </c>
      <c r="H599">
        <f t="shared" si="22"/>
        <v>0.88113235512079446</v>
      </c>
      <c r="I599">
        <v>21</v>
      </c>
      <c r="J599">
        <v>28.56</v>
      </c>
      <c r="K599">
        <v>66.22</v>
      </c>
      <c r="O599" t="s">
        <v>560</v>
      </c>
      <c r="P599" t="s">
        <v>452</v>
      </c>
      <c r="Q599" t="s">
        <v>0</v>
      </c>
      <c r="R599" t="s">
        <v>7</v>
      </c>
      <c r="S599">
        <v>24</v>
      </c>
      <c r="T599">
        <v>192.81</v>
      </c>
      <c r="U599">
        <v>73.7</v>
      </c>
      <c r="V599">
        <f t="shared" si="23"/>
        <v>2.6161465400271369</v>
      </c>
      <c r="W599">
        <v>22</v>
      </c>
      <c r="X599">
        <v>57.99</v>
      </c>
      <c r="Y599">
        <v>68.72</v>
      </c>
    </row>
    <row r="600" spans="1:25" x14ac:dyDescent="0.35">
      <c r="A600" s="1" t="s">
        <v>561</v>
      </c>
      <c r="B600" t="s">
        <v>452</v>
      </c>
      <c r="C600" t="s">
        <v>0</v>
      </c>
      <c r="D600" t="s">
        <v>6</v>
      </c>
      <c r="E600">
        <v>0</v>
      </c>
      <c r="F600">
        <v>0</v>
      </c>
      <c r="G600">
        <v>0</v>
      </c>
      <c r="H600" t="e">
        <f t="shared" si="22"/>
        <v>#DIV/0!</v>
      </c>
      <c r="I600">
        <v>0</v>
      </c>
      <c r="J600">
        <v>0</v>
      </c>
      <c r="K600">
        <v>0</v>
      </c>
      <c r="O600" t="s">
        <v>561</v>
      </c>
      <c r="P600" t="s">
        <v>452</v>
      </c>
      <c r="Q600" t="s">
        <v>0</v>
      </c>
      <c r="R600" t="s">
        <v>7</v>
      </c>
      <c r="S600">
        <v>25</v>
      </c>
      <c r="T600">
        <v>100.04</v>
      </c>
      <c r="U600">
        <v>76.17</v>
      </c>
      <c r="V600">
        <f t="shared" si="23"/>
        <v>1.3133779703295261</v>
      </c>
      <c r="W600">
        <v>24</v>
      </c>
      <c r="X600">
        <v>73.069999999999993</v>
      </c>
      <c r="Y600">
        <v>73.7</v>
      </c>
    </row>
    <row r="601" spans="1:25" x14ac:dyDescent="0.35">
      <c r="A601" t="s">
        <v>562</v>
      </c>
      <c r="B601" t="s">
        <v>452</v>
      </c>
      <c r="C601" t="s">
        <v>0</v>
      </c>
      <c r="D601" t="s">
        <v>6</v>
      </c>
      <c r="E601">
        <v>18.5</v>
      </c>
      <c r="F601">
        <v>56.62</v>
      </c>
      <c r="G601">
        <v>59.91</v>
      </c>
      <c r="H601">
        <f t="shared" si="22"/>
        <v>0.94508429310632613</v>
      </c>
      <c r="I601">
        <v>18</v>
      </c>
      <c r="J601">
        <v>28.56</v>
      </c>
      <c r="K601">
        <v>58.64</v>
      </c>
      <c r="O601" t="s">
        <v>562</v>
      </c>
      <c r="P601" t="s">
        <v>452</v>
      </c>
      <c r="Q601" t="s">
        <v>0</v>
      </c>
      <c r="R601" t="s">
        <v>7</v>
      </c>
      <c r="S601">
        <v>23.5</v>
      </c>
      <c r="T601">
        <v>138.77000000000001</v>
      </c>
      <c r="U601">
        <v>72.459999999999994</v>
      </c>
      <c r="V601">
        <f t="shared" si="23"/>
        <v>1.9151255865304999</v>
      </c>
      <c r="W601">
        <v>22</v>
      </c>
      <c r="X601">
        <v>53.66</v>
      </c>
      <c r="Y601">
        <v>68.72</v>
      </c>
    </row>
    <row r="602" spans="1:25" x14ac:dyDescent="0.35">
      <c r="A602" s="1" t="s">
        <v>563</v>
      </c>
      <c r="B602" t="s">
        <v>452</v>
      </c>
      <c r="C602" t="s">
        <v>0</v>
      </c>
      <c r="D602" t="s">
        <v>6</v>
      </c>
      <c r="E602">
        <v>0</v>
      </c>
      <c r="F602">
        <v>0</v>
      </c>
      <c r="G602">
        <v>0</v>
      </c>
      <c r="H602" t="e">
        <f t="shared" si="22"/>
        <v>#DIV/0!</v>
      </c>
      <c r="I602">
        <v>0</v>
      </c>
      <c r="J602">
        <v>0</v>
      </c>
      <c r="K602">
        <v>0</v>
      </c>
      <c r="O602" t="s">
        <v>563</v>
      </c>
      <c r="P602" t="s">
        <v>452</v>
      </c>
      <c r="Q602" t="s">
        <v>0</v>
      </c>
      <c r="R602" t="s">
        <v>7</v>
      </c>
      <c r="S602">
        <v>15</v>
      </c>
      <c r="T602">
        <v>24.5</v>
      </c>
      <c r="U602">
        <v>50.91</v>
      </c>
      <c r="V602">
        <f t="shared" si="23"/>
        <v>0.48124140640345714</v>
      </c>
      <c r="W602">
        <v>15</v>
      </c>
      <c r="X602">
        <v>24.5</v>
      </c>
      <c r="Y602">
        <v>50.91</v>
      </c>
    </row>
    <row r="603" spans="1:25" x14ac:dyDescent="0.35">
      <c r="A603" s="1" t="s">
        <v>564</v>
      </c>
      <c r="B603" t="s">
        <v>452</v>
      </c>
      <c r="C603" t="s">
        <v>0</v>
      </c>
      <c r="D603" t="s">
        <v>6</v>
      </c>
      <c r="E603">
        <v>0</v>
      </c>
      <c r="F603">
        <v>0</v>
      </c>
      <c r="G603">
        <v>0</v>
      </c>
      <c r="H603" t="e">
        <f t="shared" si="22"/>
        <v>#DIV/0!</v>
      </c>
      <c r="I603">
        <v>0</v>
      </c>
      <c r="J603">
        <v>0</v>
      </c>
      <c r="K603">
        <v>0</v>
      </c>
      <c r="O603" t="s">
        <v>564</v>
      </c>
      <c r="P603" t="s">
        <v>452</v>
      </c>
      <c r="Q603" t="s">
        <v>0</v>
      </c>
      <c r="R603" t="s">
        <v>7</v>
      </c>
      <c r="S603">
        <v>0</v>
      </c>
      <c r="T603">
        <v>0</v>
      </c>
      <c r="U603">
        <v>0</v>
      </c>
      <c r="V603" t="e">
        <f t="shared" si="23"/>
        <v>#DIV/0!</v>
      </c>
      <c r="W603">
        <v>0</v>
      </c>
      <c r="X603">
        <v>0</v>
      </c>
      <c r="Y603">
        <v>0</v>
      </c>
    </row>
    <row r="604" spans="1:25" x14ac:dyDescent="0.35">
      <c r="A604" t="s">
        <v>565</v>
      </c>
      <c r="B604" t="s">
        <v>452</v>
      </c>
      <c r="C604" t="s">
        <v>3</v>
      </c>
      <c r="D604" t="s">
        <v>6</v>
      </c>
      <c r="E604">
        <v>22.5</v>
      </c>
      <c r="F604">
        <v>74.03</v>
      </c>
      <c r="G604">
        <v>69.97</v>
      </c>
      <c r="H604">
        <f t="shared" si="22"/>
        <v>1.058024867800486</v>
      </c>
      <c r="I604">
        <v>22</v>
      </c>
      <c r="J604">
        <v>52.14</v>
      </c>
      <c r="K604">
        <v>68.72</v>
      </c>
      <c r="O604" t="s">
        <v>565</v>
      </c>
      <c r="P604" t="s">
        <v>452</v>
      </c>
      <c r="Q604" t="s">
        <v>3</v>
      </c>
      <c r="R604" t="s">
        <v>7</v>
      </c>
      <c r="S604">
        <v>24</v>
      </c>
      <c r="T604">
        <v>182.63</v>
      </c>
      <c r="U604">
        <v>73.7</v>
      </c>
      <c r="V604">
        <f t="shared" si="23"/>
        <v>2.4780189959294434</v>
      </c>
      <c r="W604">
        <v>16</v>
      </c>
      <c r="X604">
        <v>54.32</v>
      </c>
      <c r="Y604">
        <v>53.5</v>
      </c>
    </row>
    <row r="605" spans="1:25" x14ac:dyDescent="0.35">
      <c r="A605" s="1" t="s">
        <v>566</v>
      </c>
      <c r="B605" t="s">
        <v>452</v>
      </c>
      <c r="C605" t="s">
        <v>3</v>
      </c>
      <c r="D605" t="s">
        <v>6</v>
      </c>
      <c r="E605">
        <v>0</v>
      </c>
      <c r="F605">
        <v>0</v>
      </c>
      <c r="G605">
        <v>0</v>
      </c>
      <c r="H605" t="e">
        <f t="shared" si="22"/>
        <v>#DIV/0!</v>
      </c>
      <c r="I605">
        <v>0</v>
      </c>
      <c r="J605">
        <v>0</v>
      </c>
      <c r="K605">
        <v>0</v>
      </c>
      <c r="O605" t="s">
        <v>566</v>
      </c>
      <c r="P605" t="s">
        <v>452</v>
      </c>
      <c r="Q605" t="s">
        <v>3</v>
      </c>
      <c r="R605" t="s">
        <v>7</v>
      </c>
      <c r="S605">
        <v>34.5</v>
      </c>
      <c r="T605">
        <v>96.62</v>
      </c>
      <c r="U605">
        <v>99.24</v>
      </c>
      <c r="V605">
        <f t="shared" si="23"/>
        <v>0.97359935509875062</v>
      </c>
      <c r="W605">
        <v>34</v>
      </c>
      <c r="X605">
        <v>59.55</v>
      </c>
      <c r="Y605">
        <v>98.04</v>
      </c>
    </row>
    <row r="606" spans="1:25" x14ac:dyDescent="0.35">
      <c r="A606" t="s">
        <v>567</v>
      </c>
      <c r="B606" t="s">
        <v>452</v>
      </c>
      <c r="C606" t="s">
        <v>3</v>
      </c>
      <c r="D606" t="s">
        <v>6</v>
      </c>
      <c r="E606">
        <v>31.5</v>
      </c>
      <c r="F606">
        <v>83.48</v>
      </c>
      <c r="G606">
        <v>92.02</v>
      </c>
      <c r="H606">
        <f t="shared" si="22"/>
        <v>0.90719408824168668</v>
      </c>
      <c r="I606">
        <v>31</v>
      </c>
      <c r="J606">
        <v>64.239999999999995</v>
      </c>
      <c r="K606">
        <v>90.81</v>
      </c>
      <c r="O606" t="s">
        <v>567</v>
      </c>
      <c r="P606" t="s">
        <v>452</v>
      </c>
      <c r="Q606" t="s">
        <v>3</v>
      </c>
      <c r="R606" t="s">
        <v>7</v>
      </c>
      <c r="S606">
        <v>24</v>
      </c>
      <c r="T606">
        <v>152.63999999999999</v>
      </c>
      <c r="U606">
        <v>73.7</v>
      </c>
      <c r="V606">
        <f t="shared" si="23"/>
        <v>2.0710990502035274</v>
      </c>
      <c r="W606">
        <v>26</v>
      </c>
      <c r="X606">
        <v>83.19</v>
      </c>
      <c r="Y606">
        <v>78.63</v>
      </c>
    </row>
    <row r="607" spans="1:25" x14ac:dyDescent="0.35">
      <c r="A607" t="s">
        <v>568</v>
      </c>
      <c r="B607" t="s">
        <v>452</v>
      </c>
      <c r="C607" t="s">
        <v>3</v>
      </c>
      <c r="D607" t="s">
        <v>6</v>
      </c>
      <c r="E607">
        <v>26</v>
      </c>
      <c r="F607">
        <v>70.05</v>
      </c>
      <c r="G607">
        <v>78.63</v>
      </c>
      <c r="H607">
        <f t="shared" si="22"/>
        <v>0.89088134299885546</v>
      </c>
      <c r="I607">
        <v>25.5</v>
      </c>
      <c r="J607">
        <v>65.239999999999995</v>
      </c>
      <c r="K607">
        <v>77.400000000000006</v>
      </c>
      <c r="O607" t="s">
        <v>568</v>
      </c>
      <c r="P607" t="s">
        <v>452</v>
      </c>
      <c r="Q607" t="s">
        <v>3</v>
      </c>
      <c r="R607" t="s">
        <v>7</v>
      </c>
      <c r="S607">
        <v>24</v>
      </c>
      <c r="T607">
        <v>157.91</v>
      </c>
      <c r="U607">
        <v>73.7</v>
      </c>
      <c r="V607">
        <f t="shared" si="23"/>
        <v>2.1426051560379915</v>
      </c>
      <c r="W607">
        <v>22</v>
      </c>
      <c r="X607">
        <v>66.989999999999995</v>
      </c>
      <c r="Y607">
        <v>68.72</v>
      </c>
    </row>
    <row r="608" spans="1:25" x14ac:dyDescent="0.35">
      <c r="A608" s="1" t="s">
        <v>569</v>
      </c>
      <c r="B608" t="s">
        <v>452</v>
      </c>
      <c r="C608" t="s">
        <v>3</v>
      </c>
      <c r="D608" t="s">
        <v>6</v>
      </c>
      <c r="E608">
        <v>22</v>
      </c>
      <c r="F608">
        <v>48.7</v>
      </c>
      <c r="G608">
        <v>68.72</v>
      </c>
      <c r="H608">
        <f t="shared" si="22"/>
        <v>0.70867287543655422</v>
      </c>
      <c r="I608">
        <v>21.5</v>
      </c>
      <c r="J608">
        <v>23.71</v>
      </c>
      <c r="K608">
        <v>67.47</v>
      </c>
      <c r="O608" t="s">
        <v>569</v>
      </c>
      <c r="P608" t="s">
        <v>452</v>
      </c>
      <c r="Q608" t="s">
        <v>3</v>
      </c>
      <c r="R608" t="s">
        <v>7</v>
      </c>
      <c r="S608">
        <v>24</v>
      </c>
      <c r="T608">
        <v>136.94</v>
      </c>
      <c r="U608">
        <v>73.7</v>
      </c>
      <c r="V608">
        <f t="shared" si="23"/>
        <v>1.8580732700135685</v>
      </c>
      <c r="W608">
        <v>22.5</v>
      </c>
      <c r="X608">
        <v>56.22</v>
      </c>
      <c r="Y608">
        <v>69.97</v>
      </c>
    </row>
    <row r="609" spans="1:25" x14ac:dyDescent="0.35">
      <c r="A609" t="s">
        <v>570</v>
      </c>
      <c r="B609" t="s">
        <v>452</v>
      </c>
      <c r="C609" t="s">
        <v>3</v>
      </c>
      <c r="D609" t="s">
        <v>6</v>
      </c>
      <c r="E609">
        <v>16.5</v>
      </c>
      <c r="F609">
        <v>48.78</v>
      </c>
      <c r="G609">
        <v>54.79</v>
      </c>
      <c r="H609">
        <f t="shared" si="22"/>
        <v>0.89030845044716189</v>
      </c>
      <c r="I609">
        <v>16</v>
      </c>
      <c r="J609">
        <v>28.32</v>
      </c>
      <c r="K609">
        <v>53.5</v>
      </c>
      <c r="O609" t="s">
        <v>570</v>
      </c>
      <c r="P609" t="s">
        <v>452</v>
      </c>
      <c r="Q609" t="s">
        <v>3</v>
      </c>
      <c r="R609" t="s">
        <v>7</v>
      </c>
      <c r="S609">
        <v>24</v>
      </c>
      <c r="T609">
        <v>111.1</v>
      </c>
      <c r="U609">
        <v>73.7</v>
      </c>
      <c r="V609">
        <f t="shared" si="23"/>
        <v>1.5074626865671641</v>
      </c>
      <c r="W609">
        <v>23</v>
      </c>
      <c r="X609">
        <v>47.77</v>
      </c>
      <c r="Y609">
        <v>71.22</v>
      </c>
    </row>
    <row r="610" spans="1:25" x14ac:dyDescent="0.35">
      <c r="A610" t="s">
        <v>571</v>
      </c>
      <c r="B610" t="s">
        <v>452</v>
      </c>
      <c r="C610" t="s">
        <v>3</v>
      </c>
      <c r="D610" t="s">
        <v>6</v>
      </c>
      <c r="E610">
        <v>23</v>
      </c>
      <c r="F610">
        <v>74.28</v>
      </c>
      <c r="G610">
        <v>71.22</v>
      </c>
      <c r="H610">
        <f t="shared" si="22"/>
        <v>1.0429654591406909</v>
      </c>
      <c r="I610">
        <v>22.5</v>
      </c>
      <c r="J610">
        <v>52.9</v>
      </c>
      <c r="K610">
        <v>69.97</v>
      </c>
      <c r="O610" t="s">
        <v>571</v>
      </c>
      <c r="P610" t="s">
        <v>452</v>
      </c>
      <c r="Q610" t="s">
        <v>3</v>
      </c>
      <c r="R610" t="s">
        <v>7</v>
      </c>
      <c r="S610">
        <v>24</v>
      </c>
      <c r="T610">
        <v>202.11</v>
      </c>
      <c r="U610">
        <v>73.7</v>
      </c>
      <c r="V610">
        <f t="shared" si="23"/>
        <v>2.742333785617368</v>
      </c>
      <c r="W610">
        <v>16</v>
      </c>
      <c r="X610">
        <v>59.47</v>
      </c>
      <c r="Y610">
        <v>53.5</v>
      </c>
    </row>
    <row r="611" spans="1:25" x14ac:dyDescent="0.35">
      <c r="A611" s="1" t="s">
        <v>572</v>
      </c>
      <c r="B611" t="s">
        <v>452</v>
      </c>
      <c r="C611" t="s">
        <v>3</v>
      </c>
      <c r="D611" t="s">
        <v>6</v>
      </c>
      <c r="E611">
        <v>20.5</v>
      </c>
      <c r="F611">
        <v>57.04</v>
      </c>
      <c r="G611">
        <v>64.97</v>
      </c>
      <c r="H611">
        <f t="shared" si="22"/>
        <v>0.87794366630752652</v>
      </c>
      <c r="I611">
        <v>20</v>
      </c>
      <c r="J611">
        <v>32.53</v>
      </c>
      <c r="K611">
        <v>63.71</v>
      </c>
      <c r="O611" t="s">
        <v>572</v>
      </c>
      <c r="P611" t="s">
        <v>452</v>
      </c>
      <c r="Q611" t="s">
        <v>3</v>
      </c>
      <c r="R611" t="s">
        <v>7</v>
      </c>
      <c r="S611">
        <v>24</v>
      </c>
      <c r="T611">
        <v>70.75</v>
      </c>
      <c r="U611">
        <v>73.7</v>
      </c>
      <c r="V611">
        <f t="shared" si="23"/>
        <v>0.9599728629579376</v>
      </c>
      <c r="W611">
        <v>23.5</v>
      </c>
      <c r="X611">
        <v>41.76</v>
      </c>
      <c r="Y611">
        <v>72.459999999999994</v>
      </c>
    </row>
    <row r="612" spans="1:25" x14ac:dyDescent="0.35">
      <c r="A612" s="1" t="s">
        <v>573</v>
      </c>
      <c r="B612" t="s">
        <v>452</v>
      </c>
      <c r="C612" t="s">
        <v>3</v>
      </c>
      <c r="D612" t="s">
        <v>6</v>
      </c>
      <c r="E612">
        <v>0</v>
      </c>
      <c r="F612">
        <v>0</v>
      </c>
      <c r="G612">
        <v>0</v>
      </c>
      <c r="H612" t="e">
        <f t="shared" si="22"/>
        <v>#DIV/0!</v>
      </c>
      <c r="I612">
        <v>0</v>
      </c>
      <c r="J612">
        <v>0</v>
      </c>
      <c r="K612">
        <v>0</v>
      </c>
      <c r="O612" t="s">
        <v>573</v>
      </c>
      <c r="P612" t="s">
        <v>452</v>
      </c>
      <c r="Q612" t="s">
        <v>3</v>
      </c>
      <c r="R612" t="s">
        <v>7</v>
      </c>
      <c r="S612">
        <v>0</v>
      </c>
      <c r="T612">
        <v>0</v>
      </c>
      <c r="U612">
        <v>0</v>
      </c>
      <c r="V612" t="e">
        <f t="shared" si="23"/>
        <v>#DIV/0!</v>
      </c>
      <c r="W612">
        <v>0</v>
      </c>
      <c r="X612">
        <v>0</v>
      </c>
      <c r="Y612">
        <v>0</v>
      </c>
    </row>
    <row r="613" spans="1:25" x14ac:dyDescent="0.35">
      <c r="A613" t="s">
        <v>574</v>
      </c>
      <c r="B613" t="s">
        <v>452</v>
      </c>
      <c r="C613" t="s">
        <v>3</v>
      </c>
      <c r="D613" t="s">
        <v>6</v>
      </c>
      <c r="E613">
        <v>22</v>
      </c>
      <c r="F613">
        <v>63.43</v>
      </c>
      <c r="G613">
        <v>68.72</v>
      </c>
      <c r="H613">
        <f t="shared" si="22"/>
        <v>0.92302095459837019</v>
      </c>
      <c r="I613">
        <v>21.5</v>
      </c>
      <c r="J613">
        <v>61.05</v>
      </c>
      <c r="K613">
        <v>67.47</v>
      </c>
      <c r="O613" t="s">
        <v>574</v>
      </c>
      <c r="P613" t="s">
        <v>452</v>
      </c>
      <c r="Q613" t="s">
        <v>3</v>
      </c>
      <c r="R613" t="s">
        <v>7</v>
      </c>
      <c r="S613">
        <v>24</v>
      </c>
      <c r="T613">
        <v>132.32</v>
      </c>
      <c r="U613">
        <v>73.7</v>
      </c>
      <c r="V613">
        <f t="shared" si="23"/>
        <v>1.7953867028493893</v>
      </c>
      <c r="W613">
        <v>22.5</v>
      </c>
      <c r="X613">
        <v>52.27</v>
      </c>
      <c r="Y613">
        <v>69.97</v>
      </c>
    </row>
    <row r="614" spans="1:25" x14ac:dyDescent="0.35">
      <c r="A614" t="s">
        <v>575</v>
      </c>
      <c r="B614" t="s">
        <v>452</v>
      </c>
      <c r="C614" t="s">
        <v>3</v>
      </c>
      <c r="D614" t="s">
        <v>6</v>
      </c>
      <c r="E614">
        <v>23.5</v>
      </c>
      <c r="F614">
        <v>74.319999999999993</v>
      </c>
      <c r="G614">
        <v>72.459999999999994</v>
      </c>
      <c r="H614">
        <f t="shared" si="22"/>
        <v>1.0256693348054098</v>
      </c>
      <c r="I614">
        <v>23</v>
      </c>
      <c r="J614">
        <v>36.200000000000003</v>
      </c>
      <c r="K614">
        <v>71.22</v>
      </c>
      <c r="O614" t="s">
        <v>575</v>
      </c>
      <c r="P614" t="s">
        <v>452</v>
      </c>
      <c r="Q614" t="s">
        <v>3</v>
      </c>
      <c r="R614" t="s">
        <v>7</v>
      </c>
      <c r="S614">
        <v>24</v>
      </c>
      <c r="T614">
        <v>156.01</v>
      </c>
      <c r="U614">
        <v>73.7</v>
      </c>
      <c r="V614">
        <f t="shared" si="23"/>
        <v>2.1168249660786973</v>
      </c>
      <c r="W614">
        <v>16</v>
      </c>
      <c r="X614">
        <v>56.47</v>
      </c>
      <c r="Y614">
        <v>53.5</v>
      </c>
    </row>
    <row r="615" spans="1:25" x14ac:dyDescent="0.35">
      <c r="A615" s="1" t="s">
        <v>576</v>
      </c>
      <c r="B615" t="s">
        <v>452</v>
      </c>
      <c r="C615" t="s">
        <v>3</v>
      </c>
      <c r="D615" t="s">
        <v>6</v>
      </c>
      <c r="E615">
        <v>0</v>
      </c>
      <c r="F615">
        <v>0</v>
      </c>
      <c r="G615">
        <v>0</v>
      </c>
      <c r="H615" t="e">
        <f t="shared" si="22"/>
        <v>#DIV/0!</v>
      </c>
      <c r="I615">
        <v>0</v>
      </c>
      <c r="J615">
        <v>0</v>
      </c>
      <c r="K615">
        <v>0</v>
      </c>
      <c r="O615" t="s">
        <v>576</v>
      </c>
      <c r="P615" t="s">
        <v>452</v>
      </c>
      <c r="Q615" t="s">
        <v>3</v>
      </c>
      <c r="R615" t="s">
        <v>7</v>
      </c>
      <c r="S615">
        <v>0</v>
      </c>
      <c r="T615">
        <v>0</v>
      </c>
      <c r="U615">
        <v>0</v>
      </c>
      <c r="V615" t="e">
        <f t="shared" si="23"/>
        <v>#DIV/0!</v>
      </c>
      <c r="W615">
        <v>0</v>
      </c>
      <c r="X615">
        <v>0</v>
      </c>
      <c r="Y615">
        <v>0</v>
      </c>
    </row>
    <row r="616" spans="1:25" x14ac:dyDescent="0.35">
      <c r="A616" t="s">
        <v>577</v>
      </c>
      <c r="B616" t="s">
        <v>452</v>
      </c>
      <c r="C616" t="s">
        <v>3</v>
      </c>
      <c r="D616" t="s">
        <v>6</v>
      </c>
      <c r="E616">
        <v>22.5</v>
      </c>
      <c r="F616">
        <v>91.4</v>
      </c>
      <c r="G616">
        <v>69.97</v>
      </c>
      <c r="H616">
        <f t="shared" si="22"/>
        <v>1.3062741174789196</v>
      </c>
      <c r="I616">
        <v>24</v>
      </c>
      <c r="J616">
        <v>80.099999999999994</v>
      </c>
      <c r="K616">
        <v>73.7</v>
      </c>
      <c r="O616" t="s">
        <v>577</v>
      </c>
      <c r="P616" t="s">
        <v>452</v>
      </c>
      <c r="Q616" t="s">
        <v>3</v>
      </c>
      <c r="R616" t="s">
        <v>7</v>
      </c>
      <c r="S616">
        <v>24</v>
      </c>
      <c r="T616">
        <v>166.44</v>
      </c>
      <c r="U616">
        <v>73.7</v>
      </c>
      <c r="V616">
        <f t="shared" si="23"/>
        <v>2.2583446404341925</v>
      </c>
      <c r="W616">
        <v>22.5</v>
      </c>
      <c r="X616">
        <v>59.43</v>
      </c>
      <c r="Y616">
        <v>69.97</v>
      </c>
    </row>
    <row r="617" spans="1:25" x14ac:dyDescent="0.35">
      <c r="A617" t="s">
        <v>578</v>
      </c>
      <c r="B617" t="s">
        <v>452</v>
      </c>
      <c r="C617" t="s">
        <v>3</v>
      </c>
      <c r="D617" t="s">
        <v>6</v>
      </c>
      <c r="E617">
        <v>23</v>
      </c>
      <c r="F617">
        <v>86.39</v>
      </c>
      <c r="G617">
        <v>71.22</v>
      </c>
      <c r="H617">
        <f t="shared" si="22"/>
        <v>1.2130019657399607</v>
      </c>
      <c r="I617">
        <v>22</v>
      </c>
      <c r="J617">
        <v>61.82</v>
      </c>
      <c r="K617">
        <v>68.72</v>
      </c>
      <c r="O617" t="s">
        <v>578</v>
      </c>
      <c r="P617" t="s">
        <v>452</v>
      </c>
      <c r="Q617" t="s">
        <v>3</v>
      </c>
      <c r="R617" t="s">
        <v>7</v>
      </c>
      <c r="S617">
        <v>24</v>
      </c>
      <c r="T617">
        <v>198.95</v>
      </c>
      <c r="U617">
        <v>73.7</v>
      </c>
      <c r="V617">
        <f t="shared" si="23"/>
        <v>2.6994572591587516</v>
      </c>
      <c r="W617">
        <v>22</v>
      </c>
      <c r="X617">
        <v>52.81</v>
      </c>
      <c r="Y617">
        <v>68.72</v>
      </c>
    </row>
    <row r="618" spans="1:25" x14ac:dyDescent="0.35">
      <c r="A618" t="s">
        <v>579</v>
      </c>
      <c r="B618" t="s">
        <v>452</v>
      </c>
      <c r="C618" t="s">
        <v>3</v>
      </c>
      <c r="D618" t="s">
        <v>6</v>
      </c>
      <c r="E618">
        <v>24.5</v>
      </c>
      <c r="F618">
        <v>68.69</v>
      </c>
      <c r="G618">
        <v>74.930000000000007</v>
      </c>
      <c r="H618">
        <f t="shared" si="22"/>
        <v>0.91672227412251428</v>
      </c>
      <c r="I618">
        <v>24</v>
      </c>
      <c r="J618">
        <v>57.4</v>
      </c>
      <c r="K618">
        <v>73.7</v>
      </c>
      <c r="O618" t="s">
        <v>579</v>
      </c>
      <c r="P618" t="s">
        <v>452</v>
      </c>
      <c r="Q618" t="s">
        <v>3</v>
      </c>
      <c r="R618" t="s">
        <v>7</v>
      </c>
      <c r="S618">
        <v>24</v>
      </c>
      <c r="T618">
        <v>149.93</v>
      </c>
      <c r="U618">
        <v>73.7</v>
      </c>
      <c r="V618">
        <f t="shared" si="23"/>
        <v>2.0343283582089553</v>
      </c>
      <c r="W618">
        <v>22</v>
      </c>
      <c r="X618">
        <v>54.52</v>
      </c>
      <c r="Y618">
        <v>68.72</v>
      </c>
    </row>
    <row r="619" spans="1:25" x14ac:dyDescent="0.35">
      <c r="A619" t="s">
        <v>580</v>
      </c>
      <c r="B619" t="s">
        <v>452</v>
      </c>
      <c r="C619" t="s">
        <v>3</v>
      </c>
      <c r="D619" t="s">
        <v>6</v>
      </c>
      <c r="E619">
        <v>21.5</v>
      </c>
      <c r="F619">
        <v>59.11</v>
      </c>
      <c r="G619">
        <v>67.47</v>
      </c>
      <c r="H619">
        <f t="shared" si="22"/>
        <v>0.87609307840521711</v>
      </c>
      <c r="I619">
        <v>21</v>
      </c>
      <c r="J619">
        <v>42.64</v>
      </c>
      <c r="K619">
        <v>66.22</v>
      </c>
      <c r="O619" t="s">
        <v>580</v>
      </c>
      <c r="P619" t="s">
        <v>452</v>
      </c>
      <c r="Q619" t="s">
        <v>3</v>
      </c>
      <c r="R619" t="s">
        <v>7</v>
      </c>
      <c r="S619">
        <v>24</v>
      </c>
      <c r="T619">
        <v>159.88</v>
      </c>
      <c r="U619">
        <v>73.7</v>
      </c>
      <c r="V619">
        <f t="shared" si="23"/>
        <v>2.1693351424694707</v>
      </c>
      <c r="W619">
        <v>22.5</v>
      </c>
      <c r="X619">
        <v>65.680000000000007</v>
      </c>
      <c r="Y619">
        <v>69.97</v>
      </c>
    </row>
    <row r="620" spans="1:25" x14ac:dyDescent="0.35">
      <c r="A620" t="s">
        <v>581</v>
      </c>
      <c r="B620" t="s">
        <v>452</v>
      </c>
      <c r="C620" t="s">
        <v>0</v>
      </c>
      <c r="D620" t="s">
        <v>6</v>
      </c>
      <c r="E620">
        <v>21.5</v>
      </c>
      <c r="F620">
        <v>95.85</v>
      </c>
      <c r="G620">
        <v>67.47</v>
      </c>
      <c r="H620">
        <f t="shared" si="22"/>
        <v>1.4206313917296576</v>
      </c>
      <c r="I620">
        <v>21</v>
      </c>
      <c r="J620">
        <v>59.51</v>
      </c>
      <c r="K620">
        <v>66.22</v>
      </c>
      <c r="O620" t="s">
        <v>581</v>
      </c>
      <c r="P620" t="s">
        <v>452</v>
      </c>
      <c r="Q620" t="s">
        <v>0</v>
      </c>
      <c r="R620" t="s">
        <v>7</v>
      </c>
      <c r="S620">
        <v>24</v>
      </c>
      <c r="T620">
        <v>204.38</v>
      </c>
      <c r="U620">
        <v>73.7</v>
      </c>
      <c r="V620">
        <f t="shared" si="23"/>
        <v>2.7731343283582088</v>
      </c>
      <c r="W620">
        <v>22.5</v>
      </c>
      <c r="X620">
        <v>63.66</v>
      </c>
      <c r="Y620">
        <v>69.97</v>
      </c>
    </row>
    <row r="621" spans="1:25" x14ac:dyDescent="0.35">
      <c r="A621" s="1" t="s">
        <v>582</v>
      </c>
      <c r="B621" t="s">
        <v>452</v>
      </c>
      <c r="C621" t="s">
        <v>0</v>
      </c>
      <c r="D621" t="s">
        <v>6</v>
      </c>
      <c r="E621">
        <v>0</v>
      </c>
      <c r="F621">
        <v>0</v>
      </c>
      <c r="G621">
        <v>0</v>
      </c>
      <c r="H621" t="e">
        <f t="shared" si="22"/>
        <v>#DIV/0!</v>
      </c>
      <c r="I621">
        <v>0</v>
      </c>
      <c r="J621">
        <v>0</v>
      </c>
      <c r="K621">
        <v>0</v>
      </c>
      <c r="O621" t="s">
        <v>582</v>
      </c>
      <c r="P621" t="s">
        <v>452</v>
      </c>
      <c r="Q621" t="s">
        <v>0</v>
      </c>
      <c r="R621" t="s">
        <v>7</v>
      </c>
      <c r="S621">
        <v>15</v>
      </c>
      <c r="T621">
        <v>8.4</v>
      </c>
      <c r="U621">
        <v>50.91</v>
      </c>
      <c r="V621">
        <f t="shared" si="23"/>
        <v>0.16499705362404243</v>
      </c>
      <c r="W621">
        <v>15</v>
      </c>
      <c r="X621">
        <v>8.4</v>
      </c>
      <c r="Y621">
        <v>50.91</v>
      </c>
    </row>
    <row r="622" spans="1:25" x14ac:dyDescent="0.35">
      <c r="A622" t="s">
        <v>583</v>
      </c>
      <c r="B622" t="s">
        <v>452</v>
      </c>
      <c r="C622" t="s">
        <v>0</v>
      </c>
      <c r="D622" t="s">
        <v>6</v>
      </c>
      <c r="E622">
        <v>18</v>
      </c>
      <c r="F622">
        <v>57.89</v>
      </c>
      <c r="G622">
        <v>58.64</v>
      </c>
      <c r="H622">
        <f t="shared" si="22"/>
        <v>0.98721009549795358</v>
      </c>
      <c r="I622">
        <v>17.5</v>
      </c>
      <c r="J622">
        <v>25.62</v>
      </c>
      <c r="K622">
        <v>57.36</v>
      </c>
      <c r="O622" t="s">
        <v>583</v>
      </c>
      <c r="P622" t="s">
        <v>452</v>
      </c>
      <c r="Q622" t="s">
        <v>0</v>
      </c>
      <c r="R622" t="s">
        <v>7</v>
      </c>
      <c r="S622">
        <v>24</v>
      </c>
      <c r="T622">
        <v>153.5</v>
      </c>
      <c r="U622">
        <v>73.7</v>
      </c>
      <c r="V622">
        <f t="shared" si="23"/>
        <v>2.0827679782903661</v>
      </c>
      <c r="W622">
        <v>22</v>
      </c>
      <c r="X622">
        <v>64.849999999999994</v>
      </c>
      <c r="Y622">
        <v>68.72</v>
      </c>
    </row>
    <row r="623" spans="1:25" x14ac:dyDescent="0.35">
      <c r="A623" t="s">
        <v>584</v>
      </c>
      <c r="B623" t="s">
        <v>452</v>
      </c>
      <c r="C623" t="s">
        <v>0</v>
      </c>
      <c r="D623" t="s">
        <v>6</v>
      </c>
      <c r="E623">
        <v>18.5</v>
      </c>
      <c r="F623">
        <v>60.76</v>
      </c>
      <c r="G623">
        <v>59.91</v>
      </c>
      <c r="H623">
        <f t="shared" si="22"/>
        <v>1.0141879485895511</v>
      </c>
      <c r="I623">
        <v>18</v>
      </c>
      <c r="J623">
        <v>43.69</v>
      </c>
      <c r="K623">
        <v>58.64</v>
      </c>
      <c r="O623" t="s">
        <v>584</v>
      </c>
      <c r="P623" t="s">
        <v>452</v>
      </c>
      <c r="Q623" t="s">
        <v>0</v>
      </c>
      <c r="R623" t="s">
        <v>7</v>
      </c>
      <c r="S623">
        <v>24</v>
      </c>
      <c r="T623">
        <v>128.62</v>
      </c>
      <c r="U623">
        <v>73.7</v>
      </c>
      <c r="V623">
        <f t="shared" si="23"/>
        <v>1.7451831750339213</v>
      </c>
      <c r="W623">
        <v>22.5</v>
      </c>
      <c r="X623">
        <v>64.75</v>
      </c>
      <c r="Y623">
        <v>69.97</v>
      </c>
    </row>
    <row r="624" spans="1:25" x14ac:dyDescent="0.35">
      <c r="A624" t="s">
        <v>585</v>
      </c>
      <c r="B624" t="s">
        <v>452</v>
      </c>
      <c r="C624" t="s">
        <v>0</v>
      </c>
      <c r="D624" t="s">
        <v>6</v>
      </c>
      <c r="E624">
        <v>26</v>
      </c>
      <c r="F624">
        <v>66.13</v>
      </c>
      <c r="G624">
        <v>78.63</v>
      </c>
      <c r="H624">
        <f t="shared" si="22"/>
        <v>0.8410275976090551</v>
      </c>
      <c r="I624">
        <v>25.5</v>
      </c>
      <c r="J624">
        <v>46.79</v>
      </c>
      <c r="K624">
        <v>77.400000000000006</v>
      </c>
      <c r="O624" t="s">
        <v>585</v>
      </c>
      <c r="P624" t="s">
        <v>452</v>
      </c>
      <c r="Q624" t="s">
        <v>0</v>
      </c>
      <c r="R624" t="s">
        <v>7</v>
      </c>
      <c r="S624">
        <v>24</v>
      </c>
      <c r="T624">
        <v>197.94</v>
      </c>
      <c r="U624">
        <v>73.7</v>
      </c>
      <c r="V624">
        <f t="shared" si="23"/>
        <v>2.685753052917232</v>
      </c>
      <c r="W624">
        <v>22.5</v>
      </c>
      <c r="X624">
        <v>65.8</v>
      </c>
      <c r="Y624">
        <v>69.97</v>
      </c>
    </row>
    <row r="625" spans="1:25" x14ac:dyDescent="0.35">
      <c r="A625" t="s">
        <v>586</v>
      </c>
      <c r="B625" t="s">
        <v>452</v>
      </c>
      <c r="C625" t="s">
        <v>0</v>
      </c>
      <c r="D625" t="s">
        <v>6</v>
      </c>
      <c r="E625">
        <v>24</v>
      </c>
      <c r="F625">
        <v>65.64</v>
      </c>
      <c r="G625">
        <v>73.7</v>
      </c>
      <c r="H625">
        <f t="shared" si="22"/>
        <v>0.89063772048846668</v>
      </c>
      <c r="I625">
        <v>23.5</v>
      </c>
      <c r="J625">
        <v>46.25</v>
      </c>
      <c r="K625">
        <v>72.459999999999994</v>
      </c>
      <c r="O625" t="s">
        <v>586</v>
      </c>
      <c r="P625" t="s">
        <v>452</v>
      </c>
      <c r="Q625" t="s">
        <v>0</v>
      </c>
      <c r="R625" t="s">
        <v>7</v>
      </c>
      <c r="S625">
        <v>24</v>
      </c>
      <c r="T625">
        <v>142.58000000000001</v>
      </c>
      <c r="U625">
        <v>73.7</v>
      </c>
      <c r="V625">
        <f t="shared" si="23"/>
        <v>1.9345997286295795</v>
      </c>
      <c r="W625">
        <v>22.5</v>
      </c>
      <c r="X625">
        <v>66.319999999999993</v>
      </c>
      <c r="Y625">
        <v>69.97</v>
      </c>
    </row>
    <row r="626" spans="1:25" x14ac:dyDescent="0.35">
      <c r="A626" t="s">
        <v>587</v>
      </c>
      <c r="B626" t="s">
        <v>452</v>
      </c>
      <c r="C626" t="s">
        <v>0</v>
      </c>
      <c r="D626" t="s">
        <v>6</v>
      </c>
      <c r="E626">
        <v>22.5</v>
      </c>
      <c r="F626">
        <v>87.56</v>
      </c>
      <c r="G626">
        <v>69.97</v>
      </c>
      <c r="H626">
        <f t="shared" si="22"/>
        <v>1.2513934543375733</v>
      </c>
      <c r="I626">
        <v>24</v>
      </c>
      <c r="J626">
        <v>77.39</v>
      </c>
      <c r="K626">
        <v>73.7</v>
      </c>
      <c r="O626" t="s">
        <v>587</v>
      </c>
      <c r="P626" t="s">
        <v>452</v>
      </c>
      <c r="Q626" t="s">
        <v>0</v>
      </c>
      <c r="R626" t="s">
        <v>7</v>
      </c>
      <c r="S626">
        <v>24</v>
      </c>
      <c r="T626">
        <v>199.86</v>
      </c>
      <c r="U626">
        <v>73.7</v>
      </c>
      <c r="V626">
        <f t="shared" si="23"/>
        <v>2.7118046132971507</v>
      </c>
      <c r="W626">
        <v>22</v>
      </c>
      <c r="X626">
        <v>54.1</v>
      </c>
      <c r="Y626">
        <v>68.72</v>
      </c>
    </row>
    <row r="627" spans="1:25" x14ac:dyDescent="0.35">
      <c r="A627" s="1" t="s">
        <v>588</v>
      </c>
      <c r="B627" t="s">
        <v>452</v>
      </c>
      <c r="C627" t="s">
        <v>0</v>
      </c>
      <c r="D627" t="s">
        <v>6</v>
      </c>
      <c r="E627">
        <v>21.5</v>
      </c>
      <c r="F627">
        <v>50.49</v>
      </c>
      <c r="G627">
        <v>67.47</v>
      </c>
      <c r="H627">
        <f t="shared" si="22"/>
        <v>0.74833259226322812</v>
      </c>
      <c r="I627">
        <v>21</v>
      </c>
      <c r="J627">
        <v>31.31</v>
      </c>
      <c r="K627">
        <v>66.22</v>
      </c>
      <c r="O627" t="s">
        <v>588</v>
      </c>
      <c r="P627" t="s">
        <v>452</v>
      </c>
      <c r="Q627" t="s">
        <v>0</v>
      </c>
      <c r="R627" t="s">
        <v>7</v>
      </c>
      <c r="S627">
        <v>24</v>
      </c>
      <c r="T627">
        <v>152.53</v>
      </c>
      <c r="U627">
        <v>73.7</v>
      </c>
      <c r="V627">
        <f t="shared" si="23"/>
        <v>2.0696065128900951</v>
      </c>
      <c r="W627">
        <v>22.5</v>
      </c>
      <c r="X627">
        <v>51.88</v>
      </c>
      <c r="Y627">
        <v>69.97</v>
      </c>
    </row>
    <row r="628" spans="1:25" x14ac:dyDescent="0.35">
      <c r="A628" s="1" t="s">
        <v>589</v>
      </c>
      <c r="B628" t="s">
        <v>452</v>
      </c>
      <c r="C628" t="s">
        <v>0</v>
      </c>
      <c r="D628" t="s">
        <v>6</v>
      </c>
      <c r="E628">
        <v>0</v>
      </c>
      <c r="F628">
        <v>0</v>
      </c>
      <c r="G628">
        <v>0</v>
      </c>
      <c r="H628" t="e">
        <f t="shared" si="22"/>
        <v>#DIV/0!</v>
      </c>
      <c r="I628">
        <v>0</v>
      </c>
      <c r="J628">
        <v>0</v>
      </c>
      <c r="K628">
        <v>0</v>
      </c>
      <c r="O628" t="s">
        <v>589</v>
      </c>
      <c r="P628" t="s">
        <v>452</v>
      </c>
      <c r="Q628" t="s">
        <v>0</v>
      </c>
      <c r="R628" t="s">
        <v>7</v>
      </c>
      <c r="S628">
        <v>0</v>
      </c>
      <c r="T628">
        <v>0</v>
      </c>
      <c r="U628">
        <v>0</v>
      </c>
      <c r="V628" t="e">
        <f t="shared" si="23"/>
        <v>#DIV/0!</v>
      </c>
      <c r="W628">
        <v>0</v>
      </c>
      <c r="X628">
        <v>0</v>
      </c>
      <c r="Y628">
        <v>0</v>
      </c>
    </row>
    <row r="629" spans="1:25" x14ac:dyDescent="0.35">
      <c r="A629" t="s">
        <v>590</v>
      </c>
      <c r="B629" t="s">
        <v>452</v>
      </c>
      <c r="C629" t="s">
        <v>0</v>
      </c>
      <c r="D629" t="s">
        <v>6</v>
      </c>
      <c r="E629">
        <v>21</v>
      </c>
      <c r="F629">
        <v>53.19</v>
      </c>
      <c r="G629">
        <v>66.22</v>
      </c>
      <c r="H629">
        <f t="shared" si="22"/>
        <v>0.80323165206886138</v>
      </c>
      <c r="I629">
        <v>20.5</v>
      </c>
      <c r="J629">
        <v>41.53</v>
      </c>
      <c r="K629">
        <v>64.97</v>
      </c>
      <c r="O629" t="s">
        <v>590</v>
      </c>
      <c r="P629" t="s">
        <v>452</v>
      </c>
      <c r="Q629" t="s">
        <v>0</v>
      </c>
      <c r="R629" t="s">
        <v>7</v>
      </c>
      <c r="S629">
        <v>24</v>
      </c>
      <c r="T629">
        <v>104.37</v>
      </c>
      <c r="U629">
        <v>73.7</v>
      </c>
      <c r="V629">
        <f t="shared" si="23"/>
        <v>1.4161465400271371</v>
      </c>
      <c r="W629">
        <v>23</v>
      </c>
      <c r="X629">
        <v>68.22</v>
      </c>
      <c r="Y629">
        <v>71.22</v>
      </c>
    </row>
    <row r="630" spans="1:25" x14ac:dyDescent="0.35">
      <c r="A630" t="s">
        <v>591</v>
      </c>
      <c r="B630" t="s">
        <v>452</v>
      </c>
      <c r="C630" t="s">
        <v>0</v>
      </c>
      <c r="D630" t="s">
        <v>6</v>
      </c>
      <c r="E630">
        <v>32</v>
      </c>
      <c r="F630">
        <v>83.35</v>
      </c>
      <c r="G630">
        <v>93.23</v>
      </c>
      <c r="H630">
        <f t="shared" si="22"/>
        <v>0.8940255282634344</v>
      </c>
      <c r="I630">
        <v>31.5</v>
      </c>
      <c r="J630">
        <v>52.93</v>
      </c>
      <c r="K630">
        <v>92.02</v>
      </c>
      <c r="O630" t="s">
        <v>591</v>
      </c>
      <c r="P630" t="s">
        <v>452</v>
      </c>
      <c r="Q630" t="s">
        <v>0</v>
      </c>
      <c r="R630" t="s">
        <v>7</v>
      </c>
      <c r="S630">
        <v>24</v>
      </c>
      <c r="T630">
        <v>171.07</v>
      </c>
      <c r="U630">
        <v>73.7</v>
      </c>
      <c r="V630">
        <f t="shared" si="23"/>
        <v>2.3211668928086837</v>
      </c>
      <c r="W630">
        <v>22</v>
      </c>
      <c r="X630">
        <v>58.22</v>
      </c>
      <c r="Y630">
        <v>68.72</v>
      </c>
    </row>
    <row r="631" spans="1:25" x14ac:dyDescent="0.35">
      <c r="A631" s="1" t="s">
        <v>592</v>
      </c>
      <c r="B631" t="s">
        <v>452</v>
      </c>
      <c r="C631" t="s">
        <v>0</v>
      </c>
      <c r="D631" t="s">
        <v>6</v>
      </c>
      <c r="E631">
        <v>0</v>
      </c>
      <c r="F631">
        <v>0</v>
      </c>
      <c r="G631">
        <v>0</v>
      </c>
      <c r="H631" t="e">
        <f t="shared" si="22"/>
        <v>#DIV/0!</v>
      </c>
      <c r="I631">
        <v>0</v>
      </c>
      <c r="J631">
        <v>0</v>
      </c>
      <c r="K631">
        <v>0</v>
      </c>
      <c r="O631" t="s">
        <v>592</v>
      </c>
      <c r="P631" t="s">
        <v>452</v>
      </c>
      <c r="Q631" t="s">
        <v>0</v>
      </c>
      <c r="R631" t="s">
        <v>7</v>
      </c>
      <c r="S631">
        <v>0</v>
      </c>
      <c r="T631">
        <v>0</v>
      </c>
      <c r="U631">
        <v>0</v>
      </c>
      <c r="V631" t="e">
        <f t="shared" si="23"/>
        <v>#DIV/0!</v>
      </c>
      <c r="W631">
        <v>0</v>
      </c>
      <c r="X631">
        <v>0</v>
      </c>
      <c r="Y631">
        <v>0</v>
      </c>
    </row>
    <row r="632" spans="1:25" x14ac:dyDescent="0.35">
      <c r="A632" s="1" t="s">
        <v>593</v>
      </c>
      <c r="B632" t="s">
        <v>452</v>
      </c>
      <c r="C632" t="s">
        <v>0</v>
      </c>
      <c r="D632" t="s">
        <v>6</v>
      </c>
      <c r="E632">
        <v>21.5</v>
      </c>
      <c r="F632">
        <v>52.08</v>
      </c>
      <c r="G632">
        <v>67.47</v>
      </c>
      <c r="H632">
        <f t="shared" si="22"/>
        <v>0.77189862160960421</v>
      </c>
      <c r="I632">
        <v>21</v>
      </c>
      <c r="J632">
        <v>28.53</v>
      </c>
      <c r="K632">
        <v>66.22</v>
      </c>
      <c r="O632" t="s">
        <v>593</v>
      </c>
      <c r="P632" t="s">
        <v>452</v>
      </c>
      <c r="Q632" t="s">
        <v>0</v>
      </c>
      <c r="R632" t="s">
        <v>7</v>
      </c>
      <c r="S632">
        <v>24</v>
      </c>
      <c r="T632">
        <v>209.88</v>
      </c>
      <c r="U632">
        <v>73.7</v>
      </c>
      <c r="V632">
        <f t="shared" si="23"/>
        <v>2.8477611940298506</v>
      </c>
      <c r="W632">
        <v>21.5</v>
      </c>
      <c r="X632">
        <v>47.22</v>
      </c>
      <c r="Y632">
        <v>67.47</v>
      </c>
    </row>
    <row r="633" spans="1:25" x14ac:dyDescent="0.35">
      <c r="A633" t="s">
        <v>594</v>
      </c>
      <c r="B633" t="s">
        <v>452</v>
      </c>
      <c r="C633" t="s">
        <v>0</v>
      </c>
      <c r="D633" t="s">
        <v>6</v>
      </c>
      <c r="E633">
        <v>22.5</v>
      </c>
      <c r="F633">
        <v>122.14</v>
      </c>
      <c r="G633">
        <v>69.97</v>
      </c>
      <c r="H633">
        <f t="shared" si="22"/>
        <v>1.7456052593968845</v>
      </c>
      <c r="I633">
        <v>21</v>
      </c>
      <c r="J633">
        <v>61.41</v>
      </c>
      <c r="K633">
        <v>66.22</v>
      </c>
      <c r="O633" t="s">
        <v>594</v>
      </c>
      <c r="P633" t="s">
        <v>452</v>
      </c>
      <c r="Q633" t="s">
        <v>0</v>
      </c>
      <c r="R633" t="s">
        <v>7</v>
      </c>
      <c r="S633">
        <v>24</v>
      </c>
      <c r="T633">
        <v>187.89</v>
      </c>
      <c r="U633">
        <v>73.7</v>
      </c>
      <c r="V633">
        <f t="shared" si="23"/>
        <v>2.5493894165535953</v>
      </c>
      <c r="W633">
        <v>22</v>
      </c>
      <c r="X633">
        <v>53.2</v>
      </c>
      <c r="Y633">
        <v>68.72</v>
      </c>
    </row>
    <row r="634" spans="1:25" x14ac:dyDescent="0.35">
      <c r="A634" t="s">
        <v>595</v>
      </c>
      <c r="B634" t="s">
        <v>452</v>
      </c>
      <c r="C634" t="s">
        <v>0</v>
      </c>
      <c r="D634" t="s">
        <v>6</v>
      </c>
      <c r="E634">
        <v>19.5</v>
      </c>
      <c r="F634">
        <v>59.33</v>
      </c>
      <c r="G634">
        <v>62.44</v>
      </c>
      <c r="H634">
        <f t="shared" si="22"/>
        <v>0.95019218449711729</v>
      </c>
      <c r="I634">
        <v>19</v>
      </c>
      <c r="J634">
        <v>31.89</v>
      </c>
      <c r="K634">
        <v>61.18</v>
      </c>
      <c r="O634" t="s">
        <v>595</v>
      </c>
      <c r="P634" t="s">
        <v>452</v>
      </c>
      <c r="Q634" t="s">
        <v>0</v>
      </c>
      <c r="R634" t="s">
        <v>7</v>
      </c>
      <c r="S634">
        <v>23.5</v>
      </c>
      <c r="T634">
        <v>63.83</v>
      </c>
      <c r="U634">
        <v>72.459999999999994</v>
      </c>
      <c r="V634">
        <f t="shared" si="23"/>
        <v>0.88089980678995317</v>
      </c>
      <c r="W634">
        <v>23</v>
      </c>
      <c r="X634">
        <v>39.450000000000003</v>
      </c>
      <c r="Y634">
        <v>71.22</v>
      </c>
    </row>
    <row r="635" spans="1:25" x14ac:dyDescent="0.35">
      <c r="A635" t="s">
        <v>596</v>
      </c>
      <c r="B635" t="s">
        <v>452</v>
      </c>
      <c r="C635" t="s">
        <v>0</v>
      </c>
      <c r="D635" t="s">
        <v>6</v>
      </c>
      <c r="E635">
        <v>19</v>
      </c>
      <c r="F635">
        <v>50.5</v>
      </c>
      <c r="G635">
        <v>61.18</v>
      </c>
      <c r="H635">
        <f t="shared" si="22"/>
        <v>0.82543314808761037</v>
      </c>
      <c r="I635">
        <v>18.5</v>
      </c>
      <c r="J635">
        <v>38.450000000000003</v>
      </c>
      <c r="K635">
        <v>59.91</v>
      </c>
      <c r="O635" t="s">
        <v>596</v>
      </c>
      <c r="P635" t="s">
        <v>452</v>
      </c>
      <c r="Q635" t="s">
        <v>0</v>
      </c>
      <c r="R635" t="s">
        <v>7</v>
      </c>
      <c r="S635">
        <v>24</v>
      </c>
      <c r="T635">
        <v>137.72</v>
      </c>
      <c r="U635">
        <v>73.7</v>
      </c>
      <c r="V635">
        <f t="shared" si="23"/>
        <v>1.8686567164179104</v>
      </c>
      <c r="W635">
        <v>22.5</v>
      </c>
      <c r="X635">
        <v>56.59</v>
      </c>
      <c r="Y635">
        <v>69.97</v>
      </c>
    </row>
    <row r="636" spans="1:25" x14ac:dyDescent="0.35">
      <c r="A636" t="s">
        <v>597</v>
      </c>
      <c r="B636" t="s">
        <v>452</v>
      </c>
      <c r="C636" t="s">
        <v>3</v>
      </c>
      <c r="D636" t="s">
        <v>6</v>
      </c>
      <c r="E636">
        <v>17</v>
      </c>
      <c r="F636">
        <v>48.97</v>
      </c>
      <c r="G636">
        <v>56.08</v>
      </c>
      <c r="H636">
        <f t="shared" si="22"/>
        <v>0.87321683309557774</v>
      </c>
      <c r="I636">
        <v>16.5</v>
      </c>
      <c r="J636">
        <v>26.65</v>
      </c>
      <c r="K636">
        <v>54.79</v>
      </c>
      <c r="O636" t="s">
        <v>597</v>
      </c>
      <c r="P636" t="s">
        <v>452</v>
      </c>
      <c r="Q636" t="s">
        <v>3</v>
      </c>
      <c r="R636" t="s">
        <v>7</v>
      </c>
      <c r="S636">
        <v>24</v>
      </c>
      <c r="T636">
        <v>204.09</v>
      </c>
      <c r="U636">
        <v>73.7</v>
      </c>
      <c r="V636">
        <f t="shared" si="23"/>
        <v>2.7691994572591585</v>
      </c>
      <c r="W636">
        <v>22</v>
      </c>
      <c r="X636">
        <v>57.01</v>
      </c>
      <c r="Y636">
        <v>68.72</v>
      </c>
    </row>
    <row r="637" spans="1:25" x14ac:dyDescent="0.35">
      <c r="A637" t="s">
        <v>598</v>
      </c>
      <c r="B637" t="s">
        <v>452</v>
      </c>
      <c r="C637" t="s">
        <v>3</v>
      </c>
      <c r="D637" t="s">
        <v>6</v>
      </c>
      <c r="E637">
        <v>24</v>
      </c>
      <c r="F637">
        <v>74.37</v>
      </c>
      <c r="G637">
        <v>73.7</v>
      </c>
      <c r="H637">
        <f t="shared" si="22"/>
        <v>1.009090909090909</v>
      </c>
      <c r="I637">
        <v>23.5</v>
      </c>
      <c r="J637">
        <v>61.75</v>
      </c>
      <c r="K637">
        <v>72.459999999999994</v>
      </c>
      <c r="O637" t="s">
        <v>598</v>
      </c>
      <c r="P637" t="s">
        <v>452</v>
      </c>
      <c r="Q637" t="s">
        <v>3</v>
      </c>
      <c r="R637" t="s">
        <v>7</v>
      </c>
      <c r="S637">
        <v>24</v>
      </c>
      <c r="T637">
        <v>71.02</v>
      </c>
      <c r="U637">
        <v>73.7</v>
      </c>
      <c r="V637">
        <f t="shared" si="23"/>
        <v>0.96363636363636351</v>
      </c>
      <c r="W637">
        <v>23.5</v>
      </c>
      <c r="X637">
        <v>47.87</v>
      </c>
      <c r="Y637">
        <v>72.459999999999994</v>
      </c>
    </row>
    <row r="638" spans="1:25" x14ac:dyDescent="0.35">
      <c r="A638" t="s">
        <v>599</v>
      </c>
      <c r="B638" t="s">
        <v>452</v>
      </c>
      <c r="C638" t="s">
        <v>3</v>
      </c>
      <c r="D638" t="s">
        <v>6</v>
      </c>
      <c r="E638">
        <v>22.5</v>
      </c>
      <c r="F638">
        <v>85.66</v>
      </c>
      <c r="G638">
        <v>69.97</v>
      </c>
      <c r="H638">
        <f t="shared" si="22"/>
        <v>1.2242389595540946</v>
      </c>
      <c r="I638">
        <v>23.5</v>
      </c>
      <c r="J638">
        <v>78.08</v>
      </c>
      <c r="K638">
        <v>72.459999999999994</v>
      </c>
      <c r="O638" t="s">
        <v>599</v>
      </c>
      <c r="P638" t="s">
        <v>452</v>
      </c>
      <c r="Q638" t="s">
        <v>3</v>
      </c>
      <c r="R638" t="s">
        <v>7</v>
      </c>
      <c r="S638">
        <v>24</v>
      </c>
      <c r="T638">
        <v>149.94</v>
      </c>
      <c r="U638">
        <v>73.7</v>
      </c>
      <c r="V638">
        <f t="shared" si="23"/>
        <v>2.0344640434192671</v>
      </c>
      <c r="W638">
        <v>22.5</v>
      </c>
      <c r="X638">
        <v>59.5</v>
      </c>
      <c r="Y638">
        <v>69.97</v>
      </c>
    </row>
    <row r="639" spans="1:25" x14ac:dyDescent="0.35">
      <c r="A639" t="s">
        <v>600</v>
      </c>
      <c r="B639" t="s">
        <v>452</v>
      </c>
      <c r="C639" t="s">
        <v>3</v>
      </c>
      <c r="D639" t="s">
        <v>6</v>
      </c>
      <c r="E639">
        <v>24</v>
      </c>
      <c r="F639">
        <v>71.400000000000006</v>
      </c>
      <c r="G639">
        <v>73.7</v>
      </c>
      <c r="H639">
        <f t="shared" si="22"/>
        <v>0.96879240162822255</v>
      </c>
      <c r="I639">
        <v>23.5</v>
      </c>
      <c r="J639">
        <v>54.1</v>
      </c>
      <c r="K639">
        <v>72.459999999999994</v>
      </c>
      <c r="O639" t="s">
        <v>600</v>
      </c>
      <c r="P639" t="s">
        <v>452</v>
      </c>
      <c r="Q639" t="s">
        <v>3</v>
      </c>
      <c r="R639" t="s">
        <v>7</v>
      </c>
      <c r="S639">
        <v>24</v>
      </c>
      <c r="T639">
        <v>170.61</v>
      </c>
      <c r="U639">
        <v>73.7</v>
      </c>
      <c r="V639">
        <f t="shared" si="23"/>
        <v>2.3149253731343284</v>
      </c>
      <c r="W639">
        <v>22</v>
      </c>
      <c r="X639">
        <v>55.96</v>
      </c>
      <c r="Y639">
        <v>68.72</v>
      </c>
    </row>
    <row r="640" spans="1:25" x14ac:dyDescent="0.35">
      <c r="A640" s="1" t="s">
        <v>601</v>
      </c>
      <c r="B640" t="s">
        <v>452</v>
      </c>
      <c r="C640" t="s">
        <v>3</v>
      </c>
      <c r="D640" t="s">
        <v>6</v>
      </c>
      <c r="E640">
        <v>30</v>
      </c>
      <c r="F640">
        <v>84.53</v>
      </c>
      <c r="G640">
        <v>88.39</v>
      </c>
      <c r="H640">
        <f t="shared" si="22"/>
        <v>0.95632990157257614</v>
      </c>
      <c r="I640">
        <v>29.5</v>
      </c>
      <c r="J640">
        <v>49.58</v>
      </c>
      <c r="K640">
        <v>87.18</v>
      </c>
      <c r="O640" t="s">
        <v>601</v>
      </c>
      <c r="P640" t="s">
        <v>452</v>
      </c>
      <c r="Q640" t="s">
        <v>3</v>
      </c>
      <c r="R640" t="s">
        <v>7</v>
      </c>
      <c r="S640">
        <v>24</v>
      </c>
      <c r="T640">
        <v>117.63</v>
      </c>
      <c r="U640">
        <v>73.7</v>
      </c>
      <c r="V640">
        <f t="shared" si="23"/>
        <v>1.5960651289009498</v>
      </c>
      <c r="W640">
        <v>22.5</v>
      </c>
      <c r="X640">
        <v>61.21</v>
      </c>
      <c r="Y640">
        <v>69.97</v>
      </c>
    </row>
    <row r="641" spans="1:25" x14ac:dyDescent="0.35">
      <c r="A641" s="1" t="s">
        <v>602</v>
      </c>
      <c r="B641" t="s">
        <v>452</v>
      </c>
      <c r="C641" t="s">
        <v>3</v>
      </c>
      <c r="D641" t="s">
        <v>6</v>
      </c>
      <c r="E641">
        <v>20</v>
      </c>
      <c r="F641">
        <v>66.53</v>
      </c>
      <c r="G641">
        <v>63.71</v>
      </c>
      <c r="H641">
        <f t="shared" si="22"/>
        <v>1.0442630670224455</v>
      </c>
      <c r="I641">
        <v>19.5</v>
      </c>
      <c r="J641">
        <v>30.69</v>
      </c>
      <c r="K641">
        <v>62.44</v>
      </c>
      <c r="O641" t="s">
        <v>602</v>
      </c>
      <c r="P641" t="s">
        <v>452</v>
      </c>
      <c r="Q641" t="s">
        <v>3</v>
      </c>
      <c r="R641" t="s">
        <v>7</v>
      </c>
      <c r="S641">
        <v>24</v>
      </c>
      <c r="T641">
        <v>131.74</v>
      </c>
      <c r="U641">
        <v>73.7</v>
      </c>
      <c r="V641">
        <f t="shared" si="23"/>
        <v>1.7875169606512891</v>
      </c>
      <c r="W641">
        <v>22.5</v>
      </c>
      <c r="X641">
        <v>61.21</v>
      </c>
      <c r="Y641">
        <v>69.97</v>
      </c>
    </row>
    <row r="642" spans="1:25" x14ac:dyDescent="0.35">
      <c r="A642" t="s">
        <v>603</v>
      </c>
      <c r="B642" t="s">
        <v>452</v>
      </c>
      <c r="C642" t="s">
        <v>3</v>
      </c>
      <c r="D642" t="s">
        <v>6</v>
      </c>
      <c r="E642">
        <v>28.5</v>
      </c>
      <c r="F642">
        <v>80.510000000000005</v>
      </c>
      <c r="G642">
        <v>84.74</v>
      </c>
      <c r="H642">
        <f t="shared" si="22"/>
        <v>0.95008260561718205</v>
      </c>
      <c r="I642">
        <v>28</v>
      </c>
      <c r="J642">
        <v>54.44</v>
      </c>
      <c r="K642">
        <v>83.53</v>
      </c>
      <c r="O642" t="s">
        <v>603</v>
      </c>
      <c r="P642" t="s">
        <v>452</v>
      </c>
      <c r="Q642" t="s">
        <v>3</v>
      </c>
      <c r="R642" t="s">
        <v>7</v>
      </c>
      <c r="S642">
        <v>24</v>
      </c>
      <c r="T642">
        <v>120.74</v>
      </c>
      <c r="U642">
        <v>73.7</v>
      </c>
      <c r="V642">
        <f t="shared" si="23"/>
        <v>1.6382632293080053</v>
      </c>
      <c r="W642">
        <v>16</v>
      </c>
      <c r="X642">
        <v>56.84</v>
      </c>
      <c r="Y642">
        <v>53.5</v>
      </c>
    </row>
    <row r="643" spans="1:25" x14ac:dyDescent="0.35">
      <c r="A643" t="s">
        <v>604</v>
      </c>
      <c r="B643" t="s">
        <v>452</v>
      </c>
      <c r="C643" t="s">
        <v>3</v>
      </c>
      <c r="D643" t="s">
        <v>6</v>
      </c>
      <c r="E643">
        <v>17.5</v>
      </c>
      <c r="F643">
        <v>55.74</v>
      </c>
      <c r="G643">
        <v>57.36</v>
      </c>
      <c r="H643">
        <f t="shared" si="22"/>
        <v>0.9717573221757323</v>
      </c>
      <c r="I643">
        <v>17</v>
      </c>
      <c r="J643">
        <v>45.82</v>
      </c>
      <c r="K643">
        <v>56.08</v>
      </c>
      <c r="O643" t="s">
        <v>604</v>
      </c>
      <c r="P643" t="s">
        <v>452</v>
      </c>
      <c r="Q643" t="s">
        <v>3</v>
      </c>
      <c r="R643" t="s">
        <v>7</v>
      </c>
      <c r="S643">
        <v>24</v>
      </c>
      <c r="T643">
        <v>179.12</v>
      </c>
      <c r="U643">
        <v>73.7</v>
      </c>
      <c r="V643">
        <f t="shared" si="23"/>
        <v>2.4303934871099049</v>
      </c>
      <c r="W643">
        <v>22.5</v>
      </c>
      <c r="X643">
        <v>65.88</v>
      </c>
      <c r="Y643">
        <v>69.97</v>
      </c>
    </row>
    <row r="644" spans="1:25" x14ac:dyDescent="0.35">
      <c r="A644" s="1" t="s">
        <v>605</v>
      </c>
      <c r="B644" t="s">
        <v>452</v>
      </c>
      <c r="C644" t="s">
        <v>3</v>
      </c>
      <c r="D644" t="s">
        <v>6</v>
      </c>
      <c r="E644">
        <v>0</v>
      </c>
      <c r="F644">
        <v>0</v>
      </c>
      <c r="G644">
        <v>0</v>
      </c>
      <c r="H644" t="e">
        <f t="shared" si="22"/>
        <v>#DIV/0!</v>
      </c>
      <c r="I644">
        <v>0</v>
      </c>
      <c r="J644">
        <v>0</v>
      </c>
      <c r="K644">
        <v>0</v>
      </c>
      <c r="O644" t="s">
        <v>605</v>
      </c>
      <c r="P644" t="s">
        <v>452</v>
      </c>
      <c r="Q644" t="s">
        <v>3</v>
      </c>
      <c r="R644" t="s">
        <v>7</v>
      </c>
      <c r="S644">
        <v>15</v>
      </c>
      <c r="T644">
        <v>27.48</v>
      </c>
      <c r="U644">
        <v>50.91</v>
      </c>
      <c r="V644">
        <f t="shared" si="23"/>
        <v>0.53977607542722461</v>
      </c>
      <c r="W644">
        <v>15</v>
      </c>
      <c r="X644">
        <v>27.48</v>
      </c>
      <c r="Y644">
        <v>50.91</v>
      </c>
    </row>
    <row r="645" spans="1:25" x14ac:dyDescent="0.35">
      <c r="A645" t="s">
        <v>606</v>
      </c>
      <c r="B645" t="s">
        <v>452</v>
      </c>
      <c r="C645" t="s">
        <v>3</v>
      </c>
      <c r="D645" t="s">
        <v>6</v>
      </c>
      <c r="E645">
        <v>23</v>
      </c>
      <c r="F645">
        <v>68.19</v>
      </c>
      <c r="G645">
        <v>71.22</v>
      </c>
      <c r="H645">
        <f t="shared" si="22"/>
        <v>0.95745577085088451</v>
      </c>
      <c r="I645">
        <v>22.5</v>
      </c>
      <c r="J645">
        <v>62.69</v>
      </c>
      <c r="K645">
        <v>69.97</v>
      </c>
      <c r="O645" t="s">
        <v>606</v>
      </c>
      <c r="P645" t="s">
        <v>452</v>
      </c>
      <c r="Q645" t="s">
        <v>3</v>
      </c>
      <c r="R645" t="s">
        <v>7</v>
      </c>
      <c r="S645">
        <v>24</v>
      </c>
      <c r="T645">
        <v>157.47999999999999</v>
      </c>
      <c r="U645">
        <v>73.7</v>
      </c>
      <c r="V645">
        <f t="shared" si="23"/>
        <v>2.1367706919945726</v>
      </c>
      <c r="W645">
        <v>16</v>
      </c>
      <c r="X645">
        <v>56.85</v>
      </c>
      <c r="Y645">
        <v>53.5</v>
      </c>
    </row>
    <row r="646" spans="1:25" x14ac:dyDescent="0.35">
      <c r="A646" t="s">
        <v>607</v>
      </c>
      <c r="B646" t="s">
        <v>452</v>
      </c>
      <c r="C646" t="s">
        <v>3</v>
      </c>
      <c r="D646" t="s">
        <v>6</v>
      </c>
      <c r="E646">
        <v>22</v>
      </c>
      <c r="F646">
        <v>66.14</v>
      </c>
      <c r="G646">
        <v>68.72</v>
      </c>
      <c r="H646">
        <f t="shared" si="22"/>
        <v>0.9624563445867288</v>
      </c>
      <c r="I646">
        <v>21.5</v>
      </c>
      <c r="J646">
        <v>59.94</v>
      </c>
      <c r="K646">
        <v>67.47</v>
      </c>
      <c r="O646" t="s">
        <v>607</v>
      </c>
      <c r="P646" t="s">
        <v>452</v>
      </c>
      <c r="Q646" t="s">
        <v>3</v>
      </c>
      <c r="R646" t="s">
        <v>7</v>
      </c>
      <c r="S646">
        <v>24</v>
      </c>
      <c r="T646">
        <v>104.03</v>
      </c>
      <c r="U646">
        <v>73.7</v>
      </c>
      <c r="V646">
        <f t="shared" si="23"/>
        <v>1.4115332428765264</v>
      </c>
      <c r="W646">
        <v>22.5</v>
      </c>
      <c r="X646">
        <v>59.32</v>
      </c>
      <c r="Y646">
        <v>69.97</v>
      </c>
    </row>
    <row r="647" spans="1:25" x14ac:dyDescent="0.35">
      <c r="A647" t="s">
        <v>608</v>
      </c>
      <c r="B647" t="s">
        <v>452</v>
      </c>
      <c r="C647" t="s">
        <v>3</v>
      </c>
      <c r="D647" t="s">
        <v>6</v>
      </c>
      <c r="E647">
        <v>35</v>
      </c>
      <c r="F647">
        <v>97.87</v>
      </c>
      <c r="G647">
        <v>100.44</v>
      </c>
      <c r="H647">
        <f t="shared" si="22"/>
        <v>0.97441258462763847</v>
      </c>
      <c r="I647">
        <v>34.5</v>
      </c>
      <c r="J647">
        <v>86.44</v>
      </c>
      <c r="K647">
        <v>99.24</v>
      </c>
      <c r="O647" t="s">
        <v>608</v>
      </c>
      <c r="P647" t="s">
        <v>452</v>
      </c>
      <c r="Q647" t="s">
        <v>3</v>
      </c>
      <c r="R647" t="s">
        <v>7</v>
      </c>
      <c r="S647">
        <v>24</v>
      </c>
      <c r="T647">
        <v>76.09</v>
      </c>
      <c r="U647">
        <v>73.7</v>
      </c>
      <c r="V647">
        <f t="shared" si="23"/>
        <v>1.0324287652645863</v>
      </c>
      <c r="W647">
        <v>23.5</v>
      </c>
      <c r="X647">
        <v>57.6</v>
      </c>
      <c r="Y647">
        <v>72.459999999999994</v>
      </c>
    </row>
    <row r="648" spans="1:25" x14ac:dyDescent="0.35">
      <c r="A648" t="s">
        <v>609</v>
      </c>
      <c r="B648" t="s">
        <v>452</v>
      </c>
      <c r="C648" t="s">
        <v>3</v>
      </c>
      <c r="D648" t="s">
        <v>6</v>
      </c>
      <c r="E648">
        <v>23</v>
      </c>
      <c r="F648">
        <v>87.77</v>
      </c>
      <c r="G648">
        <v>71.22</v>
      </c>
      <c r="H648">
        <f t="shared" si="22"/>
        <v>1.232378545352429</v>
      </c>
      <c r="I648">
        <v>22.5</v>
      </c>
      <c r="J648">
        <v>69.84</v>
      </c>
      <c r="K648">
        <v>69.97</v>
      </c>
      <c r="O648" t="s">
        <v>609</v>
      </c>
      <c r="P648" t="s">
        <v>452</v>
      </c>
      <c r="Q648" t="s">
        <v>3</v>
      </c>
      <c r="R648" t="s">
        <v>7</v>
      </c>
      <c r="S648">
        <v>24</v>
      </c>
      <c r="T648">
        <v>174.42</v>
      </c>
      <c r="U648">
        <v>73.7</v>
      </c>
      <c r="V648">
        <f t="shared" si="23"/>
        <v>2.3666214382632291</v>
      </c>
      <c r="W648">
        <v>22</v>
      </c>
      <c r="X648">
        <v>61.13</v>
      </c>
      <c r="Y648">
        <v>68.72</v>
      </c>
    </row>
    <row r="649" spans="1:25" x14ac:dyDescent="0.35">
      <c r="A649" s="1" t="s">
        <v>610</v>
      </c>
      <c r="B649" t="s">
        <v>452</v>
      </c>
      <c r="C649" t="s">
        <v>3</v>
      </c>
      <c r="D649" t="s">
        <v>6</v>
      </c>
      <c r="E649">
        <v>15</v>
      </c>
      <c r="F649">
        <v>24.49</v>
      </c>
      <c r="G649">
        <v>50.91</v>
      </c>
      <c r="H649">
        <f t="shared" si="22"/>
        <v>0.48104498133961893</v>
      </c>
      <c r="I649">
        <v>15</v>
      </c>
      <c r="J649">
        <v>24.49</v>
      </c>
      <c r="K649">
        <v>50.91</v>
      </c>
      <c r="O649" t="s">
        <v>610</v>
      </c>
      <c r="P649" t="s">
        <v>452</v>
      </c>
      <c r="Q649" t="s">
        <v>3</v>
      </c>
      <c r="R649" t="s">
        <v>7</v>
      </c>
      <c r="S649">
        <v>24</v>
      </c>
      <c r="T649">
        <v>166.75</v>
      </c>
      <c r="U649">
        <v>73.7</v>
      </c>
      <c r="V649">
        <f t="shared" si="23"/>
        <v>2.2625508819538669</v>
      </c>
      <c r="W649">
        <v>22.5</v>
      </c>
      <c r="X649">
        <v>69.75</v>
      </c>
      <c r="Y649">
        <v>69.97</v>
      </c>
    </row>
    <row r="650" spans="1:25" x14ac:dyDescent="0.35">
      <c r="A650" s="1" t="s">
        <v>611</v>
      </c>
      <c r="B650" t="s">
        <v>452</v>
      </c>
      <c r="C650" t="s">
        <v>3</v>
      </c>
      <c r="D650" t="s">
        <v>6</v>
      </c>
      <c r="E650">
        <v>28.5</v>
      </c>
      <c r="F650">
        <v>82.32</v>
      </c>
      <c r="G650">
        <v>84.74</v>
      </c>
      <c r="H650">
        <f t="shared" si="22"/>
        <v>0.9714420580599481</v>
      </c>
      <c r="I650">
        <v>28</v>
      </c>
      <c r="J650">
        <v>55.03</v>
      </c>
      <c r="K650">
        <v>83.53</v>
      </c>
      <c r="O650" t="s">
        <v>611</v>
      </c>
      <c r="P650" t="s">
        <v>452</v>
      </c>
      <c r="Q650" t="s">
        <v>3</v>
      </c>
      <c r="R650" t="s">
        <v>7</v>
      </c>
      <c r="S650">
        <v>19.5</v>
      </c>
      <c r="T650">
        <v>85.49</v>
      </c>
      <c r="U650">
        <v>62.44</v>
      </c>
      <c r="V650">
        <f t="shared" si="23"/>
        <v>1.3691543882126842</v>
      </c>
      <c r="W650">
        <v>19</v>
      </c>
      <c r="X650">
        <v>32.81</v>
      </c>
      <c r="Y650">
        <v>61.18</v>
      </c>
    </row>
    <row r="651" spans="1:25" x14ac:dyDescent="0.35">
      <c r="A651" t="s">
        <v>612</v>
      </c>
      <c r="B651" t="s">
        <v>452</v>
      </c>
      <c r="C651" t="s">
        <v>3</v>
      </c>
      <c r="D651" t="s">
        <v>6</v>
      </c>
      <c r="E651">
        <v>27</v>
      </c>
      <c r="F651">
        <v>73.45</v>
      </c>
      <c r="G651">
        <v>81.08</v>
      </c>
      <c r="H651">
        <f t="shared" si="22"/>
        <v>0.90589541193882595</v>
      </c>
      <c r="I651">
        <v>26.5</v>
      </c>
      <c r="J651">
        <v>42.12</v>
      </c>
      <c r="K651">
        <v>79.86</v>
      </c>
      <c r="O651" t="s">
        <v>612</v>
      </c>
      <c r="P651" t="s">
        <v>452</v>
      </c>
      <c r="Q651" t="s">
        <v>3</v>
      </c>
      <c r="R651" t="s">
        <v>7</v>
      </c>
      <c r="S651">
        <v>24</v>
      </c>
      <c r="T651">
        <v>118.86</v>
      </c>
      <c r="U651">
        <v>73.7</v>
      </c>
      <c r="V651">
        <f t="shared" si="23"/>
        <v>1.6127544097693352</v>
      </c>
      <c r="W651">
        <v>22.5</v>
      </c>
      <c r="X651">
        <v>66.22</v>
      </c>
      <c r="Y651">
        <v>69.97</v>
      </c>
    </row>
    <row r="652" spans="1:25" x14ac:dyDescent="0.35">
      <c r="A652" t="s">
        <v>709</v>
      </c>
      <c r="B652" t="s">
        <v>452</v>
      </c>
      <c r="C652" t="s">
        <v>0</v>
      </c>
      <c r="D652" t="s">
        <v>4</v>
      </c>
      <c r="E652">
        <v>21</v>
      </c>
      <c r="F652">
        <v>65.739999999999995</v>
      </c>
      <c r="G652">
        <v>66.22</v>
      </c>
      <c r="H652">
        <f t="shared" ref="H652:H715" si="24">F652/G652</f>
        <v>0.99275143461189963</v>
      </c>
      <c r="I652">
        <v>20.5</v>
      </c>
      <c r="J652">
        <v>39.89</v>
      </c>
      <c r="K652">
        <v>64.97</v>
      </c>
      <c r="O652" t="s">
        <v>709</v>
      </c>
      <c r="P652" t="s">
        <v>452</v>
      </c>
      <c r="Q652" t="s">
        <v>0</v>
      </c>
      <c r="R652" t="s">
        <v>5</v>
      </c>
      <c r="S652">
        <v>27</v>
      </c>
      <c r="T652">
        <v>83.73</v>
      </c>
      <c r="U652">
        <v>81.08</v>
      </c>
      <c r="V652">
        <f t="shared" ref="V652:V715" si="25">T652/U652</f>
        <v>1.0326837691169217</v>
      </c>
      <c r="W652">
        <v>26.5</v>
      </c>
      <c r="X652">
        <v>56.13</v>
      </c>
      <c r="Y652">
        <v>79.86</v>
      </c>
    </row>
    <row r="653" spans="1:25" x14ac:dyDescent="0.35">
      <c r="A653" t="s">
        <v>710</v>
      </c>
      <c r="B653" t="s">
        <v>452</v>
      </c>
      <c r="C653" t="s">
        <v>0</v>
      </c>
      <c r="D653" t="s">
        <v>4</v>
      </c>
      <c r="E653">
        <v>22</v>
      </c>
      <c r="F653">
        <v>58.08</v>
      </c>
      <c r="G653">
        <v>68.72</v>
      </c>
      <c r="H653">
        <f t="shared" si="24"/>
        <v>0.84516880093131552</v>
      </c>
      <c r="I653">
        <v>21.5</v>
      </c>
      <c r="J653">
        <v>36.64</v>
      </c>
      <c r="K653">
        <v>67.47</v>
      </c>
      <c r="O653" t="s">
        <v>710</v>
      </c>
      <c r="P653" t="s">
        <v>452</v>
      </c>
      <c r="Q653" t="s">
        <v>0</v>
      </c>
      <c r="R653" t="s">
        <v>5</v>
      </c>
      <c r="S653">
        <v>20.5</v>
      </c>
      <c r="T653">
        <v>58.35</v>
      </c>
      <c r="U653">
        <v>64.97</v>
      </c>
      <c r="V653">
        <f t="shared" si="25"/>
        <v>0.89810681853162999</v>
      </c>
      <c r="W653">
        <v>20</v>
      </c>
      <c r="X653">
        <v>40.54</v>
      </c>
      <c r="Y653">
        <v>63.71</v>
      </c>
    </row>
    <row r="654" spans="1:25" x14ac:dyDescent="0.35">
      <c r="A654" t="s">
        <v>711</v>
      </c>
      <c r="B654" t="s">
        <v>452</v>
      </c>
      <c r="C654" t="s">
        <v>0</v>
      </c>
      <c r="D654" t="s">
        <v>4</v>
      </c>
      <c r="E654">
        <v>32.5</v>
      </c>
      <c r="F654">
        <v>87.78</v>
      </c>
      <c r="G654">
        <v>94.43</v>
      </c>
      <c r="H654">
        <f t="shared" si="24"/>
        <v>0.92957746478873238</v>
      </c>
      <c r="I654">
        <v>32</v>
      </c>
      <c r="J654">
        <v>68</v>
      </c>
      <c r="K654">
        <v>93.23</v>
      </c>
      <c r="O654" t="s">
        <v>711</v>
      </c>
      <c r="P654" t="s">
        <v>452</v>
      </c>
      <c r="Q654" t="s">
        <v>0</v>
      </c>
      <c r="R654" t="s">
        <v>5</v>
      </c>
      <c r="S654">
        <v>24</v>
      </c>
      <c r="T654">
        <v>119.46</v>
      </c>
      <c r="U654">
        <v>73.7</v>
      </c>
      <c r="V654">
        <f t="shared" si="25"/>
        <v>1.6208955223880595</v>
      </c>
      <c r="W654">
        <v>27</v>
      </c>
      <c r="X654">
        <v>81.89</v>
      </c>
      <c r="Y654">
        <v>81.08</v>
      </c>
    </row>
    <row r="655" spans="1:25" x14ac:dyDescent="0.35">
      <c r="A655" t="s">
        <v>712</v>
      </c>
      <c r="B655" t="s">
        <v>452</v>
      </c>
      <c r="C655" t="s">
        <v>0</v>
      </c>
      <c r="D655" t="s">
        <v>4</v>
      </c>
      <c r="E655">
        <v>25.5</v>
      </c>
      <c r="F655">
        <v>69</v>
      </c>
      <c r="G655">
        <v>77.400000000000006</v>
      </c>
      <c r="H655">
        <f t="shared" si="24"/>
        <v>0.89147286821705418</v>
      </c>
      <c r="I655">
        <v>25</v>
      </c>
      <c r="J655">
        <v>66.97</v>
      </c>
      <c r="K655">
        <v>76.17</v>
      </c>
      <c r="O655" t="s">
        <v>712</v>
      </c>
      <c r="P655" t="s">
        <v>452</v>
      </c>
      <c r="Q655" t="s">
        <v>0</v>
      </c>
      <c r="R655" t="s">
        <v>5</v>
      </c>
      <c r="S655">
        <v>29.5</v>
      </c>
      <c r="T655">
        <v>77.239999999999995</v>
      </c>
      <c r="U655">
        <v>87.18</v>
      </c>
      <c r="V655">
        <f t="shared" si="25"/>
        <v>0.88598302362927261</v>
      </c>
      <c r="W655">
        <v>29</v>
      </c>
      <c r="X655">
        <v>43.65</v>
      </c>
      <c r="Y655">
        <v>85.96</v>
      </c>
    </row>
    <row r="656" spans="1:25" x14ac:dyDescent="0.35">
      <c r="A656" t="s">
        <v>713</v>
      </c>
      <c r="B656" t="s">
        <v>452</v>
      </c>
      <c r="C656" t="s">
        <v>0</v>
      </c>
      <c r="D656" t="s">
        <v>4</v>
      </c>
      <c r="E656">
        <v>17</v>
      </c>
      <c r="F656">
        <v>51.42</v>
      </c>
      <c r="G656">
        <v>56.08</v>
      </c>
      <c r="H656">
        <f t="shared" si="24"/>
        <v>0.91690442225392299</v>
      </c>
      <c r="I656">
        <v>16.5</v>
      </c>
      <c r="J656">
        <v>46.87</v>
      </c>
      <c r="K656">
        <v>54.79</v>
      </c>
      <c r="O656" t="s">
        <v>713</v>
      </c>
      <c r="P656" t="s">
        <v>452</v>
      </c>
      <c r="Q656" t="s">
        <v>0</v>
      </c>
      <c r="R656" t="s">
        <v>5</v>
      </c>
      <c r="S656">
        <v>22.5</v>
      </c>
      <c r="T656">
        <v>63.17</v>
      </c>
      <c r="U656">
        <v>69.97</v>
      </c>
      <c r="V656">
        <f t="shared" si="25"/>
        <v>0.90281549235386593</v>
      </c>
      <c r="W656">
        <v>22</v>
      </c>
      <c r="X656">
        <v>54.3</v>
      </c>
      <c r="Y656">
        <v>68.72</v>
      </c>
    </row>
    <row r="657" spans="1:25" x14ac:dyDescent="0.35">
      <c r="A657" t="s">
        <v>714</v>
      </c>
      <c r="B657" t="s">
        <v>452</v>
      </c>
      <c r="C657" t="s">
        <v>0</v>
      </c>
      <c r="D657" t="s">
        <v>4</v>
      </c>
      <c r="E657">
        <v>26</v>
      </c>
      <c r="F657">
        <v>75.680000000000007</v>
      </c>
      <c r="G657">
        <v>78.63</v>
      </c>
      <c r="H657">
        <f t="shared" si="24"/>
        <v>0.96248251303573717</v>
      </c>
      <c r="I657">
        <v>25.5</v>
      </c>
      <c r="J657">
        <v>53.54</v>
      </c>
      <c r="K657">
        <v>77.400000000000006</v>
      </c>
      <c r="O657" t="s">
        <v>714</v>
      </c>
      <c r="P657" t="s">
        <v>452</v>
      </c>
      <c r="Q657" t="s">
        <v>0</v>
      </c>
      <c r="R657" t="s">
        <v>5</v>
      </c>
      <c r="S657">
        <v>24</v>
      </c>
      <c r="T657">
        <v>99.14</v>
      </c>
      <c r="U657">
        <v>73.7</v>
      </c>
      <c r="V657">
        <f t="shared" si="25"/>
        <v>1.3451831750339212</v>
      </c>
      <c r="W657">
        <v>22.5</v>
      </c>
      <c r="X657">
        <v>57.21</v>
      </c>
      <c r="Y657">
        <v>69.97</v>
      </c>
    </row>
    <row r="658" spans="1:25" x14ac:dyDescent="0.35">
      <c r="A658" t="s">
        <v>715</v>
      </c>
      <c r="B658" t="s">
        <v>452</v>
      </c>
      <c r="C658" t="s">
        <v>0</v>
      </c>
      <c r="D658" t="s">
        <v>4</v>
      </c>
      <c r="E658">
        <v>15</v>
      </c>
      <c r="F658">
        <v>42.07</v>
      </c>
      <c r="G658">
        <v>50.91</v>
      </c>
      <c r="H658">
        <f t="shared" si="24"/>
        <v>0.82636024356707927</v>
      </c>
      <c r="I658">
        <v>15</v>
      </c>
      <c r="J658">
        <v>42.07</v>
      </c>
      <c r="K658">
        <v>50.91</v>
      </c>
      <c r="O658" t="s">
        <v>715</v>
      </c>
      <c r="P658" t="s">
        <v>452</v>
      </c>
      <c r="Q658" t="s">
        <v>0</v>
      </c>
      <c r="R658" t="s">
        <v>5</v>
      </c>
      <c r="S658">
        <v>20</v>
      </c>
      <c r="T658">
        <v>45.47</v>
      </c>
      <c r="U658">
        <v>63.71</v>
      </c>
      <c r="V658">
        <f t="shared" si="25"/>
        <v>0.71370271542928898</v>
      </c>
      <c r="W658">
        <v>19.5</v>
      </c>
      <c r="X658">
        <v>41.84</v>
      </c>
      <c r="Y658">
        <v>62.44</v>
      </c>
    </row>
    <row r="659" spans="1:25" x14ac:dyDescent="0.35">
      <c r="A659" t="s">
        <v>716</v>
      </c>
      <c r="B659" t="s">
        <v>452</v>
      </c>
      <c r="C659" t="s">
        <v>0</v>
      </c>
      <c r="D659" t="s">
        <v>4</v>
      </c>
      <c r="E659">
        <v>15</v>
      </c>
      <c r="F659">
        <v>43.24</v>
      </c>
      <c r="G659">
        <v>50.91</v>
      </c>
      <c r="H659">
        <f t="shared" si="24"/>
        <v>0.84934197603614225</v>
      </c>
      <c r="I659">
        <v>15</v>
      </c>
      <c r="J659">
        <v>43.24</v>
      </c>
      <c r="K659">
        <v>50.91</v>
      </c>
      <c r="O659" t="s">
        <v>716</v>
      </c>
      <c r="P659" t="s">
        <v>452</v>
      </c>
      <c r="Q659" t="s">
        <v>0</v>
      </c>
      <c r="R659" t="s">
        <v>5</v>
      </c>
      <c r="S659">
        <v>21</v>
      </c>
      <c r="T659">
        <v>60.01</v>
      </c>
      <c r="U659">
        <v>66.22</v>
      </c>
      <c r="V659">
        <f t="shared" si="25"/>
        <v>0.90622168529145275</v>
      </c>
      <c r="W659">
        <v>20.5</v>
      </c>
      <c r="X659">
        <v>52.64</v>
      </c>
      <c r="Y659">
        <v>64.97</v>
      </c>
    </row>
    <row r="660" spans="1:25" x14ac:dyDescent="0.35">
      <c r="A660" t="s">
        <v>717</v>
      </c>
      <c r="B660" t="s">
        <v>452</v>
      </c>
      <c r="C660" t="s">
        <v>0</v>
      </c>
      <c r="D660" t="s">
        <v>4</v>
      </c>
      <c r="E660">
        <v>16</v>
      </c>
      <c r="F660">
        <v>46.9</v>
      </c>
      <c r="G660">
        <v>53.5</v>
      </c>
      <c r="H660">
        <f t="shared" si="24"/>
        <v>0.87663551401869155</v>
      </c>
      <c r="I660">
        <v>15.5</v>
      </c>
      <c r="J660">
        <v>28.08</v>
      </c>
      <c r="K660">
        <v>52.21</v>
      </c>
      <c r="O660" t="s">
        <v>717</v>
      </c>
      <c r="P660" t="s">
        <v>452</v>
      </c>
      <c r="Q660" t="s">
        <v>0</v>
      </c>
      <c r="R660" t="s">
        <v>5</v>
      </c>
      <c r="S660">
        <v>23</v>
      </c>
      <c r="T660">
        <v>80.180000000000007</v>
      </c>
      <c r="U660">
        <v>71.22</v>
      </c>
      <c r="V660">
        <f t="shared" si="25"/>
        <v>1.125807357483853</v>
      </c>
      <c r="W660">
        <v>22.5</v>
      </c>
      <c r="X660">
        <v>69.099999999999994</v>
      </c>
      <c r="Y660">
        <v>69.97</v>
      </c>
    </row>
    <row r="661" spans="1:25" x14ac:dyDescent="0.35">
      <c r="A661" t="s">
        <v>718</v>
      </c>
      <c r="B661" t="s">
        <v>452</v>
      </c>
      <c r="C661" t="s">
        <v>0</v>
      </c>
      <c r="D661" t="s">
        <v>4</v>
      </c>
      <c r="E661">
        <v>20.5</v>
      </c>
      <c r="F661">
        <v>42.48</v>
      </c>
      <c r="G661">
        <v>64.97</v>
      </c>
      <c r="H661">
        <f t="shared" si="24"/>
        <v>0.6538402339541326</v>
      </c>
      <c r="I661">
        <v>20</v>
      </c>
      <c r="J661">
        <v>34.840000000000003</v>
      </c>
      <c r="K661">
        <v>63.71</v>
      </c>
      <c r="O661" t="s">
        <v>718</v>
      </c>
      <c r="P661" t="s">
        <v>452</v>
      </c>
      <c r="Q661" t="s">
        <v>0</v>
      </c>
      <c r="R661" t="s">
        <v>5</v>
      </c>
      <c r="S661">
        <v>24</v>
      </c>
      <c r="T661">
        <v>78.45</v>
      </c>
      <c r="U661">
        <v>73.7</v>
      </c>
      <c r="V661">
        <f t="shared" si="25"/>
        <v>1.0644504748982362</v>
      </c>
      <c r="W661">
        <v>23.5</v>
      </c>
      <c r="X661">
        <v>68.02</v>
      </c>
      <c r="Y661">
        <v>72.459999999999994</v>
      </c>
    </row>
    <row r="662" spans="1:25" x14ac:dyDescent="0.35">
      <c r="A662" t="s">
        <v>719</v>
      </c>
      <c r="B662" t="s">
        <v>452</v>
      </c>
      <c r="C662" t="s">
        <v>0</v>
      </c>
      <c r="D662" t="s">
        <v>4</v>
      </c>
      <c r="E662">
        <v>28</v>
      </c>
      <c r="F662">
        <v>86.4</v>
      </c>
      <c r="G662">
        <v>83.53</v>
      </c>
      <c r="H662">
        <f t="shared" si="24"/>
        <v>1.0343589129654016</v>
      </c>
      <c r="I662">
        <v>27.5</v>
      </c>
      <c r="J662">
        <v>46.53</v>
      </c>
      <c r="K662">
        <v>82.3</v>
      </c>
      <c r="O662" t="s">
        <v>719</v>
      </c>
      <c r="P662" t="s">
        <v>452</v>
      </c>
      <c r="Q662" t="s">
        <v>0</v>
      </c>
      <c r="R662" t="s">
        <v>5</v>
      </c>
      <c r="S662">
        <v>29</v>
      </c>
      <c r="T662">
        <v>77.930000000000007</v>
      </c>
      <c r="U662">
        <v>85.96</v>
      </c>
      <c r="V662">
        <f t="shared" si="25"/>
        <v>0.90658445788738962</v>
      </c>
      <c r="W662">
        <v>28.5</v>
      </c>
      <c r="X662">
        <v>61.53</v>
      </c>
      <c r="Y662">
        <v>84.74</v>
      </c>
    </row>
    <row r="663" spans="1:25" x14ac:dyDescent="0.35">
      <c r="A663" t="s">
        <v>720</v>
      </c>
      <c r="B663" t="s">
        <v>452</v>
      </c>
      <c r="C663" t="s">
        <v>0</v>
      </c>
      <c r="D663" t="s">
        <v>4</v>
      </c>
      <c r="E663">
        <v>27.5</v>
      </c>
      <c r="F663">
        <v>78.13</v>
      </c>
      <c r="G663">
        <v>82.3</v>
      </c>
      <c r="H663">
        <f t="shared" si="24"/>
        <v>0.94933171324422838</v>
      </c>
      <c r="I663">
        <v>27</v>
      </c>
      <c r="J663">
        <v>70.430000000000007</v>
      </c>
      <c r="K663">
        <v>81.08</v>
      </c>
      <c r="O663" t="s">
        <v>720</v>
      </c>
      <c r="P663" t="s">
        <v>452</v>
      </c>
      <c r="Q663" t="s">
        <v>0</v>
      </c>
      <c r="R663" t="s">
        <v>5</v>
      </c>
      <c r="S663">
        <v>24</v>
      </c>
      <c r="T663">
        <v>89.64</v>
      </c>
      <c r="U663">
        <v>73.7</v>
      </c>
      <c r="V663">
        <f t="shared" si="25"/>
        <v>1.216282225237449</v>
      </c>
      <c r="W663">
        <v>22.5</v>
      </c>
      <c r="X663">
        <v>81.83</v>
      </c>
      <c r="Y663">
        <v>69.97</v>
      </c>
    </row>
    <row r="664" spans="1:25" x14ac:dyDescent="0.35">
      <c r="A664" t="s">
        <v>721</v>
      </c>
      <c r="B664" t="s">
        <v>452</v>
      </c>
      <c r="C664" t="s">
        <v>0</v>
      </c>
      <c r="D664" t="s">
        <v>4</v>
      </c>
      <c r="E664">
        <v>31.5</v>
      </c>
      <c r="F664">
        <v>79.81</v>
      </c>
      <c r="G664">
        <v>92.02</v>
      </c>
      <c r="H664">
        <f t="shared" si="24"/>
        <v>0.86731145403173227</v>
      </c>
      <c r="I664">
        <v>31</v>
      </c>
      <c r="J664">
        <v>49.14</v>
      </c>
      <c r="K664">
        <v>90.81</v>
      </c>
      <c r="O664" t="s">
        <v>721</v>
      </c>
      <c r="P664" t="s">
        <v>452</v>
      </c>
      <c r="Q664" t="s">
        <v>0</v>
      </c>
      <c r="R664" t="s">
        <v>5</v>
      </c>
      <c r="S664">
        <v>24</v>
      </c>
      <c r="T664">
        <v>114.46</v>
      </c>
      <c r="U664">
        <v>73.7</v>
      </c>
      <c r="V664">
        <f t="shared" si="25"/>
        <v>1.5530529172320215</v>
      </c>
      <c r="W664">
        <v>21.5</v>
      </c>
      <c r="X664">
        <v>55.2</v>
      </c>
      <c r="Y664">
        <v>67.47</v>
      </c>
    </row>
    <row r="665" spans="1:25" x14ac:dyDescent="0.35">
      <c r="A665" t="s">
        <v>722</v>
      </c>
      <c r="B665" t="s">
        <v>452</v>
      </c>
      <c r="C665" t="s">
        <v>0</v>
      </c>
      <c r="D665" t="s">
        <v>4</v>
      </c>
      <c r="E665">
        <v>34.5</v>
      </c>
      <c r="F665">
        <v>86.5</v>
      </c>
      <c r="G665">
        <v>99.24</v>
      </c>
      <c r="H665">
        <f t="shared" si="24"/>
        <v>0.87162434502216857</v>
      </c>
      <c r="I665">
        <v>34</v>
      </c>
      <c r="J665">
        <v>63.38</v>
      </c>
      <c r="K665">
        <v>98.04</v>
      </c>
      <c r="O665" t="s">
        <v>722</v>
      </c>
      <c r="P665" t="s">
        <v>452</v>
      </c>
      <c r="Q665" t="s">
        <v>0</v>
      </c>
      <c r="R665" t="s">
        <v>5</v>
      </c>
      <c r="S665">
        <v>23</v>
      </c>
      <c r="T665">
        <v>76.53</v>
      </c>
      <c r="U665">
        <v>71.22</v>
      </c>
      <c r="V665">
        <f t="shared" si="25"/>
        <v>1.0745577085088458</v>
      </c>
      <c r="W665">
        <v>22.5</v>
      </c>
      <c r="X665">
        <v>56.13</v>
      </c>
      <c r="Y665">
        <v>69.97</v>
      </c>
    </row>
    <row r="666" spans="1:25" x14ac:dyDescent="0.35">
      <c r="A666" t="s">
        <v>723</v>
      </c>
      <c r="B666" t="s">
        <v>452</v>
      </c>
      <c r="C666" t="s">
        <v>0</v>
      </c>
      <c r="D666" t="s">
        <v>4</v>
      </c>
      <c r="E666">
        <v>22.5</v>
      </c>
      <c r="F666">
        <v>61.17</v>
      </c>
      <c r="G666">
        <v>69.97</v>
      </c>
      <c r="H666">
        <f t="shared" si="24"/>
        <v>0.87423181363441482</v>
      </c>
      <c r="I666">
        <v>22</v>
      </c>
      <c r="J666">
        <v>47.8</v>
      </c>
      <c r="K666">
        <v>68.72</v>
      </c>
      <c r="O666" t="s">
        <v>723</v>
      </c>
      <c r="P666" t="s">
        <v>452</v>
      </c>
      <c r="Q666" t="s">
        <v>0</v>
      </c>
      <c r="R666" t="s">
        <v>5</v>
      </c>
      <c r="S666">
        <v>24</v>
      </c>
      <c r="T666">
        <v>88.2</v>
      </c>
      <c r="U666">
        <v>73.7</v>
      </c>
      <c r="V666">
        <f t="shared" si="25"/>
        <v>1.1967435549525101</v>
      </c>
      <c r="W666">
        <v>23.5</v>
      </c>
      <c r="X666">
        <v>62.89</v>
      </c>
      <c r="Y666">
        <v>72.459999999999994</v>
      </c>
    </row>
    <row r="667" spans="1:25" x14ac:dyDescent="0.35">
      <c r="A667" t="s">
        <v>724</v>
      </c>
      <c r="B667" t="s">
        <v>452</v>
      </c>
      <c r="C667" t="s">
        <v>0</v>
      </c>
      <c r="D667" t="s">
        <v>4</v>
      </c>
      <c r="E667">
        <v>15.5</v>
      </c>
      <c r="F667">
        <v>44.1</v>
      </c>
      <c r="G667">
        <v>52.21</v>
      </c>
      <c r="H667">
        <f t="shared" si="24"/>
        <v>0.84466577284045208</v>
      </c>
      <c r="I667">
        <v>15</v>
      </c>
      <c r="J667">
        <v>32.75</v>
      </c>
      <c r="K667">
        <v>50.91</v>
      </c>
      <c r="O667" t="s">
        <v>724</v>
      </c>
      <c r="P667" t="s">
        <v>452</v>
      </c>
      <c r="Q667" t="s">
        <v>0</v>
      </c>
      <c r="R667" t="s">
        <v>5</v>
      </c>
      <c r="S667">
        <v>22.5</v>
      </c>
      <c r="T667">
        <v>70.989999999999995</v>
      </c>
      <c r="U667">
        <v>69.97</v>
      </c>
      <c r="V667">
        <f t="shared" si="25"/>
        <v>1.0145776761469201</v>
      </c>
      <c r="W667">
        <v>22</v>
      </c>
      <c r="X667">
        <v>61.03</v>
      </c>
      <c r="Y667">
        <v>68.72</v>
      </c>
    </row>
    <row r="668" spans="1:25" x14ac:dyDescent="0.35">
      <c r="A668" t="s">
        <v>725</v>
      </c>
      <c r="B668" t="s">
        <v>452</v>
      </c>
      <c r="C668" t="s">
        <v>3</v>
      </c>
      <c r="D668" t="s">
        <v>4</v>
      </c>
      <c r="E668">
        <v>33</v>
      </c>
      <c r="F668">
        <v>85.04</v>
      </c>
      <c r="G668">
        <v>95.64</v>
      </c>
      <c r="H668">
        <f t="shared" si="24"/>
        <v>0.88916771225428692</v>
      </c>
      <c r="I668">
        <v>32.5</v>
      </c>
      <c r="J668">
        <v>77.81</v>
      </c>
      <c r="K668">
        <v>94.43</v>
      </c>
      <c r="O668" t="s">
        <v>725</v>
      </c>
      <c r="P668" t="s">
        <v>452</v>
      </c>
      <c r="Q668" t="s">
        <v>3</v>
      </c>
      <c r="R668" t="s">
        <v>5</v>
      </c>
      <c r="S668">
        <v>29</v>
      </c>
      <c r="T668">
        <v>92.59</v>
      </c>
      <c r="U668">
        <v>85.96</v>
      </c>
      <c r="V668">
        <f t="shared" si="25"/>
        <v>1.0771288971614705</v>
      </c>
      <c r="W668">
        <v>28.5</v>
      </c>
      <c r="X668">
        <v>51.16</v>
      </c>
      <c r="Y668">
        <v>84.74</v>
      </c>
    </row>
    <row r="669" spans="1:25" x14ac:dyDescent="0.35">
      <c r="A669" t="s">
        <v>726</v>
      </c>
      <c r="B669" t="s">
        <v>452</v>
      </c>
      <c r="C669" t="s">
        <v>3</v>
      </c>
      <c r="D669" t="s">
        <v>4</v>
      </c>
      <c r="E669">
        <v>21.5</v>
      </c>
      <c r="F669">
        <v>58.24</v>
      </c>
      <c r="G669">
        <v>67.47</v>
      </c>
      <c r="H669">
        <f t="shared" si="24"/>
        <v>0.8631984585741812</v>
      </c>
      <c r="I669">
        <v>21</v>
      </c>
      <c r="J669">
        <v>44.06</v>
      </c>
      <c r="K669">
        <v>66.22</v>
      </c>
      <c r="O669" t="s">
        <v>726</v>
      </c>
      <c r="P669" t="s">
        <v>452</v>
      </c>
      <c r="Q669" t="s">
        <v>3</v>
      </c>
      <c r="R669" t="s">
        <v>5</v>
      </c>
      <c r="S669">
        <v>20.5</v>
      </c>
      <c r="T669">
        <v>52.67</v>
      </c>
      <c r="U669">
        <v>64.97</v>
      </c>
      <c r="V669">
        <f t="shared" si="25"/>
        <v>0.81068185316299834</v>
      </c>
      <c r="W669">
        <v>20</v>
      </c>
      <c r="X669">
        <v>31.5</v>
      </c>
      <c r="Y669">
        <v>63.71</v>
      </c>
    </row>
    <row r="670" spans="1:25" x14ac:dyDescent="0.35">
      <c r="A670" t="s">
        <v>727</v>
      </c>
      <c r="B670" t="s">
        <v>452</v>
      </c>
      <c r="C670" t="s">
        <v>3</v>
      </c>
      <c r="D670" t="s">
        <v>4</v>
      </c>
      <c r="E670">
        <v>19</v>
      </c>
      <c r="F670">
        <v>55.86</v>
      </c>
      <c r="G670">
        <v>61.18</v>
      </c>
      <c r="H670">
        <f t="shared" si="24"/>
        <v>0.91304347826086951</v>
      </c>
      <c r="I670">
        <v>18.5</v>
      </c>
      <c r="J670">
        <v>33.72</v>
      </c>
      <c r="K670">
        <v>59.91</v>
      </c>
      <c r="O670" t="s">
        <v>727</v>
      </c>
      <c r="P670" t="s">
        <v>452</v>
      </c>
      <c r="Q670" t="s">
        <v>3</v>
      </c>
      <c r="R670" t="s">
        <v>5</v>
      </c>
      <c r="S670">
        <v>23.5</v>
      </c>
      <c r="T670">
        <v>69.489999999999995</v>
      </c>
      <c r="U670">
        <v>72.459999999999994</v>
      </c>
      <c r="V670">
        <f t="shared" si="25"/>
        <v>0.95901186861716814</v>
      </c>
      <c r="W670">
        <v>23</v>
      </c>
      <c r="X670">
        <v>54.94</v>
      </c>
      <c r="Y670">
        <v>71.22</v>
      </c>
    </row>
    <row r="671" spans="1:25" x14ac:dyDescent="0.35">
      <c r="A671" t="s">
        <v>728</v>
      </c>
      <c r="B671" t="s">
        <v>452</v>
      </c>
      <c r="C671" t="s">
        <v>3</v>
      </c>
      <c r="D671" t="s">
        <v>4</v>
      </c>
      <c r="E671">
        <v>16.5</v>
      </c>
      <c r="F671">
        <v>54.72</v>
      </c>
      <c r="G671">
        <v>54.79</v>
      </c>
      <c r="H671">
        <f t="shared" si="24"/>
        <v>0.9987223945975543</v>
      </c>
      <c r="I671">
        <v>16</v>
      </c>
      <c r="J671">
        <v>29.1</v>
      </c>
      <c r="K671">
        <v>53.5</v>
      </c>
      <c r="O671" t="s">
        <v>728</v>
      </c>
      <c r="P671" t="s">
        <v>452</v>
      </c>
      <c r="Q671" t="s">
        <v>3</v>
      </c>
      <c r="R671" t="s">
        <v>5</v>
      </c>
      <c r="S671">
        <v>22</v>
      </c>
      <c r="T671">
        <v>78.97</v>
      </c>
      <c r="U671">
        <v>68.72</v>
      </c>
      <c r="V671">
        <f t="shared" si="25"/>
        <v>1.1491559953434225</v>
      </c>
      <c r="W671">
        <v>23.5</v>
      </c>
      <c r="X671">
        <v>80.39</v>
      </c>
      <c r="Y671">
        <v>72.459999999999994</v>
      </c>
    </row>
    <row r="672" spans="1:25" x14ac:dyDescent="0.35">
      <c r="A672" t="s">
        <v>729</v>
      </c>
      <c r="B672" t="s">
        <v>452</v>
      </c>
      <c r="C672" t="s">
        <v>3</v>
      </c>
      <c r="D672" t="s">
        <v>4</v>
      </c>
      <c r="E672">
        <v>23.5</v>
      </c>
      <c r="F672">
        <v>102.03</v>
      </c>
      <c r="G672">
        <v>72.459999999999994</v>
      </c>
      <c r="H672">
        <f t="shared" si="24"/>
        <v>1.408087220535468</v>
      </c>
      <c r="I672">
        <v>21.5</v>
      </c>
      <c r="J672">
        <v>57.54</v>
      </c>
      <c r="K672">
        <v>67.47</v>
      </c>
      <c r="O672" t="s">
        <v>729</v>
      </c>
      <c r="P672" t="s">
        <v>452</v>
      </c>
      <c r="Q672" t="s">
        <v>3</v>
      </c>
      <c r="R672" t="s">
        <v>5</v>
      </c>
      <c r="S672">
        <v>25</v>
      </c>
      <c r="T672">
        <v>76.739999999999995</v>
      </c>
      <c r="U672">
        <v>76.17</v>
      </c>
      <c r="V672">
        <f t="shared" si="25"/>
        <v>1.0074832611264277</v>
      </c>
      <c r="W672">
        <v>24.5</v>
      </c>
      <c r="X672">
        <v>70.739999999999995</v>
      </c>
      <c r="Y672">
        <v>74.930000000000007</v>
      </c>
    </row>
    <row r="673" spans="1:25" x14ac:dyDescent="0.35">
      <c r="A673" t="s">
        <v>730</v>
      </c>
      <c r="B673" t="s">
        <v>452</v>
      </c>
      <c r="C673" t="s">
        <v>3</v>
      </c>
      <c r="D673" t="s">
        <v>4</v>
      </c>
      <c r="E673">
        <v>23</v>
      </c>
      <c r="F673">
        <v>63.06</v>
      </c>
      <c r="G673">
        <v>71.22</v>
      </c>
      <c r="H673">
        <f t="shared" si="24"/>
        <v>0.88542544229149123</v>
      </c>
      <c r="I673">
        <v>22.5</v>
      </c>
      <c r="J673">
        <v>55.82</v>
      </c>
      <c r="K673">
        <v>69.97</v>
      </c>
      <c r="O673" t="s">
        <v>730</v>
      </c>
      <c r="P673" t="s">
        <v>452</v>
      </c>
      <c r="Q673" t="s">
        <v>3</v>
      </c>
      <c r="R673" t="s">
        <v>5</v>
      </c>
      <c r="S673">
        <v>22</v>
      </c>
      <c r="T673">
        <v>55.21</v>
      </c>
      <c r="U673">
        <v>68.72</v>
      </c>
      <c r="V673">
        <f t="shared" si="25"/>
        <v>0.80340512223515714</v>
      </c>
      <c r="W673">
        <v>21.5</v>
      </c>
      <c r="X673">
        <v>47.34</v>
      </c>
      <c r="Y673">
        <v>67.47</v>
      </c>
    </row>
    <row r="674" spans="1:25" x14ac:dyDescent="0.35">
      <c r="A674" t="s">
        <v>731</v>
      </c>
      <c r="B674" t="s">
        <v>452</v>
      </c>
      <c r="C674" t="s">
        <v>3</v>
      </c>
      <c r="D674" t="s">
        <v>4</v>
      </c>
      <c r="E674">
        <v>30</v>
      </c>
      <c r="F674">
        <v>81.55</v>
      </c>
      <c r="G674">
        <v>88.39</v>
      </c>
      <c r="H674">
        <f t="shared" si="24"/>
        <v>0.92261568050684462</v>
      </c>
      <c r="I674">
        <v>29.5</v>
      </c>
      <c r="J674">
        <v>53.08</v>
      </c>
      <c r="K674">
        <v>87.18</v>
      </c>
      <c r="O674" t="s">
        <v>731</v>
      </c>
      <c r="P674" t="s">
        <v>452</v>
      </c>
      <c r="Q674" t="s">
        <v>3</v>
      </c>
      <c r="R674" t="s">
        <v>5</v>
      </c>
      <c r="S674">
        <v>24.5</v>
      </c>
      <c r="T674">
        <v>90.99</v>
      </c>
      <c r="U674">
        <v>74.930000000000007</v>
      </c>
      <c r="V674">
        <f t="shared" si="25"/>
        <v>1.2143333778192977</v>
      </c>
      <c r="W674">
        <v>21.5</v>
      </c>
      <c r="X674">
        <v>65.209999999999994</v>
      </c>
      <c r="Y674">
        <v>67.47</v>
      </c>
    </row>
    <row r="675" spans="1:25" x14ac:dyDescent="0.35">
      <c r="A675" t="s">
        <v>732</v>
      </c>
      <c r="B675" t="s">
        <v>452</v>
      </c>
      <c r="C675" t="s">
        <v>3</v>
      </c>
      <c r="D675" t="s">
        <v>4</v>
      </c>
      <c r="E675">
        <v>20</v>
      </c>
      <c r="F675">
        <v>53.2</v>
      </c>
      <c r="G675">
        <v>63.71</v>
      </c>
      <c r="H675">
        <f t="shared" si="24"/>
        <v>0.83503374666457386</v>
      </c>
      <c r="I675">
        <v>19.5</v>
      </c>
      <c r="J675">
        <v>46.52</v>
      </c>
      <c r="K675">
        <v>62.44</v>
      </c>
      <c r="O675" t="s">
        <v>732</v>
      </c>
      <c r="P675" t="s">
        <v>452</v>
      </c>
      <c r="Q675" t="s">
        <v>3</v>
      </c>
      <c r="R675" t="s">
        <v>5</v>
      </c>
      <c r="S675">
        <v>22.5</v>
      </c>
      <c r="T675">
        <v>69.040000000000006</v>
      </c>
      <c r="U675">
        <v>69.97</v>
      </c>
      <c r="V675">
        <f t="shared" si="25"/>
        <v>0.98670858939545525</v>
      </c>
      <c r="W675">
        <v>22</v>
      </c>
      <c r="X675">
        <v>50.05</v>
      </c>
      <c r="Y675">
        <v>68.72</v>
      </c>
    </row>
    <row r="676" spans="1:25" x14ac:dyDescent="0.35">
      <c r="A676" t="s">
        <v>733</v>
      </c>
      <c r="B676" t="s">
        <v>452</v>
      </c>
      <c r="C676" t="s">
        <v>3</v>
      </c>
      <c r="D676" t="s">
        <v>4</v>
      </c>
      <c r="E676">
        <v>21</v>
      </c>
      <c r="F676">
        <v>55.18</v>
      </c>
      <c r="G676">
        <v>66.22</v>
      </c>
      <c r="H676">
        <f t="shared" si="24"/>
        <v>0.83328299607369372</v>
      </c>
      <c r="I676">
        <v>20.5</v>
      </c>
      <c r="J676">
        <v>27.37</v>
      </c>
      <c r="K676">
        <v>64.97</v>
      </c>
      <c r="O676" t="s">
        <v>733</v>
      </c>
      <c r="P676" t="s">
        <v>452</v>
      </c>
      <c r="Q676" t="s">
        <v>3</v>
      </c>
      <c r="R676" t="s">
        <v>5</v>
      </c>
      <c r="S676">
        <v>23.5</v>
      </c>
      <c r="T676">
        <v>69.010000000000005</v>
      </c>
      <c r="U676">
        <v>72.459999999999994</v>
      </c>
      <c r="V676">
        <f t="shared" si="25"/>
        <v>0.95238752415125605</v>
      </c>
      <c r="W676">
        <v>23</v>
      </c>
      <c r="X676">
        <v>57.05</v>
      </c>
      <c r="Y676">
        <v>71.22</v>
      </c>
    </row>
    <row r="677" spans="1:25" x14ac:dyDescent="0.35">
      <c r="A677" s="1" t="s">
        <v>734</v>
      </c>
      <c r="B677" t="s">
        <v>452</v>
      </c>
      <c r="C677" t="s">
        <v>3</v>
      </c>
      <c r="D677" t="s">
        <v>4</v>
      </c>
      <c r="E677">
        <v>22</v>
      </c>
      <c r="F677">
        <v>53.3</v>
      </c>
      <c r="G677">
        <v>68.72</v>
      </c>
      <c r="H677">
        <f t="shared" si="24"/>
        <v>0.77561117578579741</v>
      </c>
      <c r="I677">
        <v>21.5</v>
      </c>
      <c r="J677">
        <v>43.34</v>
      </c>
      <c r="K677">
        <v>67.47</v>
      </c>
      <c r="O677" t="s">
        <v>734</v>
      </c>
      <c r="P677" t="s">
        <v>452</v>
      </c>
      <c r="Q677" t="s">
        <v>3</v>
      </c>
      <c r="R677" t="s">
        <v>5</v>
      </c>
      <c r="S677">
        <v>22.5</v>
      </c>
      <c r="T677">
        <v>82.72</v>
      </c>
      <c r="U677">
        <v>69.97</v>
      </c>
      <c r="V677">
        <f t="shared" si="25"/>
        <v>1.1822209518365014</v>
      </c>
      <c r="W677">
        <v>24</v>
      </c>
      <c r="X677">
        <v>83.86</v>
      </c>
      <c r="Y677">
        <v>73.7</v>
      </c>
    </row>
    <row r="678" spans="1:25" x14ac:dyDescent="0.35">
      <c r="A678" s="1" t="s">
        <v>735</v>
      </c>
      <c r="B678" t="s">
        <v>452</v>
      </c>
      <c r="C678" t="s">
        <v>3</v>
      </c>
      <c r="D678" t="s">
        <v>4</v>
      </c>
      <c r="E678">
        <v>0</v>
      </c>
      <c r="F678">
        <v>0</v>
      </c>
      <c r="G678">
        <v>0</v>
      </c>
      <c r="H678" t="e">
        <f t="shared" si="24"/>
        <v>#DIV/0!</v>
      </c>
      <c r="I678">
        <v>0</v>
      </c>
      <c r="J678">
        <v>0</v>
      </c>
      <c r="K678">
        <v>0</v>
      </c>
      <c r="O678" t="s">
        <v>735</v>
      </c>
      <c r="P678" t="s">
        <v>452</v>
      </c>
      <c r="Q678" t="s">
        <v>3</v>
      </c>
      <c r="R678" t="s">
        <v>5</v>
      </c>
      <c r="S678">
        <v>0</v>
      </c>
      <c r="T678">
        <v>0</v>
      </c>
      <c r="U678">
        <v>0</v>
      </c>
      <c r="V678" t="e">
        <f t="shared" si="25"/>
        <v>#DIV/0!</v>
      </c>
      <c r="W678">
        <v>0</v>
      </c>
      <c r="X678">
        <v>0</v>
      </c>
      <c r="Y678">
        <v>0</v>
      </c>
    </row>
    <row r="679" spans="1:25" x14ac:dyDescent="0.35">
      <c r="A679" t="s">
        <v>736</v>
      </c>
      <c r="B679" t="s">
        <v>452</v>
      </c>
      <c r="C679" t="s">
        <v>3</v>
      </c>
      <c r="D679" t="s">
        <v>4</v>
      </c>
      <c r="E679">
        <v>19</v>
      </c>
      <c r="F679">
        <v>62.21</v>
      </c>
      <c r="G679">
        <v>61.18</v>
      </c>
      <c r="H679">
        <f t="shared" si="24"/>
        <v>1.0168355671788167</v>
      </c>
      <c r="I679">
        <v>18.5</v>
      </c>
      <c r="J679">
        <v>42.45</v>
      </c>
      <c r="K679">
        <v>59.91</v>
      </c>
      <c r="O679" t="s">
        <v>736</v>
      </c>
      <c r="P679" t="s">
        <v>452</v>
      </c>
      <c r="Q679" t="s">
        <v>3</v>
      </c>
      <c r="R679" t="s">
        <v>5</v>
      </c>
      <c r="S679">
        <v>24.5</v>
      </c>
      <c r="T679">
        <v>87.56</v>
      </c>
      <c r="U679">
        <v>74.930000000000007</v>
      </c>
      <c r="V679">
        <f t="shared" si="25"/>
        <v>1.1685573201654877</v>
      </c>
      <c r="W679">
        <v>24</v>
      </c>
      <c r="X679">
        <v>56.62</v>
      </c>
      <c r="Y679">
        <v>73.7</v>
      </c>
    </row>
    <row r="680" spans="1:25" x14ac:dyDescent="0.35">
      <c r="A680" s="1" t="s">
        <v>737</v>
      </c>
      <c r="B680" t="s">
        <v>452</v>
      </c>
      <c r="C680" t="s">
        <v>3</v>
      </c>
      <c r="D680" t="s">
        <v>4</v>
      </c>
      <c r="E680">
        <v>23</v>
      </c>
      <c r="F680">
        <v>57.49</v>
      </c>
      <c r="G680">
        <v>71.22</v>
      </c>
      <c r="H680">
        <f t="shared" si="24"/>
        <v>0.80721707385565855</v>
      </c>
      <c r="I680">
        <v>22.5</v>
      </c>
      <c r="J680">
        <v>46.34</v>
      </c>
      <c r="K680">
        <v>69.97</v>
      </c>
      <c r="O680" t="s">
        <v>737</v>
      </c>
      <c r="P680" t="s">
        <v>452</v>
      </c>
      <c r="Q680" t="s">
        <v>3</v>
      </c>
      <c r="R680" t="s">
        <v>5</v>
      </c>
      <c r="S680">
        <v>23.5</v>
      </c>
      <c r="T680">
        <v>85.61</v>
      </c>
      <c r="U680">
        <v>72.459999999999994</v>
      </c>
      <c r="V680">
        <f t="shared" si="25"/>
        <v>1.1814794369307204</v>
      </c>
      <c r="W680">
        <v>23</v>
      </c>
      <c r="X680">
        <v>67.25</v>
      </c>
      <c r="Y680">
        <v>71.22</v>
      </c>
    </row>
    <row r="681" spans="1:25" x14ac:dyDescent="0.35">
      <c r="A681" t="s">
        <v>738</v>
      </c>
      <c r="B681" t="s">
        <v>452</v>
      </c>
      <c r="C681" t="s">
        <v>3</v>
      </c>
      <c r="D681" t="s">
        <v>4</v>
      </c>
      <c r="E681">
        <v>20</v>
      </c>
      <c r="F681">
        <v>74.05</v>
      </c>
      <c r="G681">
        <v>63.71</v>
      </c>
      <c r="H681">
        <f t="shared" si="24"/>
        <v>1.1622979124156332</v>
      </c>
      <c r="I681">
        <v>19.5</v>
      </c>
      <c r="J681">
        <v>49.55</v>
      </c>
      <c r="K681">
        <v>62.44</v>
      </c>
      <c r="O681" t="s">
        <v>738</v>
      </c>
      <c r="P681" t="s">
        <v>452</v>
      </c>
      <c r="Q681" t="s">
        <v>3</v>
      </c>
      <c r="R681" t="s">
        <v>5</v>
      </c>
      <c r="S681">
        <v>33.5</v>
      </c>
      <c r="T681">
        <v>93.02</v>
      </c>
      <c r="U681">
        <v>96.84</v>
      </c>
      <c r="V681">
        <f t="shared" si="25"/>
        <v>0.9605534902932672</v>
      </c>
      <c r="W681">
        <v>33</v>
      </c>
      <c r="X681">
        <v>53.34</v>
      </c>
      <c r="Y681">
        <v>95.64</v>
      </c>
    </row>
    <row r="682" spans="1:25" x14ac:dyDescent="0.35">
      <c r="A682" t="s">
        <v>739</v>
      </c>
      <c r="B682" t="s">
        <v>452</v>
      </c>
      <c r="C682" t="s">
        <v>3</v>
      </c>
      <c r="D682" t="s">
        <v>4</v>
      </c>
      <c r="E682">
        <v>15</v>
      </c>
      <c r="F682">
        <v>54.45</v>
      </c>
      <c r="G682">
        <v>50.91</v>
      </c>
      <c r="H682">
        <f t="shared" si="24"/>
        <v>1.0695344725987037</v>
      </c>
      <c r="I682">
        <v>20</v>
      </c>
      <c r="J682">
        <v>64.02</v>
      </c>
      <c r="K682">
        <v>63.71</v>
      </c>
      <c r="O682" t="s">
        <v>739</v>
      </c>
      <c r="P682" t="s">
        <v>452</v>
      </c>
      <c r="Q682" t="s">
        <v>3</v>
      </c>
      <c r="R682" t="s">
        <v>5</v>
      </c>
      <c r="S682">
        <v>23</v>
      </c>
      <c r="T682">
        <v>102.89</v>
      </c>
      <c r="U682">
        <v>71.22</v>
      </c>
      <c r="V682">
        <f t="shared" si="25"/>
        <v>1.4446784611064307</v>
      </c>
      <c r="W682">
        <v>21</v>
      </c>
      <c r="X682">
        <v>75.709999999999994</v>
      </c>
      <c r="Y682">
        <v>66.22</v>
      </c>
    </row>
    <row r="683" spans="1:25" x14ac:dyDescent="0.35">
      <c r="A683" t="s">
        <v>740</v>
      </c>
      <c r="B683" t="s">
        <v>452</v>
      </c>
      <c r="C683" t="s">
        <v>3</v>
      </c>
      <c r="D683" t="s">
        <v>4</v>
      </c>
      <c r="E683">
        <v>15.5</v>
      </c>
      <c r="F683">
        <v>40.71</v>
      </c>
      <c r="G683">
        <v>52.21</v>
      </c>
      <c r="H683">
        <f t="shared" si="24"/>
        <v>0.77973568281938321</v>
      </c>
      <c r="I683">
        <v>15</v>
      </c>
      <c r="J683">
        <v>23.74</v>
      </c>
      <c r="K683">
        <v>50.91</v>
      </c>
      <c r="O683" t="s">
        <v>740</v>
      </c>
      <c r="P683" t="s">
        <v>452</v>
      </c>
      <c r="Q683" t="s">
        <v>3</v>
      </c>
      <c r="R683" t="s">
        <v>5</v>
      </c>
      <c r="S683">
        <v>23</v>
      </c>
      <c r="T683">
        <v>72.89</v>
      </c>
      <c r="U683">
        <v>71.22</v>
      </c>
      <c r="V683">
        <f t="shared" si="25"/>
        <v>1.0234484695310306</v>
      </c>
      <c r="W683">
        <v>22.5</v>
      </c>
      <c r="X683">
        <v>59.78</v>
      </c>
      <c r="Y683">
        <v>69.97</v>
      </c>
    </row>
    <row r="684" spans="1:25" x14ac:dyDescent="0.35">
      <c r="A684" s="1" t="s">
        <v>741</v>
      </c>
      <c r="B684" t="s">
        <v>452</v>
      </c>
      <c r="C684" t="s">
        <v>0</v>
      </c>
      <c r="D684" t="s">
        <v>4</v>
      </c>
      <c r="E684">
        <v>0</v>
      </c>
      <c r="F684">
        <v>0</v>
      </c>
      <c r="G684">
        <v>0</v>
      </c>
      <c r="H684" t="e">
        <f t="shared" si="24"/>
        <v>#DIV/0!</v>
      </c>
      <c r="I684">
        <v>0</v>
      </c>
      <c r="J684">
        <v>0</v>
      </c>
      <c r="K684">
        <v>0</v>
      </c>
      <c r="O684" t="s">
        <v>741</v>
      </c>
      <c r="P684" t="s">
        <v>452</v>
      </c>
      <c r="Q684" t="s">
        <v>0</v>
      </c>
      <c r="R684" t="s">
        <v>5</v>
      </c>
      <c r="S684">
        <v>15</v>
      </c>
      <c r="T684">
        <v>15.17</v>
      </c>
      <c r="U684">
        <v>50.91</v>
      </c>
      <c r="V684">
        <f t="shared" si="25"/>
        <v>0.2979768218424671</v>
      </c>
      <c r="W684">
        <v>15</v>
      </c>
      <c r="X684">
        <v>15.17</v>
      </c>
      <c r="Y684">
        <v>50.91</v>
      </c>
    </row>
    <row r="685" spans="1:25" x14ac:dyDescent="0.35">
      <c r="A685" s="1" t="s">
        <v>742</v>
      </c>
      <c r="B685" t="s">
        <v>452</v>
      </c>
      <c r="C685" t="s">
        <v>0</v>
      </c>
      <c r="D685" t="s">
        <v>4</v>
      </c>
      <c r="E685">
        <v>15</v>
      </c>
      <c r="F685">
        <v>33.47</v>
      </c>
      <c r="G685">
        <v>50.91</v>
      </c>
      <c r="H685">
        <f t="shared" si="24"/>
        <v>0.65743468866627386</v>
      </c>
      <c r="I685">
        <v>15</v>
      </c>
      <c r="J685">
        <v>33.47</v>
      </c>
      <c r="K685">
        <v>50.91</v>
      </c>
      <c r="O685" t="s">
        <v>742</v>
      </c>
      <c r="P685" t="s">
        <v>452</v>
      </c>
      <c r="Q685" t="s">
        <v>0</v>
      </c>
      <c r="R685" t="s">
        <v>5</v>
      </c>
      <c r="S685">
        <v>32.5</v>
      </c>
      <c r="T685">
        <v>90.81</v>
      </c>
      <c r="U685">
        <v>94.43</v>
      </c>
      <c r="V685">
        <f t="shared" si="25"/>
        <v>0.96166472519326485</v>
      </c>
      <c r="W685">
        <v>32</v>
      </c>
      <c r="X685">
        <v>61.51</v>
      </c>
      <c r="Y685">
        <v>93.23</v>
      </c>
    </row>
    <row r="686" spans="1:25" x14ac:dyDescent="0.35">
      <c r="A686" s="1" t="s">
        <v>743</v>
      </c>
      <c r="B686" t="s">
        <v>452</v>
      </c>
      <c r="C686" t="s">
        <v>0</v>
      </c>
      <c r="D686" t="s">
        <v>4</v>
      </c>
      <c r="E686">
        <v>0</v>
      </c>
      <c r="F686">
        <v>0</v>
      </c>
      <c r="G686">
        <v>0</v>
      </c>
      <c r="H686" t="e">
        <f t="shared" si="24"/>
        <v>#DIV/0!</v>
      </c>
      <c r="I686">
        <v>0</v>
      </c>
      <c r="J686">
        <v>0</v>
      </c>
      <c r="K686">
        <v>0</v>
      </c>
      <c r="O686" t="s">
        <v>743</v>
      </c>
      <c r="P686" t="s">
        <v>452</v>
      </c>
      <c r="Q686" t="s">
        <v>0</v>
      </c>
      <c r="R686" t="s">
        <v>5</v>
      </c>
      <c r="S686">
        <v>15</v>
      </c>
      <c r="T686">
        <v>24.49</v>
      </c>
      <c r="U686">
        <v>50.91</v>
      </c>
      <c r="V686">
        <f t="shared" si="25"/>
        <v>0.48104498133961893</v>
      </c>
      <c r="W686">
        <v>15</v>
      </c>
      <c r="X686">
        <v>24.49</v>
      </c>
      <c r="Y686">
        <v>50.91</v>
      </c>
    </row>
    <row r="687" spans="1:25" x14ac:dyDescent="0.35">
      <c r="A687" t="s">
        <v>744</v>
      </c>
      <c r="B687" t="s">
        <v>452</v>
      </c>
      <c r="C687" t="s">
        <v>0</v>
      </c>
      <c r="D687" t="s">
        <v>4</v>
      </c>
      <c r="E687">
        <v>34.5</v>
      </c>
      <c r="F687">
        <v>90.64</v>
      </c>
      <c r="G687">
        <v>99.24</v>
      </c>
      <c r="H687">
        <f t="shared" si="24"/>
        <v>0.91334139459895214</v>
      </c>
      <c r="I687">
        <v>34</v>
      </c>
      <c r="J687">
        <v>61.16</v>
      </c>
      <c r="K687">
        <v>98.04</v>
      </c>
      <c r="O687" t="s">
        <v>744</v>
      </c>
      <c r="P687" t="s">
        <v>452</v>
      </c>
      <c r="Q687" t="s">
        <v>0</v>
      </c>
      <c r="R687" t="s">
        <v>5</v>
      </c>
      <c r="S687">
        <v>23.5</v>
      </c>
      <c r="T687">
        <v>77.709999999999994</v>
      </c>
      <c r="U687">
        <v>72.459999999999994</v>
      </c>
      <c r="V687">
        <f t="shared" si="25"/>
        <v>1.0724537675959149</v>
      </c>
      <c r="W687">
        <v>22</v>
      </c>
      <c r="X687">
        <v>72.400000000000006</v>
      </c>
      <c r="Y687">
        <v>68.72</v>
      </c>
    </row>
    <row r="688" spans="1:25" x14ac:dyDescent="0.35">
      <c r="A688" s="1" t="s">
        <v>745</v>
      </c>
      <c r="B688" t="s">
        <v>452</v>
      </c>
      <c r="C688" t="s">
        <v>0</v>
      </c>
      <c r="D688" t="s">
        <v>4</v>
      </c>
      <c r="E688">
        <v>0</v>
      </c>
      <c r="F688">
        <v>0</v>
      </c>
      <c r="G688">
        <v>0</v>
      </c>
      <c r="H688" t="e">
        <f t="shared" si="24"/>
        <v>#DIV/0!</v>
      </c>
      <c r="I688">
        <v>0</v>
      </c>
      <c r="J688">
        <v>0</v>
      </c>
      <c r="K688">
        <v>0</v>
      </c>
      <c r="O688" t="s">
        <v>745</v>
      </c>
      <c r="P688" t="s">
        <v>452</v>
      </c>
      <c r="Q688" t="s">
        <v>0</v>
      </c>
      <c r="R688" t="s">
        <v>5</v>
      </c>
      <c r="S688">
        <v>17</v>
      </c>
      <c r="T688">
        <v>29.04</v>
      </c>
      <c r="U688">
        <v>56.08</v>
      </c>
      <c r="V688">
        <f t="shared" si="25"/>
        <v>0.51783166904422251</v>
      </c>
      <c r="W688">
        <v>16.5</v>
      </c>
      <c r="X688">
        <v>20.329999999999998</v>
      </c>
      <c r="Y688">
        <v>54.79</v>
      </c>
    </row>
    <row r="689" spans="1:25" x14ac:dyDescent="0.35">
      <c r="A689" s="1" t="s">
        <v>746</v>
      </c>
      <c r="B689" t="s">
        <v>452</v>
      </c>
      <c r="C689" t="s">
        <v>0</v>
      </c>
      <c r="D689" t="s">
        <v>4</v>
      </c>
      <c r="E689">
        <v>23.5</v>
      </c>
      <c r="F689">
        <v>56.2</v>
      </c>
      <c r="G689">
        <v>72.459999999999994</v>
      </c>
      <c r="H689">
        <f t="shared" si="24"/>
        <v>0.77560033121722338</v>
      </c>
      <c r="I689">
        <v>23</v>
      </c>
      <c r="J689">
        <v>39.99</v>
      </c>
      <c r="K689">
        <v>71.22</v>
      </c>
      <c r="O689" t="s">
        <v>746</v>
      </c>
      <c r="P689" t="s">
        <v>452</v>
      </c>
      <c r="Q689" t="s">
        <v>0</v>
      </c>
      <c r="R689" t="s">
        <v>5</v>
      </c>
      <c r="S689">
        <v>22</v>
      </c>
      <c r="T689">
        <v>67.650000000000006</v>
      </c>
      <c r="U689">
        <v>68.72</v>
      </c>
      <c r="V689">
        <f t="shared" si="25"/>
        <v>0.9844295692665892</v>
      </c>
      <c r="W689">
        <v>21.5</v>
      </c>
      <c r="X689">
        <v>58.32</v>
      </c>
      <c r="Y689">
        <v>67.47</v>
      </c>
    </row>
    <row r="690" spans="1:25" x14ac:dyDescent="0.35">
      <c r="A690" t="s">
        <v>747</v>
      </c>
      <c r="B690" t="s">
        <v>452</v>
      </c>
      <c r="C690" t="s">
        <v>0</v>
      </c>
      <c r="D690" t="s">
        <v>4</v>
      </c>
      <c r="E690">
        <v>21</v>
      </c>
      <c r="F690">
        <v>59.33</v>
      </c>
      <c r="G690">
        <v>66.22</v>
      </c>
      <c r="H690">
        <f t="shared" si="24"/>
        <v>0.89595288432497733</v>
      </c>
      <c r="I690">
        <v>20.5</v>
      </c>
      <c r="J690">
        <v>30.17</v>
      </c>
      <c r="K690">
        <v>64.97</v>
      </c>
      <c r="O690" t="s">
        <v>747</v>
      </c>
      <c r="P690" t="s">
        <v>452</v>
      </c>
      <c r="Q690" t="s">
        <v>0</v>
      </c>
      <c r="R690" t="s">
        <v>5</v>
      </c>
      <c r="S690">
        <v>23</v>
      </c>
      <c r="T690">
        <v>58.95</v>
      </c>
      <c r="U690">
        <v>71.22</v>
      </c>
      <c r="V690">
        <f t="shared" si="25"/>
        <v>0.82771693344566133</v>
      </c>
      <c r="W690">
        <v>22.5</v>
      </c>
      <c r="X690">
        <v>47.23</v>
      </c>
      <c r="Y690">
        <v>69.97</v>
      </c>
    </row>
    <row r="691" spans="1:25" x14ac:dyDescent="0.35">
      <c r="A691" t="s">
        <v>748</v>
      </c>
      <c r="B691" t="s">
        <v>452</v>
      </c>
      <c r="C691" t="s">
        <v>0</v>
      </c>
      <c r="D691" t="s">
        <v>4</v>
      </c>
      <c r="E691">
        <v>29</v>
      </c>
      <c r="F691">
        <v>80.97</v>
      </c>
      <c r="G691">
        <v>85.96</v>
      </c>
      <c r="H691">
        <f t="shared" si="24"/>
        <v>0.94194974406700793</v>
      </c>
      <c r="I691">
        <v>28.5</v>
      </c>
      <c r="J691">
        <v>43.78</v>
      </c>
      <c r="K691">
        <v>84.74</v>
      </c>
      <c r="O691" t="s">
        <v>748</v>
      </c>
      <c r="P691" t="s">
        <v>452</v>
      </c>
      <c r="Q691" t="s">
        <v>0</v>
      </c>
      <c r="R691" t="s">
        <v>5</v>
      </c>
      <c r="S691">
        <v>22</v>
      </c>
      <c r="T691">
        <v>69.84</v>
      </c>
      <c r="U691">
        <v>68.72</v>
      </c>
      <c r="V691">
        <f t="shared" si="25"/>
        <v>1.0162980209545984</v>
      </c>
      <c r="W691">
        <v>21.5</v>
      </c>
      <c r="X691">
        <v>59.21</v>
      </c>
      <c r="Y691">
        <v>67.47</v>
      </c>
    </row>
    <row r="692" spans="1:25" x14ac:dyDescent="0.35">
      <c r="A692" s="1" t="s">
        <v>749</v>
      </c>
      <c r="B692" t="s">
        <v>452</v>
      </c>
      <c r="C692" t="s">
        <v>0</v>
      </c>
      <c r="D692" t="s">
        <v>4</v>
      </c>
      <c r="E692">
        <v>15.5</v>
      </c>
      <c r="F692">
        <v>11.37</v>
      </c>
      <c r="G692">
        <v>52.21</v>
      </c>
      <c r="H692">
        <f t="shared" si="24"/>
        <v>0.21777437272553149</v>
      </c>
      <c r="I692">
        <v>15</v>
      </c>
      <c r="J692">
        <v>9.4499999999999993</v>
      </c>
      <c r="K692">
        <v>50.91</v>
      </c>
      <c r="O692" t="s">
        <v>749</v>
      </c>
      <c r="P692" t="s">
        <v>452</v>
      </c>
      <c r="Q692" t="s">
        <v>0</v>
      </c>
      <c r="R692" t="s">
        <v>5</v>
      </c>
      <c r="S692">
        <v>15.5</v>
      </c>
      <c r="T692">
        <v>44.2</v>
      </c>
      <c r="U692">
        <v>52.21</v>
      </c>
      <c r="V692">
        <f t="shared" si="25"/>
        <v>0.84658111472897912</v>
      </c>
      <c r="W692">
        <v>15</v>
      </c>
      <c r="X692">
        <v>18.45</v>
      </c>
      <c r="Y692">
        <v>50.91</v>
      </c>
    </row>
    <row r="693" spans="1:25" x14ac:dyDescent="0.35">
      <c r="A693" t="s">
        <v>750</v>
      </c>
      <c r="B693" t="s">
        <v>452</v>
      </c>
      <c r="C693" t="s">
        <v>0</v>
      </c>
      <c r="D693" t="s">
        <v>4</v>
      </c>
      <c r="E693">
        <v>22</v>
      </c>
      <c r="F693">
        <v>62.21</v>
      </c>
      <c r="G693">
        <v>68.72</v>
      </c>
      <c r="H693">
        <f t="shared" si="24"/>
        <v>0.90526775320139696</v>
      </c>
      <c r="I693">
        <v>21.5</v>
      </c>
      <c r="J693">
        <v>49.83</v>
      </c>
      <c r="K693">
        <v>67.47</v>
      </c>
      <c r="O693" t="s">
        <v>750</v>
      </c>
      <c r="P693" t="s">
        <v>452</v>
      </c>
      <c r="Q693" t="s">
        <v>0</v>
      </c>
      <c r="R693" t="s">
        <v>5</v>
      </c>
      <c r="S693">
        <v>21</v>
      </c>
      <c r="T693">
        <v>79.89</v>
      </c>
      <c r="U693">
        <v>66.22</v>
      </c>
      <c r="V693">
        <f t="shared" si="25"/>
        <v>1.206433101781939</v>
      </c>
      <c r="W693">
        <v>22.5</v>
      </c>
      <c r="X693">
        <v>74.510000000000005</v>
      </c>
      <c r="Y693">
        <v>69.97</v>
      </c>
    </row>
    <row r="694" spans="1:25" x14ac:dyDescent="0.35">
      <c r="A694" t="s">
        <v>751</v>
      </c>
      <c r="B694" t="s">
        <v>452</v>
      </c>
      <c r="C694" t="s">
        <v>0</v>
      </c>
      <c r="D694" t="s">
        <v>4</v>
      </c>
      <c r="E694">
        <v>31</v>
      </c>
      <c r="F694">
        <v>82.59</v>
      </c>
      <c r="G694">
        <v>90.81</v>
      </c>
      <c r="H694">
        <f t="shared" si="24"/>
        <v>0.90948133465477377</v>
      </c>
      <c r="I694">
        <v>30.5</v>
      </c>
      <c r="J694">
        <v>56.08</v>
      </c>
      <c r="K694">
        <v>89.6</v>
      </c>
      <c r="O694" t="s">
        <v>751</v>
      </c>
      <c r="P694" t="s">
        <v>452</v>
      </c>
      <c r="Q694" t="s">
        <v>0</v>
      </c>
      <c r="R694" t="s">
        <v>5</v>
      </c>
      <c r="S694">
        <v>19</v>
      </c>
      <c r="T694">
        <v>61.65</v>
      </c>
      <c r="U694">
        <v>61.18</v>
      </c>
      <c r="V694">
        <f t="shared" si="25"/>
        <v>1.0076822491010133</v>
      </c>
      <c r="W694">
        <v>18.5</v>
      </c>
      <c r="X694">
        <v>41.8</v>
      </c>
      <c r="Y694">
        <v>59.91</v>
      </c>
    </row>
    <row r="695" spans="1:25" x14ac:dyDescent="0.35">
      <c r="A695" t="s">
        <v>752</v>
      </c>
      <c r="B695" t="s">
        <v>452</v>
      </c>
      <c r="C695" t="s">
        <v>0</v>
      </c>
      <c r="D695" t="s">
        <v>4</v>
      </c>
      <c r="E695">
        <v>18</v>
      </c>
      <c r="F695">
        <v>42.37</v>
      </c>
      <c r="G695">
        <v>58.64</v>
      </c>
      <c r="H695">
        <f t="shared" si="24"/>
        <v>0.72254433833560705</v>
      </c>
      <c r="I695">
        <v>17.5</v>
      </c>
      <c r="J695">
        <v>25.21</v>
      </c>
      <c r="K695">
        <v>57.36</v>
      </c>
      <c r="O695" t="s">
        <v>752</v>
      </c>
      <c r="P695" t="s">
        <v>452</v>
      </c>
      <c r="Q695" t="s">
        <v>0</v>
      </c>
      <c r="R695" t="s">
        <v>5</v>
      </c>
      <c r="S695">
        <v>23</v>
      </c>
      <c r="T695">
        <v>63.68</v>
      </c>
      <c r="U695">
        <v>71.22</v>
      </c>
      <c r="V695">
        <f t="shared" si="25"/>
        <v>0.8941308621173828</v>
      </c>
      <c r="W695">
        <v>22.5</v>
      </c>
      <c r="X695">
        <v>52.84</v>
      </c>
      <c r="Y695">
        <v>69.97</v>
      </c>
    </row>
    <row r="696" spans="1:25" x14ac:dyDescent="0.35">
      <c r="A696" t="s">
        <v>753</v>
      </c>
      <c r="B696" t="s">
        <v>452</v>
      </c>
      <c r="C696" t="s">
        <v>0</v>
      </c>
      <c r="D696" t="s">
        <v>4</v>
      </c>
      <c r="E696">
        <v>18.5</v>
      </c>
      <c r="F696">
        <v>48.99</v>
      </c>
      <c r="G696">
        <v>59.91</v>
      </c>
      <c r="H696">
        <f t="shared" si="24"/>
        <v>0.81772658988482727</v>
      </c>
      <c r="I696">
        <v>18</v>
      </c>
      <c r="J696">
        <v>27.76</v>
      </c>
      <c r="K696">
        <v>58.64</v>
      </c>
      <c r="O696" t="s">
        <v>753</v>
      </c>
      <c r="P696" t="s">
        <v>452</v>
      </c>
      <c r="Q696" t="s">
        <v>0</v>
      </c>
      <c r="R696" t="s">
        <v>5</v>
      </c>
      <c r="S696">
        <v>18</v>
      </c>
      <c r="T696">
        <v>52.67</v>
      </c>
      <c r="U696">
        <v>58.64</v>
      </c>
      <c r="V696">
        <f t="shared" si="25"/>
        <v>0.89819236016371085</v>
      </c>
      <c r="W696">
        <v>17.5</v>
      </c>
      <c r="X696">
        <v>21.02</v>
      </c>
      <c r="Y696">
        <v>57.36</v>
      </c>
    </row>
    <row r="697" spans="1:25" x14ac:dyDescent="0.35">
      <c r="A697" t="s">
        <v>754</v>
      </c>
      <c r="B697" t="s">
        <v>452</v>
      </c>
      <c r="C697" t="s">
        <v>0</v>
      </c>
      <c r="D697" t="s">
        <v>4</v>
      </c>
      <c r="E697">
        <v>18</v>
      </c>
      <c r="F697">
        <v>58.89</v>
      </c>
      <c r="G697">
        <v>58.64</v>
      </c>
      <c r="H697">
        <f t="shared" si="24"/>
        <v>1.0042633015006821</v>
      </c>
      <c r="I697">
        <v>17.5</v>
      </c>
      <c r="J697">
        <v>36.880000000000003</v>
      </c>
      <c r="K697">
        <v>57.36</v>
      </c>
      <c r="O697" t="s">
        <v>754</v>
      </c>
      <c r="P697" t="s">
        <v>452</v>
      </c>
      <c r="Q697" t="s">
        <v>0</v>
      </c>
      <c r="R697" t="s">
        <v>5</v>
      </c>
      <c r="S697">
        <v>24</v>
      </c>
      <c r="T697">
        <v>87.48</v>
      </c>
      <c r="U697">
        <v>73.7</v>
      </c>
      <c r="V697">
        <f t="shared" si="25"/>
        <v>1.1869742198100408</v>
      </c>
      <c r="W697">
        <v>22.5</v>
      </c>
      <c r="X697">
        <v>65.05</v>
      </c>
      <c r="Y697">
        <v>69.97</v>
      </c>
    </row>
    <row r="698" spans="1:25" x14ac:dyDescent="0.35">
      <c r="A698" t="s">
        <v>755</v>
      </c>
      <c r="B698" t="s">
        <v>452</v>
      </c>
      <c r="C698" t="s">
        <v>0</v>
      </c>
      <c r="D698" t="s">
        <v>4</v>
      </c>
      <c r="E698">
        <v>22.5</v>
      </c>
      <c r="F698">
        <v>67.03</v>
      </c>
      <c r="G698">
        <v>69.97</v>
      </c>
      <c r="H698">
        <f t="shared" si="24"/>
        <v>0.95798199228240677</v>
      </c>
      <c r="I698">
        <v>22</v>
      </c>
      <c r="J698">
        <v>41.87</v>
      </c>
      <c r="K698">
        <v>68.72</v>
      </c>
      <c r="O698" t="s">
        <v>755</v>
      </c>
      <c r="P698" t="s">
        <v>452</v>
      </c>
      <c r="Q698" t="s">
        <v>0</v>
      </c>
      <c r="R698" t="s">
        <v>5</v>
      </c>
      <c r="S698">
        <v>23.5</v>
      </c>
      <c r="T698">
        <v>70.510000000000005</v>
      </c>
      <c r="U698">
        <v>72.459999999999994</v>
      </c>
      <c r="V698">
        <f t="shared" si="25"/>
        <v>0.97308860060723168</v>
      </c>
      <c r="W698">
        <v>23</v>
      </c>
      <c r="X698">
        <v>60.49</v>
      </c>
      <c r="Y698">
        <v>71.22</v>
      </c>
    </row>
    <row r="699" spans="1:25" x14ac:dyDescent="0.35">
      <c r="A699" t="s">
        <v>756</v>
      </c>
      <c r="B699" t="s">
        <v>452</v>
      </c>
      <c r="C699" t="s">
        <v>0</v>
      </c>
      <c r="D699" t="s">
        <v>4</v>
      </c>
      <c r="E699">
        <v>29.5</v>
      </c>
      <c r="F699">
        <v>84.62</v>
      </c>
      <c r="G699">
        <v>87.18</v>
      </c>
      <c r="H699">
        <f t="shared" si="24"/>
        <v>0.97063546685019497</v>
      </c>
      <c r="I699">
        <v>29</v>
      </c>
      <c r="J699">
        <v>77.39</v>
      </c>
      <c r="K699">
        <v>85.96</v>
      </c>
      <c r="O699" t="s">
        <v>756</v>
      </c>
      <c r="P699" t="s">
        <v>452</v>
      </c>
      <c r="Q699" t="s">
        <v>0</v>
      </c>
      <c r="R699" t="s">
        <v>5</v>
      </c>
      <c r="S699">
        <v>30.5</v>
      </c>
      <c r="T699">
        <v>74.88</v>
      </c>
      <c r="U699">
        <v>89.6</v>
      </c>
      <c r="V699">
        <f t="shared" si="25"/>
        <v>0.83571428571428574</v>
      </c>
      <c r="W699">
        <v>30</v>
      </c>
      <c r="X699">
        <v>64.5</v>
      </c>
      <c r="Y699">
        <v>88.39</v>
      </c>
    </row>
    <row r="700" spans="1:25" x14ac:dyDescent="0.35">
      <c r="A700" s="1" t="s">
        <v>757</v>
      </c>
      <c r="B700" t="s">
        <v>452</v>
      </c>
      <c r="C700" t="s">
        <v>3</v>
      </c>
      <c r="D700" t="s">
        <v>4</v>
      </c>
      <c r="E700">
        <v>16</v>
      </c>
      <c r="F700">
        <v>45.39</v>
      </c>
      <c r="G700">
        <v>53.5</v>
      </c>
      <c r="H700">
        <f t="shared" si="24"/>
        <v>0.84841121495327099</v>
      </c>
      <c r="I700">
        <v>15.5</v>
      </c>
      <c r="J700">
        <v>24.46</v>
      </c>
      <c r="K700">
        <v>52.21</v>
      </c>
      <c r="O700" t="s">
        <v>757</v>
      </c>
      <c r="P700" t="s">
        <v>452</v>
      </c>
      <c r="Q700" t="s">
        <v>3</v>
      </c>
      <c r="R700" t="s">
        <v>5</v>
      </c>
      <c r="S700">
        <v>24</v>
      </c>
      <c r="T700">
        <v>77.84</v>
      </c>
      <c r="U700">
        <v>73.7</v>
      </c>
      <c r="V700">
        <f t="shared" si="25"/>
        <v>1.0561736770691994</v>
      </c>
      <c r="W700">
        <v>23.5</v>
      </c>
      <c r="X700">
        <v>64.260000000000005</v>
      </c>
      <c r="Y700">
        <v>72.459999999999994</v>
      </c>
    </row>
    <row r="701" spans="1:25" x14ac:dyDescent="0.35">
      <c r="A701" t="s">
        <v>758</v>
      </c>
      <c r="B701" t="s">
        <v>452</v>
      </c>
      <c r="C701" t="s">
        <v>3</v>
      </c>
      <c r="D701" t="s">
        <v>4</v>
      </c>
      <c r="E701">
        <v>17</v>
      </c>
      <c r="F701">
        <v>50.16</v>
      </c>
      <c r="G701">
        <v>56.08</v>
      </c>
      <c r="H701">
        <f t="shared" si="24"/>
        <v>0.89443651925820256</v>
      </c>
      <c r="I701">
        <v>16.5</v>
      </c>
      <c r="J701">
        <v>33.619999999999997</v>
      </c>
      <c r="K701">
        <v>54.79</v>
      </c>
      <c r="O701" t="s">
        <v>758</v>
      </c>
      <c r="P701" t="s">
        <v>452</v>
      </c>
      <c r="Q701" t="s">
        <v>3</v>
      </c>
      <c r="R701" t="s">
        <v>5</v>
      </c>
      <c r="S701">
        <v>24</v>
      </c>
      <c r="T701">
        <v>85.86</v>
      </c>
      <c r="U701">
        <v>73.7</v>
      </c>
      <c r="V701">
        <f t="shared" si="25"/>
        <v>1.1649932157394844</v>
      </c>
      <c r="W701">
        <v>20</v>
      </c>
      <c r="X701">
        <v>44.27</v>
      </c>
      <c r="Y701">
        <v>63.71</v>
      </c>
    </row>
    <row r="702" spans="1:25" x14ac:dyDescent="0.35">
      <c r="A702" t="s">
        <v>759</v>
      </c>
      <c r="B702" t="s">
        <v>452</v>
      </c>
      <c r="C702" t="s">
        <v>3</v>
      </c>
      <c r="D702" t="s">
        <v>4</v>
      </c>
      <c r="E702">
        <v>33.5</v>
      </c>
      <c r="F702">
        <v>85.02</v>
      </c>
      <c r="G702">
        <v>96.84</v>
      </c>
      <c r="H702">
        <f t="shared" si="24"/>
        <v>0.87794299876084259</v>
      </c>
      <c r="I702">
        <v>33</v>
      </c>
      <c r="J702">
        <v>83.15</v>
      </c>
      <c r="K702">
        <v>95.64</v>
      </c>
      <c r="O702" t="s">
        <v>759</v>
      </c>
      <c r="P702" t="s">
        <v>452</v>
      </c>
      <c r="Q702" t="s">
        <v>3</v>
      </c>
      <c r="R702" t="s">
        <v>5</v>
      </c>
      <c r="S702">
        <v>24</v>
      </c>
      <c r="T702">
        <v>90.87</v>
      </c>
      <c r="U702">
        <v>73.7</v>
      </c>
      <c r="V702">
        <f t="shared" si="25"/>
        <v>1.2329715061058344</v>
      </c>
      <c r="W702">
        <v>22</v>
      </c>
      <c r="X702">
        <v>68.290000000000006</v>
      </c>
      <c r="Y702">
        <v>68.72</v>
      </c>
    </row>
    <row r="703" spans="1:25" x14ac:dyDescent="0.35">
      <c r="A703" t="s">
        <v>760</v>
      </c>
      <c r="B703" t="s">
        <v>452</v>
      </c>
      <c r="C703" t="s">
        <v>3</v>
      </c>
      <c r="D703" t="s">
        <v>4</v>
      </c>
      <c r="E703">
        <v>22</v>
      </c>
      <c r="F703">
        <v>61.29</v>
      </c>
      <c r="G703">
        <v>68.72</v>
      </c>
      <c r="H703">
        <f t="shared" si="24"/>
        <v>0.89188009313154837</v>
      </c>
      <c r="I703">
        <v>21.5</v>
      </c>
      <c r="J703">
        <v>32.06</v>
      </c>
      <c r="K703">
        <v>67.47</v>
      </c>
      <c r="O703" t="s">
        <v>760</v>
      </c>
      <c r="P703" t="s">
        <v>452</v>
      </c>
      <c r="Q703" t="s">
        <v>3</v>
      </c>
      <c r="R703" t="s">
        <v>5</v>
      </c>
      <c r="S703">
        <v>23.5</v>
      </c>
      <c r="T703">
        <v>66.650000000000006</v>
      </c>
      <c r="U703">
        <v>72.459999999999994</v>
      </c>
      <c r="V703">
        <f t="shared" si="25"/>
        <v>0.91981783052718757</v>
      </c>
      <c r="W703">
        <v>23</v>
      </c>
      <c r="X703">
        <v>42.2</v>
      </c>
      <c r="Y703">
        <v>71.22</v>
      </c>
    </row>
    <row r="704" spans="1:25" x14ac:dyDescent="0.35">
      <c r="A704" t="s">
        <v>761</v>
      </c>
      <c r="B704" t="s">
        <v>452</v>
      </c>
      <c r="C704" t="s">
        <v>3</v>
      </c>
      <c r="D704" t="s">
        <v>4</v>
      </c>
      <c r="E704">
        <v>17</v>
      </c>
      <c r="F704">
        <v>51.13</v>
      </c>
      <c r="G704">
        <v>56.08</v>
      </c>
      <c r="H704">
        <f t="shared" si="24"/>
        <v>0.91173323823109853</v>
      </c>
      <c r="I704">
        <v>16.5</v>
      </c>
      <c r="J704">
        <v>36.01</v>
      </c>
      <c r="K704">
        <v>54.79</v>
      </c>
      <c r="O704" t="s">
        <v>761</v>
      </c>
      <c r="P704" t="s">
        <v>452</v>
      </c>
      <c r="Q704" t="s">
        <v>3</v>
      </c>
      <c r="R704" t="s">
        <v>5</v>
      </c>
      <c r="S704">
        <v>24</v>
      </c>
      <c r="T704">
        <v>73.05</v>
      </c>
      <c r="U704">
        <v>73.7</v>
      </c>
      <c r="V704">
        <f t="shared" si="25"/>
        <v>0.99118046132971493</v>
      </c>
      <c r="W704">
        <v>23.5</v>
      </c>
      <c r="X704">
        <v>58.92</v>
      </c>
      <c r="Y704">
        <v>72.459999999999994</v>
      </c>
    </row>
    <row r="705" spans="1:25" x14ac:dyDescent="0.35">
      <c r="A705" t="s">
        <v>762</v>
      </c>
      <c r="B705" t="s">
        <v>452</v>
      </c>
      <c r="C705" t="s">
        <v>3</v>
      </c>
      <c r="D705" t="s">
        <v>4</v>
      </c>
      <c r="E705">
        <v>22.5</v>
      </c>
      <c r="F705">
        <v>58.5</v>
      </c>
      <c r="G705">
        <v>69.97</v>
      </c>
      <c r="H705">
        <f t="shared" si="24"/>
        <v>0.83607260254394744</v>
      </c>
      <c r="I705">
        <v>22</v>
      </c>
      <c r="J705">
        <v>49.37</v>
      </c>
      <c r="K705">
        <v>68.72</v>
      </c>
      <c r="O705" t="s">
        <v>762</v>
      </c>
      <c r="P705" t="s">
        <v>452</v>
      </c>
      <c r="Q705" t="s">
        <v>3</v>
      </c>
      <c r="R705" t="s">
        <v>5</v>
      </c>
      <c r="S705">
        <v>20.5</v>
      </c>
      <c r="T705">
        <v>64.09</v>
      </c>
      <c r="U705">
        <v>64.97</v>
      </c>
      <c r="V705">
        <f t="shared" si="25"/>
        <v>0.98645528705556418</v>
      </c>
      <c r="W705">
        <v>20</v>
      </c>
      <c r="X705">
        <v>44.3</v>
      </c>
      <c r="Y705">
        <v>63.71</v>
      </c>
    </row>
    <row r="706" spans="1:25" x14ac:dyDescent="0.35">
      <c r="A706" t="s">
        <v>763</v>
      </c>
      <c r="B706" t="s">
        <v>452</v>
      </c>
      <c r="C706" t="s">
        <v>3</v>
      </c>
      <c r="D706" t="s">
        <v>4</v>
      </c>
      <c r="E706">
        <v>22</v>
      </c>
      <c r="F706">
        <v>62.94</v>
      </c>
      <c r="G706">
        <v>68.72</v>
      </c>
      <c r="H706">
        <f t="shared" si="24"/>
        <v>0.91589057043073341</v>
      </c>
      <c r="I706">
        <v>21.5</v>
      </c>
      <c r="J706">
        <v>39</v>
      </c>
      <c r="K706">
        <v>67.47</v>
      </c>
      <c r="O706" t="s">
        <v>763</v>
      </c>
      <c r="P706" t="s">
        <v>452</v>
      </c>
      <c r="Q706" t="s">
        <v>3</v>
      </c>
      <c r="R706" t="s">
        <v>5</v>
      </c>
      <c r="S706">
        <v>24</v>
      </c>
      <c r="T706">
        <v>99.13</v>
      </c>
      <c r="U706">
        <v>73.7</v>
      </c>
      <c r="V706">
        <f t="shared" si="25"/>
        <v>1.3450474898236091</v>
      </c>
      <c r="W706">
        <v>23.5</v>
      </c>
      <c r="X706">
        <v>63.93</v>
      </c>
      <c r="Y706">
        <v>72.459999999999994</v>
      </c>
    </row>
    <row r="707" spans="1:25" x14ac:dyDescent="0.35">
      <c r="A707" t="s">
        <v>764</v>
      </c>
      <c r="B707" t="s">
        <v>452</v>
      </c>
      <c r="C707" t="s">
        <v>3</v>
      </c>
      <c r="D707" t="s">
        <v>4</v>
      </c>
      <c r="E707">
        <v>21</v>
      </c>
      <c r="F707">
        <v>55.17</v>
      </c>
      <c r="G707">
        <v>66.22</v>
      </c>
      <c r="H707">
        <f t="shared" si="24"/>
        <v>0.83313198429477509</v>
      </c>
      <c r="I707">
        <v>20.5</v>
      </c>
      <c r="J707">
        <v>22.99</v>
      </c>
      <c r="K707">
        <v>64.97</v>
      </c>
      <c r="O707" t="s">
        <v>764</v>
      </c>
      <c r="P707" t="s">
        <v>452</v>
      </c>
      <c r="Q707" t="s">
        <v>3</v>
      </c>
      <c r="R707" t="s">
        <v>5</v>
      </c>
      <c r="S707">
        <v>23.5</v>
      </c>
      <c r="T707">
        <v>77.7</v>
      </c>
      <c r="U707">
        <v>72.459999999999994</v>
      </c>
      <c r="V707">
        <f t="shared" si="25"/>
        <v>1.0723157604195419</v>
      </c>
      <c r="W707">
        <v>20.5</v>
      </c>
      <c r="X707">
        <v>67.37</v>
      </c>
      <c r="Y707">
        <v>64.97</v>
      </c>
    </row>
    <row r="708" spans="1:25" x14ac:dyDescent="0.35">
      <c r="A708" t="s">
        <v>765</v>
      </c>
      <c r="B708" t="s">
        <v>452</v>
      </c>
      <c r="C708" t="s">
        <v>3</v>
      </c>
      <c r="D708" t="s">
        <v>4</v>
      </c>
      <c r="E708">
        <v>23.5</v>
      </c>
      <c r="F708">
        <v>75.86</v>
      </c>
      <c r="G708">
        <v>72.459999999999994</v>
      </c>
      <c r="H708">
        <f t="shared" si="24"/>
        <v>1.0469224399668784</v>
      </c>
      <c r="I708">
        <v>23</v>
      </c>
      <c r="J708">
        <v>49.56</v>
      </c>
      <c r="K708">
        <v>71.22</v>
      </c>
      <c r="O708" t="s">
        <v>765</v>
      </c>
      <c r="P708" t="s">
        <v>452</v>
      </c>
      <c r="Q708" t="s">
        <v>3</v>
      </c>
      <c r="R708" t="s">
        <v>5</v>
      </c>
      <c r="S708">
        <v>24</v>
      </c>
      <c r="T708">
        <v>79.38</v>
      </c>
      <c r="U708">
        <v>73.7</v>
      </c>
      <c r="V708">
        <f t="shared" si="25"/>
        <v>1.077069199457259</v>
      </c>
      <c r="W708">
        <v>23.5</v>
      </c>
      <c r="X708">
        <v>67.819999999999993</v>
      </c>
      <c r="Y708">
        <v>72.459999999999994</v>
      </c>
    </row>
    <row r="709" spans="1:25" x14ac:dyDescent="0.35">
      <c r="A709" t="s">
        <v>766</v>
      </c>
      <c r="B709" t="s">
        <v>452</v>
      </c>
      <c r="C709" t="s">
        <v>3</v>
      </c>
      <c r="D709" t="s">
        <v>4</v>
      </c>
      <c r="E709">
        <v>24.5</v>
      </c>
      <c r="F709">
        <v>61.8</v>
      </c>
      <c r="G709">
        <v>74.930000000000007</v>
      </c>
      <c r="H709">
        <f t="shared" si="24"/>
        <v>0.82476978513279053</v>
      </c>
      <c r="I709">
        <v>24</v>
      </c>
      <c r="J709">
        <v>43.03</v>
      </c>
      <c r="K709">
        <v>73.7</v>
      </c>
      <c r="O709" t="s">
        <v>766</v>
      </c>
      <c r="P709" t="s">
        <v>452</v>
      </c>
      <c r="Q709" t="s">
        <v>3</v>
      </c>
      <c r="R709" t="s">
        <v>5</v>
      </c>
      <c r="S709">
        <v>24</v>
      </c>
      <c r="T709">
        <v>86.03</v>
      </c>
      <c r="U709">
        <v>73.7</v>
      </c>
      <c r="V709">
        <f t="shared" si="25"/>
        <v>1.1672998643147896</v>
      </c>
      <c r="W709">
        <v>23.5</v>
      </c>
      <c r="X709">
        <v>58.71</v>
      </c>
      <c r="Y709">
        <v>72.459999999999994</v>
      </c>
    </row>
    <row r="710" spans="1:25" x14ac:dyDescent="0.35">
      <c r="A710" t="s">
        <v>767</v>
      </c>
      <c r="B710" t="s">
        <v>452</v>
      </c>
      <c r="C710" t="s">
        <v>3</v>
      </c>
      <c r="D710" t="s">
        <v>4</v>
      </c>
      <c r="E710">
        <v>15.5</v>
      </c>
      <c r="F710">
        <v>56.31</v>
      </c>
      <c r="G710">
        <v>52.21</v>
      </c>
      <c r="H710">
        <f t="shared" si="24"/>
        <v>1.0785290174296112</v>
      </c>
      <c r="I710">
        <v>15</v>
      </c>
      <c r="J710">
        <v>29.33</v>
      </c>
      <c r="K710">
        <v>50.91</v>
      </c>
      <c r="O710" t="s">
        <v>767</v>
      </c>
      <c r="P710" t="s">
        <v>452</v>
      </c>
      <c r="Q710" t="s">
        <v>3</v>
      </c>
      <c r="R710" t="s">
        <v>5</v>
      </c>
      <c r="S710">
        <v>21</v>
      </c>
      <c r="T710">
        <v>52.19</v>
      </c>
      <c r="U710">
        <v>66.22</v>
      </c>
      <c r="V710">
        <f t="shared" si="25"/>
        <v>0.78813047417698578</v>
      </c>
      <c r="W710">
        <v>20.5</v>
      </c>
      <c r="X710">
        <v>36.51</v>
      </c>
      <c r="Y710">
        <v>64.97</v>
      </c>
    </row>
    <row r="711" spans="1:25" x14ac:dyDescent="0.35">
      <c r="A711" t="s">
        <v>768</v>
      </c>
      <c r="B711" t="s">
        <v>452</v>
      </c>
      <c r="C711" t="s">
        <v>3</v>
      </c>
      <c r="D711" t="s">
        <v>4</v>
      </c>
      <c r="E711">
        <v>29.5</v>
      </c>
      <c r="F711">
        <v>88.71</v>
      </c>
      <c r="G711">
        <v>87.18</v>
      </c>
      <c r="H711">
        <f t="shared" si="24"/>
        <v>1.0175498967653129</v>
      </c>
      <c r="I711">
        <v>29</v>
      </c>
      <c r="J711">
        <v>60.41</v>
      </c>
      <c r="K711">
        <v>85.96</v>
      </c>
      <c r="O711" t="s">
        <v>768</v>
      </c>
      <c r="P711" t="s">
        <v>452</v>
      </c>
      <c r="Q711" t="s">
        <v>3</v>
      </c>
      <c r="R711" t="s">
        <v>5</v>
      </c>
      <c r="S711">
        <v>24</v>
      </c>
      <c r="T711">
        <v>79.209999999999994</v>
      </c>
      <c r="U711">
        <v>73.7</v>
      </c>
      <c r="V711">
        <f t="shared" si="25"/>
        <v>1.0747625508819538</v>
      </c>
      <c r="W711">
        <v>23.5</v>
      </c>
      <c r="X711">
        <v>58.67</v>
      </c>
      <c r="Y711">
        <v>72.459999999999994</v>
      </c>
    </row>
    <row r="712" spans="1:25" x14ac:dyDescent="0.35">
      <c r="A712" t="s">
        <v>769</v>
      </c>
      <c r="B712" t="s">
        <v>452</v>
      </c>
      <c r="C712" t="s">
        <v>3</v>
      </c>
      <c r="D712" t="s">
        <v>4</v>
      </c>
      <c r="E712">
        <v>22</v>
      </c>
      <c r="F712">
        <v>52.6</v>
      </c>
      <c r="G712">
        <v>68.72</v>
      </c>
      <c r="H712">
        <f t="shared" si="24"/>
        <v>0.76542491268917345</v>
      </c>
      <c r="I712">
        <v>21.5</v>
      </c>
      <c r="J712">
        <v>36.29</v>
      </c>
      <c r="K712">
        <v>67.47</v>
      </c>
      <c r="O712" t="s">
        <v>769</v>
      </c>
      <c r="P712" t="s">
        <v>452</v>
      </c>
      <c r="Q712" t="s">
        <v>3</v>
      </c>
      <c r="R712" t="s">
        <v>5</v>
      </c>
      <c r="S712">
        <v>24</v>
      </c>
      <c r="T712">
        <v>100.68</v>
      </c>
      <c r="U712">
        <v>73.7</v>
      </c>
      <c r="V712">
        <f t="shared" si="25"/>
        <v>1.366078697421981</v>
      </c>
      <c r="W712">
        <v>22</v>
      </c>
      <c r="X712">
        <v>55.41</v>
      </c>
      <c r="Y712">
        <v>68.72</v>
      </c>
    </row>
    <row r="713" spans="1:25" x14ac:dyDescent="0.35">
      <c r="A713" t="s">
        <v>770</v>
      </c>
      <c r="B713" t="s">
        <v>452</v>
      </c>
      <c r="C713" t="s">
        <v>3</v>
      </c>
      <c r="D713" t="s">
        <v>4</v>
      </c>
      <c r="E713">
        <v>22.5</v>
      </c>
      <c r="F713">
        <v>64.41</v>
      </c>
      <c r="G713">
        <v>69.97</v>
      </c>
      <c r="H713">
        <f t="shared" si="24"/>
        <v>0.92053737315992568</v>
      </c>
      <c r="I713">
        <v>22</v>
      </c>
      <c r="J713">
        <v>63.12</v>
      </c>
      <c r="K713">
        <v>68.72</v>
      </c>
      <c r="O713" t="s">
        <v>770</v>
      </c>
      <c r="P713" t="s">
        <v>452</v>
      </c>
      <c r="Q713" t="s">
        <v>3</v>
      </c>
      <c r="R713" t="s">
        <v>5</v>
      </c>
      <c r="S713">
        <v>24</v>
      </c>
      <c r="T713">
        <v>78</v>
      </c>
      <c r="U713">
        <v>73.7</v>
      </c>
      <c r="V713">
        <f t="shared" si="25"/>
        <v>1.0583446404341927</v>
      </c>
      <c r="W713">
        <v>23.5</v>
      </c>
      <c r="X713">
        <v>72.16</v>
      </c>
      <c r="Y713">
        <v>72.459999999999994</v>
      </c>
    </row>
    <row r="714" spans="1:25" x14ac:dyDescent="0.35">
      <c r="A714" t="s">
        <v>771</v>
      </c>
      <c r="B714" t="s">
        <v>452</v>
      </c>
      <c r="C714" t="s">
        <v>3</v>
      </c>
      <c r="D714" t="s">
        <v>4</v>
      </c>
      <c r="E714">
        <v>24.5</v>
      </c>
      <c r="F714">
        <v>73.34</v>
      </c>
      <c r="G714">
        <v>74.930000000000007</v>
      </c>
      <c r="H714">
        <f t="shared" si="24"/>
        <v>0.9787801948485253</v>
      </c>
      <c r="I714">
        <v>24</v>
      </c>
      <c r="J714">
        <v>40.04</v>
      </c>
      <c r="K714">
        <v>73.7</v>
      </c>
      <c r="O714" t="s">
        <v>771</v>
      </c>
      <c r="P714" t="s">
        <v>452</v>
      </c>
      <c r="Q714" t="s">
        <v>3</v>
      </c>
      <c r="R714" t="s">
        <v>5</v>
      </c>
      <c r="S714">
        <v>23.5</v>
      </c>
      <c r="T714">
        <v>101.09</v>
      </c>
      <c r="U714">
        <v>72.459999999999994</v>
      </c>
      <c r="V714">
        <f t="shared" si="25"/>
        <v>1.3951145459563898</v>
      </c>
      <c r="W714">
        <v>22</v>
      </c>
      <c r="X714">
        <v>58.02</v>
      </c>
      <c r="Y714">
        <v>68.72</v>
      </c>
    </row>
    <row r="715" spans="1:25" x14ac:dyDescent="0.35">
      <c r="A715" t="s">
        <v>772</v>
      </c>
      <c r="B715" t="s">
        <v>452</v>
      </c>
      <c r="C715" t="s">
        <v>3</v>
      </c>
      <c r="D715" t="s">
        <v>4</v>
      </c>
      <c r="E715">
        <v>20</v>
      </c>
      <c r="F715">
        <v>60.73</v>
      </c>
      <c r="G715">
        <v>63.71</v>
      </c>
      <c r="H715">
        <f t="shared" si="24"/>
        <v>0.95322555328833769</v>
      </c>
      <c r="I715">
        <v>19.5</v>
      </c>
      <c r="J715">
        <v>39.130000000000003</v>
      </c>
      <c r="K715">
        <v>62.44</v>
      </c>
      <c r="O715" t="s">
        <v>772</v>
      </c>
      <c r="P715" t="s">
        <v>452</v>
      </c>
      <c r="Q715" t="s">
        <v>3</v>
      </c>
      <c r="R715" t="s">
        <v>5</v>
      </c>
      <c r="S715">
        <v>24</v>
      </c>
      <c r="T715">
        <v>87.46</v>
      </c>
      <c r="U715">
        <v>73.7</v>
      </c>
      <c r="V715">
        <f t="shared" si="25"/>
        <v>1.1867028493894165</v>
      </c>
      <c r="W715">
        <v>22.5</v>
      </c>
      <c r="X715">
        <v>71.099999999999994</v>
      </c>
      <c r="Y715">
        <v>69.97</v>
      </c>
    </row>
    <row r="716" spans="1:25" x14ac:dyDescent="0.35">
      <c r="A716" t="s">
        <v>774</v>
      </c>
      <c r="B716" t="s">
        <v>775</v>
      </c>
      <c r="C716" t="s">
        <v>0</v>
      </c>
      <c r="D716" t="s">
        <v>6</v>
      </c>
      <c r="E716">
        <v>32</v>
      </c>
      <c r="F716">
        <v>99.65</v>
      </c>
      <c r="G716">
        <v>93.23</v>
      </c>
      <c r="H716">
        <f t="shared" ref="H716:H779" si="26">F716/G716</f>
        <v>1.0688619543065536</v>
      </c>
      <c r="I716">
        <v>24</v>
      </c>
      <c r="J716">
        <v>78.959999999999994</v>
      </c>
      <c r="K716">
        <v>73.7</v>
      </c>
      <c r="O716" t="s">
        <v>774</v>
      </c>
      <c r="P716" t="s">
        <v>775</v>
      </c>
      <c r="Q716" t="s">
        <v>0</v>
      </c>
      <c r="R716" t="s">
        <v>7</v>
      </c>
      <c r="S716">
        <v>24</v>
      </c>
      <c r="T716">
        <v>147.59</v>
      </c>
      <c r="U716">
        <v>73.7</v>
      </c>
      <c r="V716">
        <f t="shared" ref="V716:V779" si="27">T716/U716</f>
        <v>2.0025780189959295</v>
      </c>
      <c r="W716">
        <v>23</v>
      </c>
      <c r="X716">
        <v>67.97</v>
      </c>
      <c r="Y716">
        <v>71.22</v>
      </c>
    </row>
    <row r="717" spans="1:25" x14ac:dyDescent="0.35">
      <c r="A717" t="s">
        <v>776</v>
      </c>
      <c r="B717" t="s">
        <v>775</v>
      </c>
      <c r="C717" t="s">
        <v>0</v>
      </c>
      <c r="D717" t="s">
        <v>6</v>
      </c>
      <c r="E717">
        <v>24</v>
      </c>
      <c r="F717">
        <v>95.53</v>
      </c>
      <c r="G717">
        <v>73.7</v>
      </c>
      <c r="H717">
        <f t="shared" si="26"/>
        <v>1.2962008141112618</v>
      </c>
      <c r="I717">
        <v>23</v>
      </c>
      <c r="J717">
        <v>70.3</v>
      </c>
      <c r="K717">
        <v>71.22</v>
      </c>
      <c r="O717" t="s">
        <v>776</v>
      </c>
      <c r="P717" t="s">
        <v>775</v>
      </c>
      <c r="Q717" t="s">
        <v>0</v>
      </c>
      <c r="R717" t="s">
        <v>7</v>
      </c>
      <c r="S717">
        <v>24</v>
      </c>
      <c r="T717">
        <v>211.53</v>
      </c>
      <c r="U717">
        <v>73.7</v>
      </c>
      <c r="V717">
        <f t="shared" si="27"/>
        <v>2.8701492537313431</v>
      </c>
      <c r="W717">
        <v>16</v>
      </c>
      <c r="X717">
        <v>54.31</v>
      </c>
      <c r="Y717">
        <v>53.5</v>
      </c>
    </row>
    <row r="718" spans="1:25" x14ac:dyDescent="0.35">
      <c r="A718" t="s">
        <v>777</v>
      </c>
      <c r="B718" t="s">
        <v>775</v>
      </c>
      <c r="C718" t="s">
        <v>0</v>
      </c>
      <c r="D718" t="s">
        <v>6</v>
      </c>
      <c r="E718">
        <v>23.5</v>
      </c>
      <c r="F718">
        <v>140.13999999999999</v>
      </c>
      <c r="G718">
        <v>72.459999999999994</v>
      </c>
      <c r="H718">
        <f t="shared" si="26"/>
        <v>1.934032569693624</v>
      </c>
      <c r="I718">
        <v>22</v>
      </c>
      <c r="J718">
        <v>50.13</v>
      </c>
      <c r="K718">
        <v>68.72</v>
      </c>
      <c r="O718" t="s">
        <v>777</v>
      </c>
      <c r="P718" t="s">
        <v>775</v>
      </c>
      <c r="Q718" t="s">
        <v>0</v>
      </c>
      <c r="R718" t="s">
        <v>7</v>
      </c>
      <c r="S718">
        <v>24</v>
      </c>
      <c r="T718">
        <v>183.14</v>
      </c>
      <c r="U718">
        <v>73.7</v>
      </c>
      <c r="V718">
        <f t="shared" si="27"/>
        <v>2.4849389416553591</v>
      </c>
      <c r="W718">
        <v>22.5</v>
      </c>
      <c r="X718">
        <v>68.33</v>
      </c>
      <c r="Y718">
        <v>69.97</v>
      </c>
    </row>
    <row r="719" spans="1:25" x14ac:dyDescent="0.35">
      <c r="A719" t="s">
        <v>778</v>
      </c>
      <c r="B719" t="s">
        <v>775</v>
      </c>
      <c r="C719" t="s">
        <v>0</v>
      </c>
      <c r="D719" t="s">
        <v>6</v>
      </c>
      <c r="E719">
        <v>24</v>
      </c>
      <c r="F719">
        <v>64.16</v>
      </c>
      <c r="G719">
        <v>73.7</v>
      </c>
      <c r="H719">
        <f t="shared" si="26"/>
        <v>0.87055630936227946</v>
      </c>
      <c r="I719">
        <v>23.5</v>
      </c>
      <c r="J719">
        <v>60.77</v>
      </c>
      <c r="K719">
        <v>72.459999999999994</v>
      </c>
      <c r="O719" t="s">
        <v>778</v>
      </c>
      <c r="P719" t="s">
        <v>775</v>
      </c>
      <c r="Q719" t="s">
        <v>0</v>
      </c>
      <c r="R719" t="s">
        <v>7</v>
      </c>
      <c r="S719">
        <v>23.5</v>
      </c>
      <c r="T719">
        <v>142.84</v>
      </c>
      <c r="U719">
        <v>72.459999999999994</v>
      </c>
      <c r="V719">
        <f t="shared" si="27"/>
        <v>1.9712945073143806</v>
      </c>
      <c r="W719">
        <v>35</v>
      </c>
      <c r="X719">
        <v>122.2</v>
      </c>
      <c r="Y719">
        <v>100.44</v>
      </c>
    </row>
    <row r="720" spans="1:25" x14ac:dyDescent="0.35">
      <c r="A720" t="s">
        <v>779</v>
      </c>
      <c r="B720" t="s">
        <v>775</v>
      </c>
      <c r="C720" t="s">
        <v>0</v>
      </c>
      <c r="D720" t="s">
        <v>6</v>
      </c>
      <c r="E720">
        <v>15</v>
      </c>
      <c r="F720">
        <v>37.21</v>
      </c>
      <c r="G720">
        <v>50.91</v>
      </c>
      <c r="H720">
        <f t="shared" si="26"/>
        <v>0.73089766254174038</v>
      </c>
      <c r="I720">
        <v>15</v>
      </c>
      <c r="J720">
        <v>37.21</v>
      </c>
      <c r="K720">
        <v>50.91</v>
      </c>
      <c r="O720" t="s">
        <v>779</v>
      </c>
      <c r="P720" t="s">
        <v>775</v>
      </c>
      <c r="Q720" t="s">
        <v>0</v>
      </c>
      <c r="R720" t="s">
        <v>7</v>
      </c>
      <c r="S720">
        <v>24</v>
      </c>
      <c r="T720">
        <v>136.02000000000001</v>
      </c>
      <c r="U720">
        <v>73.7</v>
      </c>
      <c r="V720">
        <f t="shared" si="27"/>
        <v>1.8455902306648575</v>
      </c>
      <c r="W720">
        <v>35</v>
      </c>
      <c r="X720">
        <v>114.5</v>
      </c>
      <c r="Y720">
        <v>100.44</v>
      </c>
    </row>
    <row r="721" spans="1:25" x14ac:dyDescent="0.35">
      <c r="A721" t="s">
        <v>780</v>
      </c>
      <c r="B721" t="s">
        <v>775</v>
      </c>
      <c r="C721" t="s">
        <v>0</v>
      </c>
      <c r="D721" t="s">
        <v>6</v>
      </c>
      <c r="E721">
        <v>23</v>
      </c>
      <c r="F721">
        <v>81.25</v>
      </c>
      <c r="G721">
        <v>71.22</v>
      </c>
      <c r="H721">
        <f t="shared" si="26"/>
        <v>1.1408312271833754</v>
      </c>
      <c r="I721">
        <v>22</v>
      </c>
      <c r="J721">
        <v>57.1</v>
      </c>
      <c r="K721">
        <v>68.72</v>
      </c>
      <c r="O721" t="s">
        <v>780</v>
      </c>
      <c r="P721" t="s">
        <v>775</v>
      </c>
      <c r="Q721" t="s">
        <v>0</v>
      </c>
      <c r="R721" t="s">
        <v>7</v>
      </c>
      <c r="S721">
        <v>24</v>
      </c>
      <c r="T721">
        <v>203.93</v>
      </c>
      <c r="U721">
        <v>73.7</v>
      </c>
      <c r="V721">
        <f t="shared" si="27"/>
        <v>2.7670284938941654</v>
      </c>
      <c r="W721">
        <v>22.5</v>
      </c>
      <c r="X721">
        <v>68.069999999999993</v>
      </c>
      <c r="Y721">
        <v>69.97</v>
      </c>
    </row>
    <row r="722" spans="1:25" x14ac:dyDescent="0.35">
      <c r="A722" t="s">
        <v>781</v>
      </c>
      <c r="B722" t="s">
        <v>775</v>
      </c>
      <c r="C722" t="s">
        <v>0</v>
      </c>
      <c r="D722" t="s">
        <v>6</v>
      </c>
      <c r="E722">
        <v>23.5</v>
      </c>
      <c r="F722">
        <v>91.72</v>
      </c>
      <c r="G722">
        <v>72.459999999999994</v>
      </c>
      <c r="H722">
        <f t="shared" si="26"/>
        <v>1.2658018216947282</v>
      </c>
      <c r="I722">
        <v>22.5</v>
      </c>
      <c r="J722">
        <v>54.81</v>
      </c>
      <c r="K722">
        <v>69.97</v>
      </c>
      <c r="O722" t="s">
        <v>781</v>
      </c>
      <c r="P722" t="s">
        <v>775</v>
      </c>
      <c r="Q722" t="s">
        <v>0</v>
      </c>
      <c r="R722" t="s">
        <v>7</v>
      </c>
      <c r="S722">
        <v>24</v>
      </c>
      <c r="T722">
        <v>184.08</v>
      </c>
      <c r="U722">
        <v>73.7</v>
      </c>
      <c r="V722">
        <f t="shared" si="27"/>
        <v>2.4976933514246946</v>
      </c>
      <c r="W722">
        <v>35</v>
      </c>
      <c r="X722">
        <v>108.17</v>
      </c>
      <c r="Y722">
        <v>100.44</v>
      </c>
    </row>
    <row r="723" spans="1:25" x14ac:dyDescent="0.35">
      <c r="A723" t="s">
        <v>782</v>
      </c>
      <c r="B723" t="s">
        <v>775</v>
      </c>
      <c r="C723" t="s">
        <v>0</v>
      </c>
      <c r="D723" t="s">
        <v>6</v>
      </c>
      <c r="E723">
        <v>23.5</v>
      </c>
      <c r="F723">
        <v>60.58</v>
      </c>
      <c r="G723">
        <v>72.459999999999994</v>
      </c>
      <c r="H723">
        <f t="shared" si="26"/>
        <v>0.83604747446867245</v>
      </c>
      <c r="I723">
        <v>23</v>
      </c>
      <c r="J723">
        <v>44.01</v>
      </c>
      <c r="K723">
        <v>71.22</v>
      </c>
      <c r="O723" t="s">
        <v>782</v>
      </c>
      <c r="P723" t="s">
        <v>775</v>
      </c>
      <c r="Q723" t="s">
        <v>0</v>
      </c>
      <c r="R723" t="s">
        <v>7</v>
      </c>
      <c r="S723">
        <v>24</v>
      </c>
      <c r="T723">
        <v>159.19</v>
      </c>
      <c r="U723">
        <v>73.7</v>
      </c>
      <c r="V723">
        <f t="shared" si="27"/>
        <v>2.1599728629579373</v>
      </c>
      <c r="W723">
        <v>22.5</v>
      </c>
      <c r="X723">
        <v>64.52</v>
      </c>
      <c r="Y723">
        <v>69.97</v>
      </c>
    </row>
    <row r="724" spans="1:25" x14ac:dyDescent="0.35">
      <c r="A724" t="s">
        <v>783</v>
      </c>
      <c r="B724" t="s">
        <v>775</v>
      </c>
      <c r="C724" t="s">
        <v>0</v>
      </c>
      <c r="D724" t="s">
        <v>6</v>
      </c>
      <c r="E724">
        <v>22</v>
      </c>
      <c r="F724">
        <v>63.52</v>
      </c>
      <c r="G724">
        <v>68.72</v>
      </c>
      <c r="H724">
        <f t="shared" si="26"/>
        <v>0.92433061699650765</v>
      </c>
      <c r="I724">
        <v>21.5</v>
      </c>
      <c r="J724">
        <v>46.02</v>
      </c>
      <c r="K724">
        <v>67.47</v>
      </c>
      <c r="O724" t="s">
        <v>783</v>
      </c>
      <c r="P724" t="s">
        <v>775</v>
      </c>
      <c r="Q724" t="s">
        <v>0</v>
      </c>
      <c r="R724" t="s">
        <v>7</v>
      </c>
      <c r="S724">
        <v>24</v>
      </c>
      <c r="T724">
        <v>168.48</v>
      </c>
      <c r="U724">
        <v>73.7</v>
      </c>
      <c r="V724">
        <f t="shared" si="27"/>
        <v>2.2860244233378562</v>
      </c>
      <c r="W724">
        <v>16</v>
      </c>
      <c r="X724">
        <v>54.76</v>
      </c>
      <c r="Y724">
        <v>53.5</v>
      </c>
    </row>
    <row r="725" spans="1:25" x14ac:dyDescent="0.35">
      <c r="A725" t="s">
        <v>784</v>
      </c>
      <c r="B725" t="s">
        <v>775</v>
      </c>
      <c r="C725" t="s">
        <v>0</v>
      </c>
      <c r="D725" t="s">
        <v>6</v>
      </c>
      <c r="E725">
        <v>22</v>
      </c>
      <c r="F725">
        <v>77.37</v>
      </c>
      <c r="G725">
        <v>68.72</v>
      </c>
      <c r="H725">
        <f t="shared" si="26"/>
        <v>1.125873108265425</v>
      </c>
      <c r="I725">
        <v>24</v>
      </c>
      <c r="J725">
        <v>75.37</v>
      </c>
      <c r="K725">
        <v>73.7</v>
      </c>
      <c r="O725" t="s">
        <v>784</v>
      </c>
      <c r="P725" t="s">
        <v>775</v>
      </c>
      <c r="Q725" t="s">
        <v>0</v>
      </c>
      <c r="R725" t="s">
        <v>7</v>
      </c>
      <c r="S725">
        <v>24</v>
      </c>
      <c r="T725">
        <v>181.43</v>
      </c>
      <c r="U725">
        <v>73.7</v>
      </c>
      <c r="V725">
        <f t="shared" si="27"/>
        <v>2.4617367706919944</v>
      </c>
      <c r="W725">
        <v>22.5</v>
      </c>
      <c r="X725">
        <v>68.47</v>
      </c>
      <c r="Y725">
        <v>69.97</v>
      </c>
    </row>
    <row r="726" spans="1:25" x14ac:dyDescent="0.35">
      <c r="A726" t="s">
        <v>785</v>
      </c>
      <c r="B726" t="s">
        <v>775</v>
      </c>
      <c r="C726" t="s">
        <v>0</v>
      </c>
      <c r="D726" t="s">
        <v>6</v>
      </c>
      <c r="E726">
        <v>24</v>
      </c>
      <c r="F726">
        <v>154.02000000000001</v>
      </c>
      <c r="G726">
        <v>73.7</v>
      </c>
      <c r="H726">
        <f t="shared" si="26"/>
        <v>2.0898236092265945</v>
      </c>
      <c r="I726">
        <v>22.5</v>
      </c>
      <c r="J726">
        <v>67.81</v>
      </c>
      <c r="K726">
        <v>69.97</v>
      </c>
      <c r="O726" t="s">
        <v>785</v>
      </c>
      <c r="P726" t="s">
        <v>775</v>
      </c>
      <c r="Q726" t="s">
        <v>0</v>
      </c>
      <c r="R726" t="s">
        <v>7</v>
      </c>
      <c r="S726">
        <v>23.5</v>
      </c>
      <c r="T726">
        <v>139.57</v>
      </c>
      <c r="U726">
        <v>72.459999999999994</v>
      </c>
      <c r="V726">
        <f t="shared" si="27"/>
        <v>1.9261661606403533</v>
      </c>
      <c r="W726">
        <v>35</v>
      </c>
      <c r="X726">
        <v>121.54</v>
      </c>
      <c r="Y726">
        <v>100.44</v>
      </c>
    </row>
    <row r="727" spans="1:25" x14ac:dyDescent="0.35">
      <c r="A727" t="s">
        <v>786</v>
      </c>
      <c r="B727" t="s">
        <v>775</v>
      </c>
      <c r="C727" t="s">
        <v>0</v>
      </c>
      <c r="D727" t="s">
        <v>6</v>
      </c>
      <c r="E727">
        <v>23.5</v>
      </c>
      <c r="F727">
        <v>74.69</v>
      </c>
      <c r="G727">
        <v>72.459999999999994</v>
      </c>
      <c r="H727">
        <f t="shared" si="26"/>
        <v>1.0307756003312172</v>
      </c>
      <c r="I727">
        <v>23</v>
      </c>
      <c r="J727">
        <v>69.290000000000006</v>
      </c>
      <c r="K727">
        <v>71.22</v>
      </c>
      <c r="O727" t="s">
        <v>786</v>
      </c>
      <c r="P727" t="s">
        <v>775</v>
      </c>
      <c r="Q727" t="s">
        <v>0</v>
      </c>
      <c r="R727" t="s">
        <v>7</v>
      </c>
      <c r="S727">
        <v>24</v>
      </c>
      <c r="T727">
        <v>165.86</v>
      </c>
      <c r="U727">
        <v>73.7</v>
      </c>
      <c r="V727">
        <f t="shared" si="27"/>
        <v>2.2504748982360923</v>
      </c>
      <c r="W727">
        <v>22.5</v>
      </c>
      <c r="X727">
        <v>58.86</v>
      </c>
      <c r="Y727">
        <v>69.97</v>
      </c>
    </row>
    <row r="728" spans="1:25" x14ac:dyDescent="0.35">
      <c r="A728" t="s">
        <v>787</v>
      </c>
      <c r="B728" t="s">
        <v>775</v>
      </c>
      <c r="C728" t="s">
        <v>0</v>
      </c>
      <c r="D728" t="s">
        <v>6</v>
      </c>
      <c r="E728">
        <v>24.5</v>
      </c>
      <c r="F728">
        <v>84.32</v>
      </c>
      <c r="G728">
        <v>74.930000000000007</v>
      </c>
      <c r="H728">
        <f t="shared" si="26"/>
        <v>1.1253169624983317</v>
      </c>
      <c r="I728">
        <v>23.5</v>
      </c>
      <c r="J728">
        <v>66.16</v>
      </c>
      <c r="K728">
        <v>72.459999999999994</v>
      </c>
      <c r="O728" t="s">
        <v>787</v>
      </c>
      <c r="P728" t="s">
        <v>775</v>
      </c>
      <c r="Q728" t="s">
        <v>0</v>
      </c>
      <c r="R728" t="s">
        <v>7</v>
      </c>
      <c r="S728">
        <v>24</v>
      </c>
      <c r="T728">
        <v>140.09</v>
      </c>
      <c r="U728">
        <v>73.7</v>
      </c>
      <c r="V728">
        <f t="shared" si="27"/>
        <v>1.9008141112618724</v>
      </c>
      <c r="W728">
        <v>23</v>
      </c>
      <c r="X728">
        <v>65.28</v>
      </c>
      <c r="Y728">
        <v>71.22</v>
      </c>
    </row>
    <row r="729" spans="1:25" x14ac:dyDescent="0.35">
      <c r="A729" t="s">
        <v>788</v>
      </c>
      <c r="B729" t="s">
        <v>775</v>
      </c>
      <c r="C729" t="s">
        <v>0</v>
      </c>
      <c r="D729" t="s">
        <v>6</v>
      </c>
      <c r="E729">
        <v>28</v>
      </c>
      <c r="F729">
        <v>84.06</v>
      </c>
      <c r="G729">
        <v>83.53</v>
      </c>
      <c r="H729">
        <f t="shared" si="26"/>
        <v>1.0063450257392554</v>
      </c>
      <c r="I729">
        <v>27.5</v>
      </c>
      <c r="J729">
        <v>60.76</v>
      </c>
      <c r="K729">
        <v>82.3</v>
      </c>
      <c r="O729" t="s">
        <v>788</v>
      </c>
      <c r="P729" t="s">
        <v>775</v>
      </c>
      <c r="Q729" t="s">
        <v>0</v>
      </c>
      <c r="R729" t="s">
        <v>7</v>
      </c>
      <c r="S729">
        <v>24</v>
      </c>
      <c r="T729">
        <v>199.1</v>
      </c>
      <c r="U729">
        <v>73.7</v>
      </c>
      <c r="V729">
        <f t="shared" si="27"/>
        <v>2.7014925373134329</v>
      </c>
      <c r="W729">
        <v>22.5</v>
      </c>
      <c r="X729">
        <v>68.95</v>
      </c>
      <c r="Y729">
        <v>69.97</v>
      </c>
    </row>
    <row r="730" spans="1:25" x14ac:dyDescent="0.35">
      <c r="A730" s="1" t="s">
        <v>789</v>
      </c>
      <c r="B730" t="s">
        <v>775</v>
      </c>
      <c r="C730" t="s">
        <v>0</v>
      </c>
      <c r="D730" t="s">
        <v>6</v>
      </c>
      <c r="E730">
        <v>16</v>
      </c>
      <c r="F730">
        <v>27.17</v>
      </c>
      <c r="G730">
        <v>53.5</v>
      </c>
      <c r="H730">
        <f t="shared" si="26"/>
        <v>0.50785046728971961</v>
      </c>
      <c r="I730">
        <v>15.5</v>
      </c>
      <c r="J730">
        <v>17.87</v>
      </c>
      <c r="K730">
        <v>52.21</v>
      </c>
      <c r="O730" t="s">
        <v>789</v>
      </c>
      <c r="P730" t="s">
        <v>775</v>
      </c>
      <c r="Q730" t="s">
        <v>0</v>
      </c>
      <c r="R730" t="s">
        <v>7</v>
      </c>
      <c r="S730">
        <v>24</v>
      </c>
      <c r="T730">
        <v>151.69</v>
      </c>
      <c r="U730">
        <v>73.7</v>
      </c>
      <c r="V730">
        <f t="shared" si="27"/>
        <v>2.0582089552238805</v>
      </c>
      <c r="W730">
        <v>35</v>
      </c>
      <c r="X730">
        <v>104.14</v>
      </c>
      <c r="Y730">
        <v>100.44</v>
      </c>
    </row>
    <row r="731" spans="1:25" x14ac:dyDescent="0.35">
      <c r="A731" s="1" t="s">
        <v>790</v>
      </c>
      <c r="B731" t="s">
        <v>775</v>
      </c>
      <c r="C731" t="s">
        <v>0</v>
      </c>
      <c r="D731" t="s">
        <v>6</v>
      </c>
      <c r="E731">
        <v>17</v>
      </c>
      <c r="F731">
        <v>12.52</v>
      </c>
      <c r="G731">
        <v>56.08</v>
      </c>
      <c r="H731">
        <f t="shared" si="26"/>
        <v>0.22325249643366618</v>
      </c>
      <c r="I731">
        <v>16.5</v>
      </c>
      <c r="J731">
        <v>9.6300000000000008</v>
      </c>
      <c r="K731">
        <v>54.79</v>
      </c>
      <c r="O731" t="s">
        <v>790</v>
      </c>
      <c r="P731" t="s">
        <v>775</v>
      </c>
      <c r="Q731" t="s">
        <v>0</v>
      </c>
      <c r="R731" t="s">
        <v>7</v>
      </c>
      <c r="S731">
        <v>24</v>
      </c>
      <c r="T731">
        <v>154.03</v>
      </c>
      <c r="U731">
        <v>73.7</v>
      </c>
      <c r="V731">
        <f t="shared" si="27"/>
        <v>2.0899592944369063</v>
      </c>
      <c r="W731">
        <v>22.5</v>
      </c>
      <c r="X731">
        <v>51.98</v>
      </c>
      <c r="Y731">
        <v>69.97</v>
      </c>
    </row>
    <row r="732" spans="1:25" x14ac:dyDescent="0.35">
      <c r="A732" t="s">
        <v>791</v>
      </c>
      <c r="B732" t="s">
        <v>775</v>
      </c>
      <c r="C732" t="s">
        <v>3</v>
      </c>
      <c r="D732" t="s">
        <v>6</v>
      </c>
      <c r="E732">
        <v>23</v>
      </c>
      <c r="F732">
        <v>64.349999999999994</v>
      </c>
      <c r="G732">
        <v>71.22</v>
      </c>
      <c r="H732">
        <f t="shared" si="26"/>
        <v>0.90353833192923327</v>
      </c>
      <c r="I732">
        <v>22.5</v>
      </c>
      <c r="J732">
        <v>55.24</v>
      </c>
      <c r="K732">
        <v>69.97</v>
      </c>
      <c r="O732" t="s">
        <v>791</v>
      </c>
      <c r="P732" t="s">
        <v>775</v>
      </c>
      <c r="Q732" t="s">
        <v>3</v>
      </c>
      <c r="R732" t="s">
        <v>7</v>
      </c>
      <c r="S732">
        <v>24</v>
      </c>
      <c r="T732">
        <v>136.41</v>
      </c>
      <c r="U732">
        <v>73.7</v>
      </c>
      <c r="V732">
        <f t="shared" si="27"/>
        <v>1.8508819538670285</v>
      </c>
      <c r="W732">
        <v>16</v>
      </c>
      <c r="X732">
        <v>54.43</v>
      </c>
      <c r="Y732">
        <v>53.5</v>
      </c>
    </row>
    <row r="733" spans="1:25" x14ac:dyDescent="0.35">
      <c r="A733" t="s">
        <v>792</v>
      </c>
      <c r="B733" t="s">
        <v>775</v>
      </c>
      <c r="C733" t="s">
        <v>3</v>
      </c>
      <c r="D733" t="s">
        <v>6</v>
      </c>
      <c r="E733">
        <v>17.5</v>
      </c>
      <c r="F733">
        <v>36.68</v>
      </c>
      <c r="G733">
        <v>57.36</v>
      </c>
      <c r="H733">
        <f t="shared" si="26"/>
        <v>0.63947001394700143</v>
      </c>
      <c r="I733">
        <v>17</v>
      </c>
      <c r="J733">
        <v>20.440000000000001</v>
      </c>
      <c r="K733">
        <v>56.08</v>
      </c>
      <c r="O733" t="s">
        <v>792</v>
      </c>
      <c r="P733" t="s">
        <v>775</v>
      </c>
      <c r="Q733" t="s">
        <v>3</v>
      </c>
      <c r="R733" t="s">
        <v>7</v>
      </c>
      <c r="S733">
        <v>24</v>
      </c>
      <c r="T733">
        <v>129.41</v>
      </c>
      <c r="U733">
        <v>73.7</v>
      </c>
      <c r="V733">
        <f t="shared" si="27"/>
        <v>1.7559023066485753</v>
      </c>
      <c r="W733">
        <v>23</v>
      </c>
      <c r="X733">
        <v>70.260000000000005</v>
      </c>
      <c r="Y733">
        <v>71.22</v>
      </c>
    </row>
    <row r="734" spans="1:25" x14ac:dyDescent="0.35">
      <c r="A734" t="s">
        <v>793</v>
      </c>
      <c r="B734" t="s">
        <v>775</v>
      </c>
      <c r="C734" t="s">
        <v>3</v>
      </c>
      <c r="D734" t="s">
        <v>6</v>
      </c>
      <c r="E734">
        <v>29</v>
      </c>
      <c r="F734">
        <v>86.86</v>
      </c>
      <c r="G734">
        <v>85.96</v>
      </c>
      <c r="H734">
        <f t="shared" si="26"/>
        <v>1.0104699860400186</v>
      </c>
      <c r="I734">
        <v>25</v>
      </c>
      <c r="J734">
        <v>76.709999999999994</v>
      </c>
      <c r="K734">
        <v>76.17</v>
      </c>
      <c r="O734" t="s">
        <v>793</v>
      </c>
      <c r="P734" t="s">
        <v>775</v>
      </c>
      <c r="Q734" t="s">
        <v>3</v>
      </c>
      <c r="R734" t="s">
        <v>7</v>
      </c>
      <c r="S734">
        <v>24</v>
      </c>
      <c r="T734">
        <v>129.94999999999999</v>
      </c>
      <c r="U734">
        <v>73.7</v>
      </c>
      <c r="V734">
        <f t="shared" si="27"/>
        <v>1.7632293080054271</v>
      </c>
      <c r="W734">
        <v>22.5</v>
      </c>
      <c r="X734">
        <v>51.44</v>
      </c>
      <c r="Y734">
        <v>69.97</v>
      </c>
    </row>
    <row r="735" spans="1:25" x14ac:dyDescent="0.35">
      <c r="A735" s="1" t="s">
        <v>794</v>
      </c>
      <c r="B735" t="s">
        <v>775</v>
      </c>
      <c r="C735" t="s">
        <v>3</v>
      </c>
      <c r="D735" t="s">
        <v>6</v>
      </c>
      <c r="E735">
        <v>15</v>
      </c>
      <c r="F735">
        <v>29.09</v>
      </c>
      <c r="G735">
        <v>50.91</v>
      </c>
      <c r="H735">
        <f t="shared" si="26"/>
        <v>0.57140051070516606</v>
      </c>
      <c r="I735">
        <v>15</v>
      </c>
      <c r="J735">
        <v>29.09</v>
      </c>
      <c r="K735">
        <v>50.91</v>
      </c>
      <c r="O735" t="s">
        <v>794</v>
      </c>
      <c r="P735" t="s">
        <v>775</v>
      </c>
      <c r="Q735" t="s">
        <v>3</v>
      </c>
      <c r="R735" t="s">
        <v>7</v>
      </c>
      <c r="S735">
        <v>24</v>
      </c>
      <c r="T735">
        <v>183.76</v>
      </c>
      <c r="U735">
        <v>73.7</v>
      </c>
      <c r="V735">
        <f t="shared" si="27"/>
        <v>2.4933514246947079</v>
      </c>
      <c r="W735">
        <v>16</v>
      </c>
      <c r="X735">
        <v>59.14</v>
      </c>
      <c r="Y735">
        <v>53.5</v>
      </c>
    </row>
    <row r="736" spans="1:25" x14ac:dyDescent="0.35">
      <c r="A736" t="s">
        <v>795</v>
      </c>
      <c r="B736" t="s">
        <v>775</v>
      </c>
      <c r="C736" t="s">
        <v>3</v>
      </c>
      <c r="D736" t="s">
        <v>6</v>
      </c>
      <c r="E736">
        <v>24</v>
      </c>
      <c r="F736">
        <v>83.57</v>
      </c>
      <c r="G736">
        <v>73.7</v>
      </c>
      <c r="H736">
        <f t="shared" si="26"/>
        <v>1.1339213025780188</v>
      </c>
      <c r="I736">
        <v>23</v>
      </c>
      <c r="J736">
        <v>58.88</v>
      </c>
      <c r="K736">
        <v>71.22</v>
      </c>
      <c r="O736" t="s">
        <v>795</v>
      </c>
      <c r="P736" t="s">
        <v>775</v>
      </c>
      <c r="Q736" t="s">
        <v>3</v>
      </c>
      <c r="R736" t="s">
        <v>7</v>
      </c>
      <c r="S736">
        <v>24</v>
      </c>
      <c r="T736">
        <v>140.51</v>
      </c>
      <c r="U736">
        <v>73.7</v>
      </c>
      <c r="V736">
        <f t="shared" si="27"/>
        <v>1.9065128900949795</v>
      </c>
      <c r="W736">
        <v>22.5</v>
      </c>
      <c r="X736">
        <v>57.18</v>
      </c>
      <c r="Y736">
        <v>69.97</v>
      </c>
    </row>
    <row r="737" spans="1:25" x14ac:dyDescent="0.35">
      <c r="A737" t="s">
        <v>796</v>
      </c>
      <c r="B737" t="s">
        <v>775</v>
      </c>
      <c r="C737" t="s">
        <v>3</v>
      </c>
      <c r="D737" t="s">
        <v>6</v>
      </c>
      <c r="E737">
        <v>24.5</v>
      </c>
      <c r="F737">
        <v>90.31</v>
      </c>
      <c r="G737">
        <v>74.930000000000007</v>
      </c>
      <c r="H737">
        <f t="shared" si="26"/>
        <v>1.2052582410249566</v>
      </c>
      <c r="I737">
        <v>23.5</v>
      </c>
      <c r="J737">
        <v>48.75</v>
      </c>
      <c r="K737">
        <v>72.459999999999994</v>
      </c>
      <c r="O737" t="s">
        <v>796</v>
      </c>
      <c r="P737" t="s">
        <v>775</v>
      </c>
      <c r="Q737" t="s">
        <v>3</v>
      </c>
      <c r="R737" t="s">
        <v>7</v>
      </c>
      <c r="S737">
        <v>24</v>
      </c>
      <c r="T737">
        <v>132.30000000000001</v>
      </c>
      <c r="U737">
        <v>73.7</v>
      </c>
      <c r="V737">
        <f t="shared" si="27"/>
        <v>1.7951153324287654</v>
      </c>
      <c r="W737">
        <v>23</v>
      </c>
      <c r="X737">
        <v>51.85</v>
      </c>
      <c r="Y737">
        <v>71.22</v>
      </c>
    </row>
    <row r="738" spans="1:25" x14ac:dyDescent="0.35">
      <c r="A738" t="s">
        <v>797</v>
      </c>
      <c r="B738" t="s">
        <v>775</v>
      </c>
      <c r="C738" t="s">
        <v>3</v>
      </c>
      <c r="D738" t="s">
        <v>6</v>
      </c>
      <c r="E738">
        <v>24</v>
      </c>
      <c r="F738">
        <v>85.82</v>
      </c>
      <c r="G738">
        <v>73.7</v>
      </c>
      <c r="H738">
        <f t="shared" si="26"/>
        <v>1.1644504748982361</v>
      </c>
      <c r="I738">
        <v>23</v>
      </c>
      <c r="J738">
        <v>59.8</v>
      </c>
      <c r="K738">
        <v>71.22</v>
      </c>
      <c r="O738" t="s">
        <v>797</v>
      </c>
      <c r="P738" t="s">
        <v>775</v>
      </c>
      <c r="Q738" t="s">
        <v>3</v>
      </c>
      <c r="R738" t="s">
        <v>7</v>
      </c>
      <c r="S738">
        <v>24</v>
      </c>
      <c r="T738">
        <v>167.66</v>
      </c>
      <c r="U738">
        <v>73.7</v>
      </c>
      <c r="V738">
        <f t="shared" si="27"/>
        <v>2.2748982360922656</v>
      </c>
      <c r="W738">
        <v>23</v>
      </c>
      <c r="X738">
        <v>69.37</v>
      </c>
      <c r="Y738">
        <v>71.22</v>
      </c>
    </row>
    <row r="739" spans="1:25" x14ac:dyDescent="0.35">
      <c r="A739" s="1" t="s">
        <v>798</v>
      </c>
      <c r="B739" t="s">
        <v>775</v>
      </c>
      <c r="C739" t="s">
        <v>3</v>
      </c>
      <c r="D739" t="s">
        <v>6</v>
      </c>
      <c r="E739">
        <v>15.5</v>
      </c>
      <c r="F739">
        <v>18.21</v>
      </c>
      <c r="G739">
        <v>52.21</v>
      </c>
      <c r="H739">
        <f t="shared" si="26"/>
        <v>0.34878375790078531</v>
      </c>
      <c r="I739">
        <v>15</v>
      </c>
      <c r="J739">
        <v>15.57</v>
      </c>
      <c r="K739">
        <v>50.91</v>
      </c>
      <c r="O739" t="s">
        <v>798</v>
      </c>
      <c r="P739" t="s">
        <v>775</v>
      </c>
      <c r="Q739" t="s">
        <v>3</v>
      </c>
      <c r="R739" t="s">
        <v>7</v>
      </c>
      <c r="S739">
        <v>24</v>
      </c>
      <c r="T739">
        <v>131.25</v>
      </c>
      <c r="U739">
        <v>73.7</v>
      </c>
      <c r="V739">
        <f t="shared" si="27"/>
        <v>1.7808683853459972</v>
      </c>
      <c r="W739">
        <v>22.5</v>
      </c>
      <c r="X739">
        <v>59.27</v>
      </c>
      <c r="Y739">
        <v>69.97</v>
      </c>
    </row>
    <row r="740" spans="1:25" x14ac:dyDescent="0.35">
      <c r="A740" t="s">
        <v>799</v>
      </c>
      <c r="B740" t="s">
        <v>775</v>
      </c>
      <c r="C740" t="s">
        <v>3</v>
      </c>
      <c r="D740" t="s">
        <v>6</v>
      </c>
      <c r="E740">
        <v>28.5</v>
      </c>
      <c r="F740">
        <v>76.55</v>
      </c>
      <c r="G740">
        <v>84.74</v>
      </c>
      <c r="H740">
        <f t="shared" si="26"/>
        <v>0.90335142789709699</v>
      </c>
      <c r="I740">
        <v>28</v>
      </c>
      <c r="J740">
        <v>60.93</v>
      </c>
      <c r="K740">
        <v>83.53</v>
      </c>
      <c r="O740" t="s">
        <v>799</v>
      </c>
      <c r="P740" t="s">
        <v>775</v>
      </c>
      <c r="Q740" t="s">
        <v>3</v>
      </c>
      <c r="R740" t="s">
        <v>7</v>
      </c>
      <c r="S740">
        <v>24.5</v>
      </c>
      <c r="T740">
        <v>73.81</v>
      </c>
      <c r="U740">
        <v>74.930000000000007</v>
      </c>
      <c r="V740">
        <f t="shared" si="27"/>
        <v>0.98505271586814358</v>
      </c>
      <c r="W740">
        <v>24</v>
      </c>
      <c r="X740">
        <v>67.81</v>
      </c>
      <c r="Y740">
        <v>73.7</v>
      </c>
    </row>
    <row r="741" spans="1:25" x14ac:dyDescent="0.35">
      <c r="A741" t="s">
        <v>800</v>
      </c>
      <c r="B741" t="s">
        <v>775</v>
      </c>
      <c r="C741" t="s">
        <v>3</v>
      </c>
      <c r="D741" t="s">
        <v>6</v>
      </c>
      <c r="E741">
        <v>24</v>
      </c>
      <c r="F741">
        <v>86.09</v>
      </c>
      <c r="G741">
        <v>73.7</v>
      </c>
      <c r="H741">
        <f t="shared" si="26"/>
        <v>1.1681139755766621</v>
      </c>
      <c r="I741">
        <v>23.5</v>
      </c>
      <c r="J741">
        <v>62.43</v>
      </c>
      <c r="K741">
        <v>72.459999999999994</v>
      </c>
      <c r="O741" t="s">
        <v>800</v>
      </c>
      <c r="P741" t="s">
        <v>775</v>
      </c>
      <c r="Q741" t="s">
        <v>3</v>
      </c>
      <c r="R741" t="s">
        <v>7</v>
      </c>
      <c r="S741">
        <v>24</v>
      </c>
      <c r="T741">
        <v>141.07</v>
      </c>
      <c r="U741">
        <v>73.7</v>
      </c>
      <c r="V741">
        <f t="shared" si="27"/>
        <v>1.9141112618724558</v>
      </c>
      <c r="W741">
        <v>35</v>
      </c>
      <c r="X741">
        <v>119.99</v>
      </c>
      <c r="Y741">
        <v>100.44</v>
      </c>
    </row>
    <row r="742" spans="1:25" x14ac:dyDescent="0.35">
      <c r="A742" t="s">
        <v>801</v>
      </c>
      <c r="B742" t="s">
        <v>775</v>
      </c>
      <c r="C742" t="s">
        <v>3</v>
      </c>
      <c r="D742" t="s">
        <v>6</v>
      </c>
      <c r="E742">
        <v>24.5</v>
      </c>
      <c r="F742">
        <v>98.52</v>
      </c>
      <c r="G742">
        <v>74.930000000000007</v>
      </c>
      <c r="H742">
        <f t="shared" si="26"/>
        <v>1.3148271720272253</v>
      </c>
      <c r="I742">
        <v>23</v>
      </c>
      <c r="J742">
        <v>52.44</v>
      </c>
      <c r="K742">
        <v>71.22</v>
      </c>
      <c r="O742" t="s">
        <v>801</v>
      </c>
      <c r="P742" t="s">
        <v>775</v>
      </c>
      <c r="Q742" t="s">
        <v>3</v>
      </c>
      <c r="R742" t="s">
        <v>7</v>
      </c>
      <c r="S742">
        <v>24</v>
      </c>
      <c r="T742">
        <v>99.8</v>
      </c>
      <c r="U742">
        <v>73.7</v>
      </c>
      <c r="V742">
        <f t="shared" si="27"/>
        <v>1.3541383989145181</v>
      </c>
      <c r="W742">
        <v>23</v>
      </c>
      <c r="X742">
        <v>50.58</v>
      </c>
      <c r="Y742">
        <v>71.22</v>
      </c>
    </row>
    <row r="743" spans="1:25" x14ac:dyDescent="0.35">
      <c r="A743" s="1" t="s">
        <v>802</v>
      </c>
      <c r="B743" t="s">
        <v>775</v>
      </c>
      <c r="C743" t="s">
        <v>3</v>
      </c>
      <c r="D743" t="s">
        <v>6</v>
      </c>
      <c r="E743">
        <v>0</v>
      </c>
      <c r="F743">
        <v>0</v>
      </c>
      <c r="G743">
        <v>0</v>
      </c>
      <c r="H743" t="e">
        <f t="shared" si="26"/>
        <v>#DIV/0!</v>
      </c>
      <c r="I743">
        <v>0</v>
      </c>
      <c r="J743">
        <v>0</v>
      </c>
      <c r="K743">
        <v>0</v>
      </c>
      <c r="O743" t="s">
        <v>802</v>
      </c>
      <c r="P743" t="s">
        <v>775</v>
      </c>
      <c r="Q743" t="s">
        <v>3</v>
      </c>
      <c r="R743" t="s">
        <v>7</v>
      </c>
      <c r="S743">
        <v>0</v>
      </c>
      <c r="T743">
        <v>0</v>
      </c>
      <c r="U743">
        <v>0</v>
      </c>
      <c r="V743" t="e">
        <f t="shared" si="27"/>
        <v>#DIV/0!</v>
      </c>
      <c r="W743">
        <v>0</v>
      </c>
      <c r="X743">
        <v>0</v>
      </c>
      <c r="Y743">
        <v>0</v>
      </c>
    </row>
    <row r="744" spans="1:25" x14ac:dyDescent="0.35">
      <c r="A744" t="s">
        <v>803</v>
      </c>
      <c r="B744" t="s">
        <v>775</v>
      </c>
      <c r="C744" t="s">
        <v>3</v>
      </c>
      <c r="D744" t="s">
        <v>6</v>
      </c>
      <c r="E744">
        <v>24.5</v>
      </c>
      <c r="F744">
        <v>105.04</v>
      </c>
      <c r="G744">
        <v>74.930000000000007</v>
      </c>
      <c r="H744">
        <f t="shared" si="26"/>
        <v>1.4018417189376751</v>
      </c>
      <c r="I744">
        <v>23</v>
      </c>
      <c r="J744">
        <v>63.3</v>
      </c>
      <c r="K744">
        <v>71.22</v>
      </c>
      <c r="O744" t="s">
        <v>803</v>
      </c>
      <c r="P744" t="s">
        <v>775</v>
      </c>
      <c r="Q744" t="s">
        <v>3</v>
      </c>
      <c r="R744" t="s">
        <v>7</v>
      </c>
      <c r="S744">
        <v>24</v>
      </c>
      <c r="T744">
        <v>168.67</v>
      </c>
      <c r="U744">
        <v>73.7</v>
      </c>
      <c r="V744">
        <f t="shared" si="27"/>
        <v>2.2886024423337852</v>
      </c>
      <c r="W744">
        <v>22.5</v>
      </c>
      <c r="X744">
        <v>46.65</v>
      </c>
      <c r="Y744">
        <v>69.97</v>
      </c>
    </row>
    <row r="745" spans="1:25" x14ac:dyDescent="0.35">
      <c r="A745" t="s">
        <v>804</v>
      </c>
      <c r="B745" t="s">
        <v>775</v>
      </c>
      <c r="C745" t="s">
        <v>3</v>
      </c>
      <c r="D745" t="s">
        <v>6</v>
      </c>
      <c r="E745">
        <v>24.5</v>
      </c>
      <c r="F745">
        <v>114.43</v>
      </c>
      <c r="G745">
        <v>74.930000000000007</v>
      </c>
      <c r="H745">
        <f t="shared" si="26"/>
        <v>1.527158681436007</v>
      </c>
      <c r="I745">
        <v>23</v>
      </c>
      <c r="J745">
        <v>69.22</v>
      </c>
      <c r="K745">
        <v>71.22</v>
      </c>
      <c r="O745" t="s">
        <v>804</v>
      </c>
      <c r="P745" t="s">
        <v>775</v>
      </c>
      <c r="Q745" t="s">
        <v>3</v>
      </c>
      <c r="R745" t="s">
        <v>7</v>
      </c>
      <c r="S745">
        <v>24</v>
      </c>
      <c r="T745">
        <v>165.65</v>
      </c>
      <c r="U745">
        <v>73.7</v>
      </c>
      <c r="V745">
        <f t="shared" si="27"/>
        <v>2.2476255088195387</v>
      </c>
      <c r="W745">
        <v>16</v>
      </c>
      <c r="X745">
        <v>54.12</v>
      </c>
      <c r="Y745">
        <v>53.5</v>
      </c>
    </row>
    <row r="746" spans="1:25" x14ac:dyDescent="0.35">
      <c r="A746" t="s">
        <v>805</v>
      </c>
      <c r="B746" t="s">
        <v>775</v>
      </c>
      <c r="C746" t="s">
        <v>3</v>
      </c>
      <c r="D746" t="s">
        <v>6</v>
      </c>
      <c r="E746">
        <v>24.5</v>
      </c>
      <c r="F746">
        <v>78.58</v>
      </c>
      <c r="G746">
        <v>74.930000000000007</v>
      </c>
      <c r="H746">
        <f t="shared" si="26"/>
        <v>1.0487121313225676</v>
      </c>
      <c r="I746">
        <v>24</v>
      </c>
      <c r="J746">
        <v>52.69</v>
      </c>
      <c r="K746">
        <v>73.7</v>
      </c>
      <c r="O746" t="s">
        <v>805</v>
      </c>
      <c r="P746" t="s">
        <v>775</v>
      </c>
      <c r="Q746" t="s">
        <v>3</v>
      </c>
      <c r="R746" t="s">
        <v>7</v>
      </c>
      <c r="S746">
        <v>24</v>
      </c>
      <c r="T746">
        <v>102.76</v>
      </c>
      <c r="U746">
        <v>73.7</v>
      </c>
      <c r="V746">
        <f t="shared" si="27"/>
        <v>1.3943012211668928</v>
      </c>
      <c r="W746">
        <v>23</v>
      </c>
      <c r="X746">
        <v>57.19</v>
      </c>
      <c r="Y746">
        <v>71.22</v>
      </c>
    </row>
    <row r="747" spans="1:25" x14ac:dyDescent="0.35">
      <c r="A747" t="s">
        <v>806</v>
      </c>
      <c r="B747" t="s">
        <v>775</v>
      </c>
      <c r="C747" t="s">
        <v>3</v>
      </c>
      <c r="D747" t="s">
        <v>6</v>
      </c>
      <c r="E747">
        <v>35</v>
      </c>
      <c r="F747">
        <v>95.46</v>
      </c>
      <c r="G747">
        <v>100.44</v>
      </c>
      <c r="H747">
        <f t="shared" si="26"/>
        <v>0.95041816009557945</v>
      </c>
      <c r="I747">
        <v>34.5</v>
      </c>
      <c r="J747">
        <v>64.5</v>
      </c>
      <c r="K747">
        <v>99.24</v>
      </c>
      <c r="O747" t="s">
        <v>806</v>
      </c>
      <c r="P747" t="s">
        <v>775</v>
      </c>
      <c r="Q747" t="s">
        <v>3</v>
      </c>
      <c r="R747" t="s">
        <v>7</v>
      </c>
      <c r="S747">
        <v>24</v>
      </c>
      <c r="T747">
        <v>186.57</v>
      </c>
      <c r="U747">
        <v>73.7</v>
      </c>
      <c r="V747">
        <f t="shared" si="27"/>
        <v>2.5314789687924013</v>
      </c>
      <c r="W747">
        <v>16</v>
      </c>
      <c r="X747">
        <v>55.56</v>
      </c>
      <c r="Y747">
        <v>53.5</v>
      </c>
    </row>
    <row r="748" spans="1:25" x14ac:dyDescent="0.35">
      <c r="A748" s="1" t="s">
        <v>807</v>
      </c>
      <c r="B748" t="s">
        <v>775</v>
      </c>
      <c r="C748" t="s">
        <v>0</v>
      </c>
      <c r="D748" t="s">
        <v>4</v>
      </c>
      <c r="E748">
        <v>0</v>
      </c>
      <c r="F748">
        <v>0</v>
      </c>
      <c r="G748">
        <v>0</v>
      </c>
      <c r="H748" t="e">
        <f t="shared" si="26"/>
        <v>#DIV/0!</v>
      </c>
      <c r="I748">
        <v>0</v>
      </c>
      <c r="J748">
        <v>0</v>
      </c>
      <c r="K748">
        <v>0</v>
      </c>
      <c r="O748" t="s">
        <v>807</v>
      </c>
      <c r="P748" t="s">
        <v>775</v>
      </c>
      <c r="Q748" t="s">
        <v>0</v>
      </c>
      <c r="R748" t="s">
        <v>5</v>
      </c>
      <c r="S748">
        <v>0</v>
      </c>
      <c r="T748">
        <v>0</v>
      </c>
      <c r="U748">
        <v>0</v>
      </c>
      <c r="V748" t="e">
        <f t="shared" si="27"/>
        <v>#DIV/0!</v>
      </c>
      <c r="W748">
        <v>0</v>
      </c>
      <c r="X748">
        <v>0</v>
      </c>
      <c r="Y748">
        <v>0</v>
      </c>
    </row>
    <row r="749" spans="1:25" x14ac:dyDescent="0.35">
      <c r="A749" t="s">
        <v>808</v>
      </c>
      <c r="B749" t="s">
        <v>775</v>
      </c>
      <c r="C749" t="s">
        <v>0</v>
      </c>
      <c r="D749" t="s">
        <v>4</v>
      </c>
      <c r="E749">
        <v>23</v>
      </c>
      <c r="F749">
        <v>96.1</v>
      </c>
      <c r="G749">
        <v>71.22</v>
      </c>
      <c r="H749">
        <f t="shared" si="26"/>
        <v>1.3493400730131986</v>
      </c>
      <c r="I749">
        <v>22</v>
      </c>
      <c r="J749">
        <v>64.75</v>
      </c>
      <c r="K749">
        <v>68.72</v>
      </c>
      <c r="O749" t="s">
        <v>808</v>
      </c>
      <c r="P749" t="s">
        <v>775</v>
      </c>
      <c r="Q749" t="s">
        <v>0</v>
      </c>
      <c r="R749" t="s">
        <v>5</v>
      </c>
      <c r="S749">
        <v>23</v>
      </c>
      <c r="T749">
        <v>69.7</v>
      </c>
      <c r="U749">
        <v>71.22</v>
      </c>
      <c r="V749">
        <f t="shared" si="27"/>
        <v>0.97865768042684642</v>
      </c>
      <c r="W749">
        <v>22.5</v>
      </c>
      <c r="X749">
        <v>67.11</v>
      </c>
      <c r="Y749">
        <v>69.97</v>
      </c>
    </row>
    <row r="750" spans="1:25" x14ac:dyDescent="0.35">
      <c r="A750" t="s">
        <v>809</v>
      </c>
      <c r="B750" t="s">
        <v>775</v>
      </c>
      <c r="C750" t="s">
        <v>0</v>
      </c>
      <c r="D750" t="s">
        <v>4</v>
      </c>
      <c r="E750">
        <v>23</v>
      </c>
      <c r="F750">
        <v>90.08</v>
      </c>
      <c r="G750">
        <v>71.22</v>
      </c>
      <c r="H750">
        <f t="shared" si="26"/>
        <v>1.264813254703735</v>
      </c>
      <c r="I750">
        <v>21</v>
      </c>
      <c r="J750">
        <v>64.86</v>
      </c>
      <c r="K750">
        <v>66.22</v>
      </c>
      <c r="O750" t="s">
        <v>809</v>
      </c>
      <c r="P750" t="s">
        <v>775</v>
      </c>
      <c r="Q750" t="s">
        <v>0</v>
      </c>
      <c r="R750" t="s">
        <v>5</v>
      </c>
      <c r="S750">
        <v>24</v>
      </c>
      <c r="T750">
        <v>116.16</v>
      </c>
      <c r="U750">
        <v>73.7</v>
      </c>
      <c r="V750">
        <f t="shared" si="27"/>
        <v>1.5761194029850745</v>
      </c>
      <c r="W750">
        <v>22</v>
      </c>
      <c r="X750">
        <v>62.27</v>
      </c>
      <c r="Y750">
        <v>68.72</v>
      </c>
    </row>
    <row r="751" spans="1:25" x14ac:dyDescent="0.35">
      <c r="A751" s="1" t="s">
        <v>810</v>
      </c>
      <c r="B751" t="s">
        <v>775</v>
      </c>
      <c r="C751" t="s">
        <v>0</v>
      </c>
      <c r="D751" t="s">
        <v>4</v>
      </c>
      <c r="E751">
        <v>28.5</v>
      </c>
      <c r="F751">
        <v>78.36</v>
      </c>
      <c r="G751">
        <v>84.74</v>
      </c>
      <c r="H751">
        <f t="shared" si="26"/>
        <v>0.92471088033986315</v>
      </c>
      <c r="I751">
        <v>28</v>
      </c>
      <c r="J751">
        <v>67.180000000000007</v>
      </c>
      <c r="K751">
        <v>83.53</v>
      </c>
      <c r="O751" t="s">
        <v>810</v>
      </c>
      <c r="P751" t="s">
        <v>775</v>
      </c>
      <c r="Q751" t="s">
        <v>0</v>
      </c>
      <c r="R751" t="s">
        <v>5</v>
      </c>
      <c r="S751">
        <v>24</v>
      </c>
      <c r="T751">
        <v>112.18</v>
      </c>
      <c r="U751">
        <v>73.7</v>
      </c>
      <c r="V751">
        <f t="shared" si="27"/>
        <v>1.5221166892808684</v>
      </c>
      <c r="W751">
        <v>22.5</v>
      </c>
      <c r="X751">
        <v>55.63</v>
      </c>
      <c r="Y751">
        <v>69.97</v>
      </c>
    </row>
    <row r="752" spans="1:25" x14ac:dyDescent="0.35">
      <c r="A752" t="s">
        <v>811</v>
      </c>
      <c r="B752" t="s">
        <v>775</v>
      </c>
      <c r="C752" t="s">
        <v>0</v>
      </c>
      <c r="D752" t="s">
        <v>4</v>
      </c>
      <c r="E752">
        <v>29</v>
      </c>
      <c r="F752">
        <v>105.07</v>
      </c>
      <c r="G752">
        <v>85.96</v>
      </c>
      <c r="H752">
        <f t="shared" si="26"/>
        <v>1.2223127035830619</v>
      </c>
      <c r="I752">
        <v>23</v>
      </c>
      <c r="J752">
        <v>73.31</v>
      </c>
      <c r="K752">
        <v>71.22</v>
      </c>
      <c r="O752" t="s">
        <v>811</v>
      </c>
      <c r="P752" t="s">
        <v>775</v>
      </c>
      <c r="Q752" t="s">
        <v>0</v>
      </c>
      <c r="R752" t="s">
        <v>5</v>
      </c>
      <c r="S752">
        <v>24</v>
      </c>
      <c r="T752">
        <v>97.59</v>
      </c>
      <c r="U752">
        <v>73.7</v>
      </c>
      <c r="V752">
        <f t="shared" si="27"/>
        <v>1.3241519674355495</v>
      </c>
      <c r="W752">
        <v>22</v>
      </c>
      <c r="X752">
        <v>80.92</v>
      </c>
      <c r="Y752">
        <v>68.72</v>
      </c>
    </row>
    <row r="753" spans="1:25" x14ac:dyDescent="0.35">
      <c r="A753" t="s">
        <v>812</v>
      </c>
      <c r="B753" t="s">
        <v>775</v>
      </c>
      <c r="C753" t="s">
        <v>0</v>
      </c>
      <c r="D753" t="s">
        <v>4</v>
      </c>
      <c r="E753">
        <v>21</v>
      </c>
      <c r="F753">
        <v>61.64</v>
      </c>
      <c r="G753">
        <v>66.22</v>
      </c>
      <c r="H753">
        <f t="shared" si="26"/>
        <v>0.93083660525520995</v>
      </c>
      <c r="I753">
        <v>20.5</v>
      </c>
      <c r="J753">
        <v>41.13</v>
      </c>
      <c r="K753">
        <v>64.97</v>
      </c>
      <c r="O753" t="s">
        <v>812</v>
      </c>
      <c r="P753" t="s">
        <v>775</v>
      </c>
      <c r="Q753" t="s">
        <v>0</v>
      </c>
      <c r="R753" t="s">
        <v>5</v>
      </c>
      <c r="S753">
        <v>24</v>
      </c>
      <c r="T753">
        <v>114.59</v>
      </c>
      <c r="U753">
        <v>73.7</v>
      </c>
      <c r="V753">
        <f t="shared" si="27"/>
        <v>1.5548168249660788</v>
      </c>
      <c r="W753">
        <v>23</v>
      </c>
      <c r="X753">
        <v>71.150000000000006</v>
      </c>
      <c r="Y753">
        <v>71.22</v>
      </c>
    </row>
    <row r="754" spans="1:25" x14ac:dyDescent="0.35">
      <c r="A754" t="s">
        <v>813</v>
      </c>
      <c r="B754" t="s">
        <v>775</v>
      </c>
      <c r="C754" t="s">
        <v>0</v>
      </c>
      <c r="D754" t="s">
        <v>4</v>
      </c>
      <c r="E754">
        <v>22.5</v>
      </c>
      <c r="F754">
        <v>111.83</v>
      </c>
      <c r="G754">
        <v>69.97</v>
      </c>
      <c r="H754">
        <f t="shared" si="26"/>
        <v>1.5982563955981135</v>
      </c>
      <c r="I754">
        <v>21</v>
      </c>
      <c r="J754">
        <v>48.64</v>
      </c>
      <c r="K754">
        <v>66.22</v>
      </c>
      <c r="O754" t="s">
        <v>813</v>
      </c>
      <c r="P754" t="s">
        <v>775</v>
      </c>
      <c r="Q754" t="s">
        <v>0</v>
      </c>
      <c r="R754" t="s">
        <v>5</v>
      </c>
      <c r="S754">
        <v>23.5</v>
      </c>
      <c r="T754">
        <v>77.34</v>
      </c>
      <c r="U754">
        <v>72.459999999999994</v>
      </c>
      <c r="V754">
        <f t="shared" si="27"/>
        <v>1.0673475020701078</v>
      </c>
      <c r="W754">
        <v>23</v>
      </c>
      <c r="X754">
        <v>65.040000000000006</v>
      </c>
      <c r="Y754">
        <v>71.22</v>
      </c>
    </row>
    <row r="755" spans="1:25" x14ac:dyDescent="0.35">
      <c r="A755" t="s">
        <v>814</v>
      </c>
      <c r="B755" t="s">
        <v>775</v>
      </c>
      <c r="C755" t="s">
        <v>0</v>
      </c>
      <c r="D755" t="s">
        <v>4</v>
      </c>
      <c r="E755">
        <v>23.5</v>
      </c>
      <c r="F755">
        <v>92.49</v>
      </c>
      <c r="G755">
        <v>72.459999999999994</v>
      </c>
      <c r="H755">
        <f t="shared" si="26"/>
        <v>1.2764283742754623</v>
      </c>
      <c r="I755">
        <v>22.5</v>
      </c>
      <c r="J755">
        <v>69.7</v>
      </c>
      <c r="K755">
        <v>69.97</v>
      </c>
      <c r="O755" t="s">
        <v>814</v>
      </c>
      <c r="P755" t="s">
        <v>775</v>
      </c>
      <c r="Q755" t="s">
        <v>0</v>
      </c>
      <c r="R755" t="s">
        <v>5</v>
      </c>
      <c r="S755">
        <v>24</v>
      </c>
      <c r="T755">
        <v>111.63</v>
      </c>
      <c r="U755">
        <v>73.7</v>
      </c>
      <c r="V755">
        <f t="shared" si="27"/>
        <v>1.5146540027137041</v>
      </c>
      <c r="W755">
        <v>23.5</v>
      </c>
      <c r="X755">
        <v>68.12</v>
      </c>
      <c r="Y755">
        <v>72.459999999999994</v>
      </c>
    </row>
    <row r="756" spans="1:25" x14ac:dyDescent="0.35">
      <c r="A756" t="s">
        <v>815</v>
      </c>
      <c r="B756" t="s">
        <v>775</v>
      </c>
      <c r="C756" t="s">
        <v>0</v>
      </c>
      <c r="D756" t="s">
        <v>4</v>
      </c>
      <c r="E756">
        <v>22</v>
      </c>
      <c r="F756">
        <v>96.48</v>
      </c>
      <c r="G756">
        <v>68.72</v>
      </c>
      <c r="H756">
        <f t="shared" si="26"/>
        <v>1.4039580908032596</v>
      </c>
      <c r="I756">
        <v>21</v>
      </c>
      <c r="J756">
        <v>61.71</v>
      </c>
      <c r="K756">
        <v>66.22</v>
      </c>
      <c r="O756" t="s">
        <v>815</v>
      </c>
      <c r="P756" t="s">
        <v>775</v>
      </c>
      <c r="Q756" t="s">
        <v>0</v>
      </c>
      <c r="R756" t="s">
        <v>5</v>
      </c>
      <c r="S756">
        <v>24</v>
      </c>
      <c r="T756">
        <v>91.88</v>
      </c>
      <c r="U756">
        <v>73.7</v>
      </c>
      <c r="V756">
        <f t="shared" si="27"/>
        <v>1.246675712347354</v>
      </c>
      <c r="W756">
        <v>21.5</v>
      </c>
      <c r="X756">
        <v>57.02</v>
      </c>
      <c r="Y756">
        <v>67.47</v>
      </c>
    </row>
    <row r="757" spans="1:25" x14ac:dyDescent="0.35">
      <c r="A757" t="s">
        <v>816</v>
      </c>
      <c r="B757" t="s">
        <v>775</v>
      </c>
      <c r="C757" t="s">
        <v>0</v>
      </c>
      <c r="D757" t="s">
        <v>4</v>
      </c>
      <c r="E757">
        <v>22.5</v>
      </c>
      <c r="F757">
        <v>62.59</v>
      </c>
      <c r="G757">
        <v>69.97</v>
      </c>
      <c r="H757">
        <f t="shared" si="26"/>
        <v>0.8945262255252252</v>
      </c>
      <c r="I757">
        <v>22</v>
      </c>
      <c r="J757">
        <v>48.3</v>
      </c>
      <c r="K757">
        <v>68.72</v>
      </c>
      <c r="O757" t="s">
        <v>816</v>
      </c>
      <c r="P757" t="s">
        <v>775</v>
      </c>
      <c r="Q757" t="s">
        <v>0</v>
      </c>
      <c r="R757" t="s">
        <v>5</v>
      </c>
      <c r="S757">
        <v>25</v>
      </c>
      <c r="T757">
        <v>86.2</v>
      </c>
      <c r="U757">
        <v>76.17</v>
      </c>
      <c r="V757">
        <f t="shared" si="27"/>
        <v>1.1316791387685441</v>
      </c>
      <c r="W757">
        <v>24</v>
      </c>
      <c r="X757">
        <v>83.58</v>
      </c>
      <c r="Y757">
        <v>73.7</v>
      </c>
    </row>
    <row r="758" spans="1:25" x14ac:dyDescent="0.35">
      <c r="A758" t="s">
        <v>817</v>
      </c>
      <c r="B758" t="s">
        <v>775</v>
      </c>
      <c r="C758" t="s">
        <v>0</v>
      </c>
      <c r="D758" t="s">
        <v>4</v>
      </c>
      <c r="E758">
        <v>22.5</v>
      </c>
      <c r="F758">
        <v>89.08</v>
      </c>
      <c r="G758">
        <v>69.97</v>
      </c>
      <c r="H758">
        <f t="shared" si="26"/>
        <v>1.2731170501643561</v>
      </c>
      <c r="I758">
        <v>21</v>
      </c>
      <c r="J758">
        <v>53.98</v>
      </c>
      <c r="K758">
        <v>66.22</v>
      </c>
      <c r="O758" t="s">
        <v>817</v>
      </c>
      <c r="P758" t="s">
        <v>775</v>
      </c>
      <c r="Q758" t="s">
        <v>0</v>
      </c>
      <c r="R758" t="s">
        <v>5</v>
      </c>
      <c r="S758">
        <v>24</v>
      </c>
      <c r="T758">
        <v>75.569999999999993</v>
      </c>
      <c r="U758">
        <v>73.7</v>
      </c>
      <c r="V758">
        <f t="shared" si="27"/>
        <v>1.0253731343283581</v>
      </c>
      <c r="W758">
        <v>23.5</v>
      </c>
      <c r="X758">
        <v>57.17</v>
      </c>
      <c r="Y758">
        <v>72.459999999999994</v>
      </c>
    </row>
    <row r="759" spans="1:25" x14ac:dyDescent="0.35">
      <c r="A759" t="s">
        <v>818</v>
      </c>
      <c r="B759" t="s">
        <v>775</v>
      </c>
      <c r="C759" t="s">
        <v>0</v>
      </c>
      <c r="D759" t="s">
        <v>4</v>
      </c>
      <c r="E759">
        <v>23</v>
      </c>
      <c r="F759">
        <v>109.17</v>
      </c>
      <c r="G759">
        <v>71.22</v>
      </c>
      <c r="H759">
        <f t="shared" si="26"/>
        <v>1.5328559393428813</v>
      </c>
      <c r="I759">
        <v>22.5</v>
      </c>
      <c r="J759">
        <v>66.010000000000005</v>
      </c>
      <c r="K759">
        <v>69.97</v>
      </c>
      <c r="O759" t="s">
        <v>818</v>
      </c>
      <c r="P759" t="s">
        <v>775</v>
      </c>
      <c r="Q759" t="s">
        <v>0</v>
      </c>
      <c r="R759" t="s">
        <v>5</v>
      </c>
      <c r="S759">
        <v>24</v>
      </c>
      <c r="T759">
        <v>118.9</v>
      </c>
      <c r="U759">
        <v>73.7</v>
      </c>
      <c r="V759">
        <f t="shared" si="27"/>
        <v>1.6132971506105835</v>
      </c>
      <c r="W759">
        <v>22.5</v>
      </c>
      <c r="X759">
        <v>64.150000000000006</v>
      </c>
      <c r="Y759">
        <v>69.97</v>
      </c>
    </row>
    <row r="760" spans="1:25" x14ac:dyDescent="0.35">
      <c r="A760" s="1" t="s">
        <v>819</v>
      </c>
      <c r="B760" t="s">
        <v>775</v>
      </c>
      <c r="C760" t="s">
        <v>0</v>
      </c>
      <c r="D760" t="s">
        <v>4</v>
      </c>
      <c r="E760">
        <v>15.5</v>
      </c>
      <c r="F760">
        <v>25.03</v>
      </c>
      <c r="G760">
        <v>52.21</v>
      </c>
      <c r="H760">
        <f t="shared" si="26"/>
        <v>0.47941007469833369</v>
      </c>
      <c r="I760">
        <v>15</v>
      </c>
      <c r="J760">
        <v>20.56</v>
      </c>
      <c r="K760">
        <v>50.91</v>
      </c>
      <c r="O760" t="s">
        <v>819</v>
      </c>
      <c r="P760" t="s">
        <v>775</v>
      </c>
      <c r="Q760" t="s">
        <v>0</v>
      </c>
      <c r="R760" t="s">
        <v>5</v>
      </c>
      <c r="S760">
        <v>24</v>
      </c>
      <c r="T760">
        <v>105.01</v>
      </c>
      <c r="U760">
        <v>73.7</v>
      </c>
      <c r="V760">
        <f t="shared" si="27"/>
        <v>1.4248303934871098</v>
      </c>
      <c r="W760">
        <v>23</v>
      </c>
      <c r="X760">
        <v>67.680000000000007</v>
      </c>
      <c r="Y760">
        <v>71.22</v>
      </c>
    </row>
    <row r="761" spans="1:25" x14ac:dyDescent="0.35">
      <c r="A761" t="s">
        <v>820</v>
      </c>
      <c r="B761" t="s">
        <v>775</v>
      </c>
      <c r="C761" t="s">
        <v>0</v>
      </c>
      <c r="D761" t="s">
        <v>4</v>
      </c>
      <c r="E761">
        <v>23</v>
      </c>
      <c r="F761">
        <v>92.57</v>
      </c>
      <c r="G761">
        <v>71.22</v>
      </c>
      <c r="H761">
        <f t="shared" si="26"/>
        <v>1.299775344004493</v>
      </c>
      <c r="I761">
        <v>21.5</v>
      </c>
      <c r="J761">
        <v>50.15</v>
      </c>
      <c r="K761">
        <v>67.47</v>
      </c>
      <c r="O761" t="s">
        <v>820</v>
      </c>
      <c r="P761" t="s">
        <v>775</v>
      </c>
      <c r="Q761" t="s">
        <v>0</v>
      </c>
      <c r="R761" t="s">
        <v>5</v>
      </c>
      <c r="S761">
        <v>29</v>
      </c>
      <c r="T761">
        <v>72.66</v>
      </c>
      <c r="U761">
        <v>85.96</v>
      </c>
      <c r="V761">
        <f t="shared" si="27"/>
        <v>0.84527687296416942</v>
      </c>
      <c r="W761">
        <v>28.5</v>
      </c>
      <c r="X761">
        <v>55.06</v>
      </c>
      <c r="Y761">
        <v>84.74</v>
      </c>
    </row>
    <row r="762" spans="1:25" x14ac:dyDescent="0.35">
      <c r="A762" s="1" t="s">
        <v>821</v>
      </c>
      <c r="B762" t="s">
        <v>775</v>
      </c>
      <c r="C762" t="s">
        <v>0</v>
      </c>
      <c r="D762" t="s">
        <v>4</v>
      </c>
      <c r="E762">
        <v>15.5</v>
      </c>
      <c r="F762">
        <v>32.22</v>
      </c>
      <c r="G762">
        <v>52.21</v>
      </c>
      <c r="H762">
        <f t="shared" si="26"/>
        <v>0.6171231564834323</v>
      </c>
      <c r="I762">
        <v>15</v>
      </c>
      <c r="J762">
        <v>24.78</v>
      </c>
      <c r="K762">
        <v>50.91</v>
      </c>
      <c r="O762" t="s">
        <v>821</v>
      </c>
      <c r="P762" t="s">
        <v>775</v>
      </c>
      <c r="Q762" t="s">
        <v>0</v>
      </c>
      <c r="R762" t="s">
        <v>5</v>
      </c>
      <c r="S762">
        <v>22.5</v>
      </c>
      <c r="T762">
        <v>58.53</v>
      </c>
      <c r="U762">
        <v>69.97</v>
      </c>
      <c r="V762">
        <f t="shared" si="27"/>
        <v>0.83650135772473921</v>
      </c>
      <c r="W762">
        <v>22</v>
      </c>
      <c r="X762">
        <v>35.369999999999997</v>
      </c>
      <c r="Y762">
        <v>68.72</v>
      </c>
    </row>
    <row r="763" spans="1:25" x14ac:dyDescent="0.35">
      <c r="A763" s="1" t="s">
        <v>822</v>
      </c>
      <c r="B763" t="s">
        <v>775</v>
      </c>
      <c r="C763" t="s">
        <v>0</v>
      </c>
      <c r="D763" t="s">
        <v>4</v>
      </c>
      <c r="E763">
        <v>21.5</v>
      </c>
      <c r="F763">
        <v>51.35</v>
      </c>
      <c r="G763">
        <v>67.47</v>
      </c>
      <c r="H763">
        <f t="shared" si="26"/>
        <v>0.76107899807321777</v>
      </c>
      <c r="I763">
        <v>21</v>
      </c>
      <c r="J763">
        <v>35.020000000000003</v>
      </c>
      <c r="K763">
        <v>66.22</v>
      </c>
      <c r="O763" t="s">
        <v>822</v>
      </c>
      <c r="P763" t="s">
        <v>775</v>
      </c>
      <c r="Q763" t="s">
        <v>0</v>
      </c>
      <c r="R763" t="s">
        <v>5</v>
      </c>
      <c r="S763">
        <v>24</v>
      </c>
      <c r="T763">
        <v>100.55</v>
      </c>
      <c r="U763">
        <v>73.7</v>
      </c>
      <c r="V763">
        <f t="shared" si="27"/>
        <v>1.364314789687924</v>
      </c>
      <c r="W763">
        <v>21.5</v>
      </c>
      <c r="X763">
        <v>42.09</v>
      </c>
      <c r="Y763">
        <v>67.47</v>
      </c>
    </row>
    <row r="764" spans="1:25" x14ac:dyDescent="0.35">
      <c r="A764" t="s">
        <v>823</v>
      </c>
      <c r="B764" t="s">
        <v>775</v>
      </c>
      <c r="C764" t="s">
        <v>3</v>
      </c>
      <c r="D764" t="s">
        <v>4</v>
      </c>
      <c r="E764">
        <v>15.5</v>
      </c>
      <c r="F764">
        <v>34.72</v>
      </c>
      <c r="G764">
        <v>52.21</v>
      </c>
      <c r="H764">
        <f t="shared" si="26"/>
        <v>0.66500670369660986</v>
      </c>
      <c r="I764">
        <v>15</v>
      </c>
      <c r="J764">
        <v>22.18</v>
      </c>
      <c r="K764">
        <v>50.91</v>
      </c>
      <c r="O764" t="s">
        <v>823</v>
      </c>
      <c r="P764" t="s">
        <v>775</v>
      </c>
      <c r="Q764" t="s">
        <v>3</v>
      </c>
      <c r="R764" t="s">
        <v>5</v>
      </c>
      <c r="S764">
        <v>15.5</v>
      </c>
      <c r="T764">
        <v>50.49</v>
      </c>
      <c r="U764">
        <v>52.21</v>
      </c>
      <c r="V764">
        <f t="shared" si="27"/>
        <v>0.96705611951733383</v>
      </c>
      <c r="W764">
        <v>15</v>
      </c>
      <c r="X764">
        <v>35.96</v>
      </c>
      <c r="Y764">
        <v>50.91</v>
      </c>
    </row>
    <row r="765" spans="1:25" x14ac:dyDescent="0.35">
      <c r="A765" s="1" t="s">
        <v>824</v>
      </c>
      <c r="B765" t="s">
        <v>775</v>
      </c>
      <c r="C765" t="s">
        <v>3</v>
      </c>
      <c r="D765" t="s">
        <v>4</v>
      </c>
      <c r="E765">
        <v>15.5</v>
      </c>
      <c r="F765">
        <v>36.479999999999997</v>
      </c>
      <c r="G765">
        <v>52.21</v>
      </c>
      <c r="H765">
        <f t="shared" si="26"/>
        <v>0.69871672093468673</v>
      </c>
      <c r="I765">
        <v>15</v>
      </c>
      <c r="J765">
        <v>23.6</v>
      </c>
      <c r="K765">
        <v>50.91</v>
      </c>
      <c r="O765" t="s">
        <v>824</v>
      </c>
      <c r="P765" t="s">
        <v>775</v>
      </c>
      <c r="Q765" t="s">
        <v>3</v>
      </c>
      <c r="R765" t="s">
        <v>5</v>
      </c>
      <c r="S765">
        <v>24</v>
      </c>
      <c r="T765">
        <v>104.17</v>
      </c>
      <c r="U765">
        <v>73.7</v>
      </c>
      <c r="V765">
        <f t="shared" si="27"/>
        <v>1.4134328358208954</v>
      </c>
      <c r="W765">
        <v>22.5</v>
      </c>
      <c r="X765">
        <v>65</v>
      </c>
      <c r="Y765">
        <v>69.97</v>
      </c>
    </row>
    <row r="766" spans="1:25" x14ac:dyDescent="0.35">
      <c r="A766" t="s">
        <v>825</v>
      </c>
      <c r="B766" t="s">
        <v>775</v>
      </c>
      <c r="C766" t="s">
        <v>3</v>
      </c>
      <c r="D766" t="s">
        <v>4</v>
      </c>
      <c r="E766">
        <v>21</v>
      </c>
      <c r="F766">
        <v>48.39</v>
      </c>
      <c r="G766">
        <v>66.22</v>
      </c>
      <c r="H766">
        <f t="shared" si="26"/>
        <v>0.73074599818785868</v>
      </c>
      <c r="I766">
        <v>20.5</v>
      </c>
      <c r="J766">
        <v>27.57</v>
      </c>
      <c r="K766">
        <v>64.97</v>
      </c>
      <c r="O766" t="s">
        <v>825</v>
      </c>
      <c r="P766" t="s">
        <v>775</v>
      </c>
      <c r="Q766" t="s">
        <v>3</v>
      </c>
      <c r="R766" t="s">
        <v>5</v>
      </c>
      <c r="S766">
        <v>24</v>
      </c>
      <c r="T766">
        <v>135.12</v>
      </c>
      <c r="U766">
        <v>73.7</v>
      </c>
      <c r="V766">
        <f t="shared" si="27"/>
        <v>1.8333785617367706</v>
      </c>
      <c r="W766">
        <v>22</v>
      </c>
      <c r="X766">
        <v>64.680000000000007</v>
      </c>
      <c r="Y766">
        <v>68.72</v>
      </c>
    </row>
    <row r="767" spans="1:25" x14ac:dyDescent="0.35">
      <c r="A767" t="s">
        <v>826</v>
      </c>
      <c r="B767" t="s">
        <v>775</v>
      </c>
      <c r="C767" t="s">
        <v>3</v>
      </c>
      <c r="D767" t="s">
        <v>4</v>
      </c>
      <c r="E767">
        <v>21.5</v>
      </c>
      <c r="F767">
        <v>85.6</v>
      </c>
      <c r="G767">
        <v>67.47</v>
      </c>
      <c r="H767">
        <f t="shared" si="26"/>
        <v>1.2687120201571067</v>
      </c>
      <c r="I767">
        <v>21</v>
      </c>
      <c r="J767">
        <v>63.9</v>
      </c>
      <c r="K767">
        <v>66.22</v>
      </c>
      <c r="O767" t="s">
        <v>826</v>
      </c>
      <c r="P767" t="s">
        <v>775</v>
      </c>
      <c r="Q767" t="s">
        <v>3</v>
      </c>
      <c r="R767" t="s">
        <v>5</v>
      </c>
      <c r="S767">
        <v>24</v>
      </c>
      <c r="T767">
        <v>98.24</v>
      </c>
      <c r="U767">
        <v>73.7</v>
      </c>
      <c r="V767">
        <f t="shared" si="27"/>
        <v>1.3329715061058343</v>
      </c>
      <c r="W767">
        <v>23</v>
      </c>
      <c r="X767">
        <v>69.040000000000006</v>
      </c>
      <c r="Y767">
        <v>71.22</v>
      </c>
    </row>
    <row r="768" spans="1:25" x14ac:dyDescent="0.35">
      <c r="A768" t="s">
        <v>827</v>
      </c>
      <c r="B768" t="s">
        <v>775</v>
      </c>
      <c r="C768" t="s">
        <v>3</v>
      </c>
      <c r="D768" t="s">
        <v>4</v>
      </c>
      <c r="E768">
        <v>15</v>
      </c>
      <c r="F768">
        <v>30.65</v>
      </c>
      <c r="G768">
        <v>50.91</v>
      </c>
      <c r="H768">
        <f t="shared" si="26"/>
        <v>0.60204282066391668</v>
      </c>
      <c r="I768">
        <v>15</v>
      </c>
      <c r="J768">
        <v>30.65</v>
      </c>
      <c r="K768">
        <v>50.91</v>
      </c>
      <c r="O768" t="s">
        <v>827</v>
      </c>
      <c r="P768" t="s">
        <v>775</v>
      </c>
      <c r="Q768" t="s">
        <v>3</v>
      </c>
      <c r="R768" t="s">
        <v>5</v>
      </c>
      <c r="S768">
        <v>23.5</v>
      </c>
      <c r="T768">
        <v>98.57</v>
      </c>
      <c r="U768">
        <v>72.459999999999994</v>
      </c>
      <c r="V768">
        <f t="shared" si="27"/>
        <v>1.3603367375103506</v>
      </c>
      <c r="W768">
        <v>22.5</v>
      </c>
      <c r="X768">
        <v>58.63</v>
      </c>
      <c r="Y768">
        <v>69.97</v>
      </c>
    </row>
    <row r="769" spans="1:25" x14ac:dyDescent="0.35">
      <c r="A769" t="s">
        <v>828</v>
      </c>
      <c r="B769" t="s">
        <v>775</v>
      </c>
      <c r="C769" t="s">
        <v>3</v>
      </c>
      <c r="D769" t="s">
        <v>4</v>
      </c>
      <c r="E769">
        <v>22.5</v>
      </c>
      <c r="F769">
        <v>114.03</v>
      </c>
      <c r="G769">
        <v>69.97</v>
      </c>
      <c r="H769">
        <f t="shared" si="26"/>
        <v>1.6296984421895098</v>
      </c>
      <c r="I769">
        <v>21</v>
      </c>
      <c r="J769">
        <v>41.92</v>
      </c>
      <c r="K769">
        <v>66.22</v>
      </c>
      <c r="O769" t="s">
        <v>828</v>
      </c>
      <c r="P769" t="s">
        <v>775</v>
      </c>
      <c r="Q769" t="s">
        <v>3</v>
      </c>
      <c r="R769" t="s">
        <v>5</v>
      </c>
      <c r="S769">
        <v>24</v>
      </c>
      <c r="T769">
        <v>90.16</v>
      </c>
      <c r="U769">
        <v>73.7</v>
      </c>
      <c r="V769">
        <f t="shared" si="27"/>
        <v>1.223337856173677</v>
      </c>
      <c r="W769">
        <v>23</v>
      </c>
      <c r="X769">
        <v>67.34</v>
      </c>
      <c r="Y769">
        <v>71.22</v>
      </c>
    </row>
    <row r="770" spans="1:25" x14ac:dyDescent="0.35">
      <c r="A770" t="s">
        <v>829</v>
      </c>
      <c r="B770" t="s">
        <v>775</v>
      </c>
      <c r="C770" t="s">
        <v>3</v>
      </c>
      <c r="D770" t="s">
        <v>4</v>
      </c>
      <c r="E770">
        <v>21</v>
      </c>
      <c r="F770">
        <v>59.93</v>
      </c>
      <c r="G770">
        <v>66.22</v>
      </c>
      <c r="H770">
        <f t="shared" si="26"/>
        <v>0.90501359106010271</v>
      </c>
      <c r="I770">
        <v>20.5</v>
      </c>
      <c r="J770">
        <v>46.68</v>
      </c>
      <c r="K770">
        <v>64.97</v>
      </c>
      <c r="O770" t="s">
        <v>829</v>
      </c>
      <c r="P770" t="s">
        <v>775</v>
      </c>
      <c r="Q770" t="s">
        <v>3</v>
      </c>
      <c r="R770" t="s">
        <v>5</v>
      </c>
      <c r="S770">
        <v>24</v>
      </c>
      <c r="T770">
        <v>84.81</v>
      </c>
      <c r="U770">
        <v>73.7</v>
      </c>
      <c r="V770">
        <f t="shared" si="27"/>
        <v>1.1507462686567165</v>
      </c>
      <c r="W770">
        <v>23</v>
      </c>
      <c r="X770">
        <v>50.97</v>
      </c>
      <c r="Y770">
        <v>71.22</v>
      </c>
    </row>
    <row r="771" spans="1:25" x14ac:dyDescent="0.35">
      <c r="A771" t="s">
        <v>830</v>
      </c>
      <c r="B771" t="s">
        <v>775</v>
      </c>
      <c r="C771" t="s">
        <v>3</v>
      </c>
      <c r="D771" t="s">
        <v>4</v>
      </c>
      <c r="E771">
        <v>19.5</v>
      </c>
      <c r="F771">
        <v>45.1</v>
      </c>
      <c r="G771">
        <v>62.44</v>
      </c>
      <c r="H771">
        <f t="shared" si="26"/>
        <v>0.72229340166559908</v>
      </c>
      <c r="I771">
        <v>19</v>
      </c>
      <c r="J771">
        <v>30.51</v>
      </c>
      <c r="K771">
        <v>61.18</v>
      </c>
      <c r="O771" t="s">
        <v>830</v>
      </c>
      <c r="P771" t="s">
        <v>775</v>
      </c>
      <c r="Q771" t="s">
        <v>3</v>
      </c>
      <c r="R771" t="s">
        <v>5</v>
      </c>
      <c r="S771">
        <v>24</v>
      </c>
      <c r="T771">
        <v>87.61</v>
      </c>
      <c r="U771">
        <v>73.7</v>
      </c>
      <c r="V771">
        <f t="shared" si="27"/>
        <v>1.1887381275440976</v>
      </c>
      <c r="W771">
        <v>23</v>
      </c>
      <c r="X771">
        <v>66.77</v>
      </c>
      <c r="Y771">
        <v>71.22</v>
      </c>
    </row>
    <row r="772" spans="1:25" x14ac:dyDescent="0.35">
      <c r="A772" t="s">
        <v>831</v>
      </c>
      <c r="B772" t="s">
        <v>775</v>
      </c>
      <c r="C772" t="s">
        <v>3</v>
      </c>
      <c r="D772" t="s">
        <v>4</v>
      </c>
      <c r="E772">
        <v>19</v>
      </c>
      <c r="F772">
        <v>55.76</v>
      </c>
      <c r="G772">
        <v>61.18</v>
      </c>
      <c r="H772">
        <f t="shared" si="26"/>
        <v>0.91140895717554749</v>
      </c>
      <c r="I772">
        <v>18.5</v>
      </c>
      <c r="J772">
        <v>41.51</v>
      </c>
      <c r="K772">
        <v>59.91</v>
      </c>
      <c r="O772" t="s">
        <v>831</v>
      </c>
      <c r="P772" t="s">
        <v>775</v>
      </c>
      <c r="Q772" t="s">
        <v>3</v>
      </c>
      <c r="R772" t="s">
        <v>5</v>
      </c>
      <c r="S772">
        <v>23.5</v>
      </c>
      <c r="T772">
        <v>95.46</v>
      </c>
      <c r="U772">
        <v>72.459999999999994</v>
      </c>
      <c r="V772">
        <f t="shared" si="27"/>
        <v>1.3174165056582943</v>
      </c>
      <c r="W772">
        <v>22.5</v>
      </c>
      <c r="X772">
        <v>69.709999999999994</v>
      </c>
      <c r="Y772">
        <v>69.97</v>
      </c>
    </row>
    <row r="773" spans="1:25" x14ac:dyDescent="0.35">
      <c r="A773" t="s">
        <v>832</v>
      </c>
      <c r="B773" t="s">
        <v>775</v>
      </c>
      <c r="C773" t="s">
        <v>3</v>
      </c>
      <c r="D773" t="s">
        <v>4</v>
      </c>
      <c r="E773">
        <v>24</v>
      </c>
      <c r="F773">
        <v>84.64</v>
      </c>
      <c r="G773">
        <v>73.7</v>
      </c>
      <c r="H773">
        <f t="shared" si="26"/>
        <v>1.1484396200814111</v>
      </c>
      <c r="I773">
        <v>22</v>
      </c>
      <c r="J773">
        <v>71.03</v>
      </c>
      <c r="K773">
        <v>68.72</v>
      </c>
      <c r="O773" t="s">
        <v>832</v>
      </c>
      <c r="P773" t="s">
        <v>775</v>
      </c>
      <c r="Q773" t="s">
        <v>3</v>
      </c>
      <c r="R773" t="s">
        <v>5</v>
      </c>
      <c r="S773">
        <v>24</v>
      </c>
      <c r="T773">
        <v>113.65</v>
      </c>
      <c r="U773">
        <v>73.7</v>
      </c>
      <c r="V773">
        <f t="shared" si="27"/>
        <v>1.5420624151967435</v>
      </c>
      <c r="W773">
        <v>26</v>
      </c>
      <c r="X773">
        <v>88.7</v>
      </c>
      <c r="Y773">
        <v>78.63</v>
      </c>
    </row>
    <row r="774" spans="1:25" x14ac:dyDescent="0.35">
      <c r="A774" t="s">
        <v>833</v>
      </c>
      <c r="B774" t="s">
        <v>775</v>
      </c>
      <c r="C774" t="s">
        <v>3</v>
      </c>
      <c r="D774" t="s">
        <v>4</v>
      </c>
      <c r="E774">
        <v>23.5</v>
      </c>
      <c r="F774">
        <v>70.12</v>
      </c>
      <c r="G774">
        <v>72.459999999999994</v>
      </c>
      <c r="H774">
        <f t="shared" si="26"/>
        <v>0.96770632072867802</v>
      </c>
      <c r="I774">
        <v>23</v>
      </c>
      <c r="J774">
        <v>61.87</v>
      </c>
      <c r="K774">
        <v>71.22</v>
      </c>
      <c r="O774" t="s">
        <v>833</v>
      </c>
      <c r="P774" t="s">
        <v>775</v>
      </c>
      <c r="Q774" t="s">
        <v>3</v>
      </c>
      <c r="R774" t="s">
        <v>5</v>
      </c>
      <c r="S774">
        <v>24</v>
      </c>
      <c r="T774">
        <v>90.28</v>
      </c>
      <c r="U774">
        <v>73.7</v>
      </c>
      <c r="V774">
        <f t="shared" si="27"/>
        <v>1.2249660786974219</v>
      </c>
      <c r="W774">
        <v>23</v>
      </c>
      <c r="X774">
        <v>59.76</v>
      </c>
      <c r="Y774">
        <v>71.22</v>
      </c>
    </row>
    <row r="775" spans="1:25" x14ac:dyDescent="0.35">
      <c r="A775" t="s">
        <v>834</v>
      </c>
      <c r="B775" t="s">
        <v>775</v>
      </c>
      <c r="C775" t="s">
        <v>3</v>
      </c>
      <c r="D775" t="s">
        <v>4</v>
      </c>
      <c r="E775">
        <v>22.5</v>
      </c>
      <c r="F775">
        <v>120.62</v>
      </c>
      <c r="G775">
        <v>69.97</v>
      </c>
      <c r="H775">
        <f t="shared" si="26"/>
        <v>1.7238816635701015</v>
      </c>
      <c r="I775">
        <v>21</v>
      </c>
      <c r="J775">
        <v>62.93</v>
      </c>
      <c r="K775">
        <v>66.22</v>
      </c>
      <c r="O775" t="s">
        <v>834</v>
      </c>
      <c r="P775" t="s">
        <v>775</v>
      </c>
      <c r="Q775" t="s">
        <v>3</v>
      </c>
      <c r="R775" t="s">
        <v>5</v>
      </c>
      <c r="S775">
        <v>24</v>
      </c>
      <c r="T775">
        <v>129.05000000000001</v>
      </c>
      <c r="U775">
        <v>73.7</v>
      </c>
      <c r="V775">
        <f t="shared" si="27"/>
        <v>1.7510176390773406</v>
      </c>
      <c r="W775">
        <v>22</v>
      </c>
      <c r="X775">
        <v>67.08</v>
      </c>
      <c r="Y775">
        <v>68.72</v>
      </c>
    </row>
    <row r="776" spans="1:25" x14ac:dyDescent="0.35">
      <c r="A776" t="s">
        <v>835</v>
      </c>
      <c r="B776" t="s">
        <v>775</v>
      </c>
      <c r="C776" t="s">
        <v>3</v>
      </c>
      <c r="D776" t="s">
        <v>4</v>
      </c>
      <c r="E776">
        <v>22</v>
      </c>
      <c r="F776">
        <v>67.459999999999994</v>
      </c>
      <c r="G776">
        <v>68.72</v>
      </c>
      <c r="H776">
        <f t="shared" si="26"/>
        <v>0.98166472642607672</v>
      </c>
      <c r="I776">
        <v>21.5</v>
      </c>
      <c r="J776">
        <v>65.41</v>
      </c>
      <c r="K776">
        <v>67.47</v>
      </c>
      <c r="O776" t="s">
        <v>835</v>
      </c>
      <c r="P776" t="s">
        <v>775</v>
      </c>
      <c r="Q776" t="s">
        <v>3</v>
      </c>
      <c r="R776" t="s">
        <v>5</v>
      </c>
      <c r="S776">
        <v>24</v>
      </c>
      <c r="T776">
        <v>98.43</v>
      </c>
      <c r="U776">
        <v>73.7</v>
      </c>
      <c r="V776">
        <f t="shared" si="27"/>
        <v>1.3355495251017639</v>
      </c>
      <c r="W776">
        <v>22.5</v>
      </c>
      <c r="X776">
        <v>59.39</v>
      </c>
      <c r="Y776">
        <v>69.97</v>
      </c>
    </row>
    <row r="777" spans="1:25" x14ac:dyDescent="0.35">
      <c r="A777" t="s">
        <v>836</v>
      </c>
      <c r="B777" t="s">
        <v>775</v>
      </c>
      <c r="C777" t="s">
        <v>3</v>
      </c>
      <c r="D777" t="s">
        <v>4</v>
      </c>
      <c r="E777">
        <v>24</v>
      </c>
      <c r="F777">
        <v>79.19</v>
      </c>
      <c r="G777">
        <v>73.7</v>
      </c>
      <c r="H777">
        <f t="shared" si="26"/>
        <v>1.0744911804613297</v>
      </c>
      <c r="I777">
        <v>23</v>
      </c>
      <c r="J777">
        <v>74.92</v>
      </c>
      <c r="K777">
        <v>71.22</v>
      </c>
      <c r="O777" t="s">
        <v>836</v>
      </c>
      <c r="P777" t="s">
        <v>775</v>
      </c>
      <c r="Q777" t="s">
        <v>3</v>
      </c>
      <c r="R777" t="s">
        <v>5</v>
      </c>
      <c r="S777">
        <v>24</v>
      </c>
      <c r="T777">
        <v>116.28</v>
      </c>
      <c r="U777">
        <v>73.7</v>
      </c>
      <c r="V777">
        <f t="shared" si="27"/>
        <v>1.5777476255088194</v>
      </c>
      <c r="W777">
        <v>23</v>
      </c>
      <c r="X777">
        <v>69.5</v>
      </c>
      <c r="Y777">
        <v>71.22</v>
      </c>
    </row>
    <row r="778" spans="1:25" x14ac:dyDescent="0.35">
      <c r="A778" t="s">
        <v>837</v>
      </c>
      <c r="B778" t="s">
        <v>775</v>
      </c>
      <c r="C778" t="s">
        <v>3</v>
      </c>
      <c r="D778" t="s">
        <v>4</v>
      </c>
      <c r="E778">
        <v>23.5</v>
      </c>
      <c r="F778">
        <v>67.430000000000007</v>
      </c>
      <c r="G778">
        <v>72.459999999999994</v>
      </c>
      <c r="H778">
        <f t="shared" si="26"/>
        <v>0.9305823902842949</v>
      </c>
      <c r="I778">
        <v>23</v>
      </c>
      <c r="J778">
        <v>55.09</v>
      </c>
      <c r="K778">
        <v>71.22</v>
      </c>
      <c r="O778" t="s">
        <v>837</v>
      </c>
      <c r="P778" t="s">
        <v>775</v>
      </c>
      <c r="Q778" t="s">
        <v>3</v>
      </c>
      <c r="R778" t="s">
        <v>5</v>
      </c>
      <c r="S778">
        <v>24</v>
      </c>
      <c r="T778">
        <v>69.290000000000006</v>
      </c>
      <c r="U778">
        <v>73.7</v>
      </c>
      <c r="V778">
        <f t="shared" si="27"/>
        <v>0.94016282225237457</v>
      </c>
      <c r="W778">
        <v>23.5</v>
      </c>
      <c r="X778">
        <v>56.57</v>
      </c>
      <c r="Y778">
        <v>72.459999999999994</v>
      </c>
    </row>
    <row r="779" spans="1:25" x14ac:dyDescent="0.35">
      <c r="A779" t="s">
        <v>838</v>
      </c>
      <c r="B779" t="s">
        <v>775</v>
      </c>
      <c r="C779" t="s">
        <v>3</v>
      </c>
      <c r="D779" t="s">
        <v>4</v>
      </c>
      <c r="E779">
        <v>22.5</v>
      </c>
      <c r="F779">
        <v>66.260000000000005</v>
      </c>
      <c r="G779">
        <v>69.97</v>
      </c>
      <c r="H779">
        <f t="shared" si="26"/>
        <v>0.94697727597541814</v>
      </c>
      <c r="I779">
        <v>22</v>
      </c>
      <c r="J779">
        <v>44.17</v>
      </c>
      <c r="K779">
        <v>68.72</v>
      </c>
      <c r="O779" t="s">
        <v>838</v>
      </c>
      <c r="P779" t="s">
        <v>775</v>
      </c>
      <c r="Q779" t="s">
        <v>3</v>
      </c>
      <c r="R779" t="s">
        <v>5</v>
      </c>
      <c r="S779">
        <v>24</v>
      </c>
      <c r="T779">
        <v>76.959999999999994</v>
      </c>
      <c r="U779">
        <v>73.7</v>
      </c>
      <c r="V779">
        <f t="shared" si="27"/>
        <v>1.0442333785617366</v>
      </c>
      <c r="W779">
        <v>23.5</v>
      </c>
      <c r="X779">
        <v>52.09</v>
      </c>
      <c r="Y779">
        <v>72.459999999999994</v>
      </c>
    </row>
    <row r="780" spans="1:25" x14ac:dyDescent="0.35">
      <c r="A780" t="s">
        <v>842</v>
      </c>
      <c r="B780" t="s">
        <v>843</v>
      </c>
      <c r="C780" t="s">
        <v>0</v>
      </c>
      <c r="D780" t="s">
        <v>1</v>
      </c>
      <c r="E780">
        <v>26</v>
      </c>
      <c r="F780">
        <v>75.31</v>
      </c>
      <c r="G780">
        <v>78.63</v>
      </c>
      <c r="H780">
        <f t="shared" ref="H780:H843" si="28">F780/G780</f>
        <v>0.9577769299249651</v>
      </c>
      <c r="I780">
        <v>25.5</v>
      </c>
      <c r="J780">
        <v>37.03</v>
      </c>
      <c r="K780">
        <v>77.400000000000006</v>
      </c>
      <c r="O780" t="s">
        <v>842</v>
      </c>
      <c r="P780" t="s">
        <v>843</v>
      </c>
      <c r="Q780" t="s">
        <v>0</v>
      </c>
      <c r="R780" t="s">
        <v>2</v>
      </c>
      <c r="S780">
        <v>22.5</v>
      </c>
      <c r="T780">
        <v>67.17</v>
      </c>
      <c r="U780">
        <v>69.97</v>
      </c>
      <c r="V780">
        <f t="shared" ref="V780:V843" si="29">T780/U780</f>
        <v>0.95998284979276838</v>
      </c>
      <c r="W780">
        <v>22</v>
      </c>
      <c r="X780">
        <v>42.8</v>
      </c>
      <c r="Y780">
        <v>68.72</v>
      </c>
    </row>
    <row r="781" spans="1:25" x14ac:dyDescent="0.35">
      <c r="A781" t="s">
        <v>844</v>
      </c>
      <c r="B781" t="s">
        <v>843</v>
      </c>
      <c r="C781" t="s">
        <v>0</v>
      </c>
      <c r="D781" t="s">
        <v>1</v>
      </c>
      <c r="E781">
        <v>25</v>
      </c>
      <c r="F781">
        <v>72.92</v>
      </c>
      <c r="G781">
        <v>76.17</v>
      </c>
      <c r="H781">
        <f t="shared" si="28"/>
        <v>0.95733228305106999</v>
      </c>
      <c r="I781">
        <v>24.5</v>
      </c>
      <c r="J781">
        <v>46.36</v>
      </c>
      <c r="K781">
        <v>74.930000000000007</v>
      </c>
      <c r="O781" t="s">
        <v>844</v>
      </c>
      <c r="P781" t="s">
        <v>843</v>
      </c>
      <c r="Q781" t="s">
        <v>0</v>
      </c>
      <c r="R781" t="s">
        <v>2</v>
      </c>
      <c r="S781">
        <v>27</v>
      </c>
      <c r="T781">
        <v>76.13</v>
      </c>
      <c r="U781">
        <v>81.08</v>
      </c>
      <c r="V781">
        <f t="shared" si="29"/>
        <v>0.93894918598914645</v>
      </c>
      <c r="W781">
        <v>26.5</v>
      </c>
      <c r="X781">
        <v>47.37</v>
      </c>
      <c r="Y781">
        <v>79.86</v>
      </c>
    </row>
    <row r="782" spans="1:25" x14ac:dyDescent="0.35">
      <c r="A782" t="s">
        <v>845</v>
      </c>
      <c r="B782" t="s">
        <v>843</v>
      </c>
      <c r="C782" t="s">
        <v>0</v>
      </c>
      <c r="D782" t="s">
        <v>1</v>
      </c>
      <c r="E782">
        <v>22</v>
      </c>
      <c r="F782">
        <v>88.38</v>
      </c>
      <c r="G782">
        <v>68.72</v>
      </c>
      <c r="H782">
        <f t="shared" si="28"/>
        <v>1.2860884749708963</v>
      </c>
      <c r="I782">
        <v>21.5</v>
      </c>
      <c r="J782">
        <v>57.51</v>
      </c>
      <c r="K782">
        <v>67.47</v>
      </c>
      <c r="O782" t="s">
        <v>845</v>
      </c>
      <c r="P782" t="s">
        <v>843</v>
      </c>
      <c r="Q782" t="s">
        <v>0</v>
      </c>
      <c r="R782" t="s">
        <v>2</v>
      </c>
      <c r="S782">
        <v>24</v>
      </c>
      <c r="T782">
        <v>75.37</v>
      </c>
      <c r="U782">
        <v>73.7</v>
      </c>
      <c r="V782">
        <f t="shared" si="29"/>
        <v>1.0226594301221168</v>
      </c>
      <c r="W782">
        <v>23.5</v>
      </c>
      <c r="X782">
        <v>53.68</v>
      </c>
      <c r="Y782">
        <v>72.459999999999994</v>
      </c>
    </row>
    <row r="783" spans="1:25" x14ac:dyDescent="0.35">
      <c r="A783" t="s">
        <v>846</v>
      </c>
      <c r="B783" t="s">
        <v>843</v>
      </c>
      <c r="C783" t="s">
        <v>0</v>
      </c>
      <c r="D783" t="s">
        <v>1</v>
      </c>
      <c r="E783">
        <v>15.5</v>
      </c>
      <c r="F783">
        <v>43.69</v>
      </c>
      <c r="G783">
        <v>52.21</v>
      </c>
      <c r="H783">
        <f t="shared" si="28"/>
        <v>0.83681287109749081</v>
      </c>
      <c r="I783">
        <v>15</v>
      </c>
      <c r="J783">
        <v>38.06</v>
      </c>
      <c r="K783">
        <v>50.91</v>
      </c>
      <c r="O783" t="s">
        <v>846</v>
      </c>
      <c r="P783" t="s">
        <v>843</v>
      </c>
      <c r="Q783" t="s">
        <v>0</v>
      </c>
      <c r="R783" t="s">
        <v>2</v>
      </c>
      <c r="S783">
        <v>24</v>
      </c>
      <c r="T783">
        <v>90.2</v>
      </c>
      <c r="U783">
        <v>73.7</v>
      </c>
      <c r="V783">
        <f t="shared" si="29"/>
        <v>1.2238805970149254</v>
      </c>
      <c r="W783">
        <v>23</v>
      </c>
      <c r="X783">
        <v>72.88</v>
      </c>
      <c r="Y783">
        <v>71.22</v>
      </c>
    </row>
    <row r="784" spans="1:25" x14ac:dyDescent="0.35">
      <c r="A784" t="s">
        <v>847</v>
      </c>
      <c r="B784" t="s">
        <v>843</v>
      </c>
      <c r="C784" t="s">
        <v>0</v>
      </c>
      <c r="D784" t="s">
        <v>1</v>
      </c>
      <c r="E784">
        <v>22.5</v>
      </c>
      <c r="F784">
        <v>71.349999999999994</v>
      </c>
      <c r="G784">
        <v>69.97</v>
      </c>
      <c r="H784">
        <f t="shared" si="28"/>
        <v>1.0197227383164214</v>
      </c>
      <c r="I784">
        <v>22</v>
      </c>
      <c r="J784">
        <v>35.43</v>
      </c>
      <c r="K784">
        <v>68.72</v>
      </c>
      <c r="O784" t="s">
        <v>847</v>
      </c>
      <c r="P784" t="s">
        <v>843</v>
      </c>
      <c r="Q784" t="s">
        <v>0</v>
      </c>
      <c r="R784" t="s">
        <v>2</v>
      </c>
      <c r="S784">
        <v>21</v>
      </c>
      <c r="T784">
        <v>62.1</v>
      </c>
      <c r="U784">
        <v>66.22</v>
      </c>
      <c r="V784">
        <f t="shared" si="29"/>
        <v>0.93778314708547272</v>
      </c>
      <c r="W784">
        <v>20.5</v>
      </c>
      <c r="X784">
        <v>45.95</v>
      </c>
      <c r="Y784">
        <v>64.97</v>
      </c>
    </row>
    <row r="785" spans="1:25" x14ac:dyDescent="0.35">
      <c r="A785" t="s">
        <v>848</v>
      </c>
      <c r="B785" t="s">
        <v>843</v>
      </c>
      <c r="C785" t="s">
        <v>0</v>
      </c>
      <c r="D785" t="s">
        <v>1</v>
      </c>
      <c r="E785">
        <v>21</v>
      </c>
      <c r="F785">
        <v>60.76</v>
      </c>
      <c r="G785">
        <v>66.22</v>
      </c>
      <c r="H785">
        <f t="shared" si="28"/>
        <v>0.91754756871035936</v>
      </c>
      <c r="I785">
        <v>20.5</v>
      </c>
      <c r="J785">
        <v>37.270000000000003</v>
      </c>
      <c r="K785">
        <v>64.97</v>
      </c>
      <c r="O785" t="s">
        <v>848</v>
      </c>
      <c r="P785" t="s">
        <v>843</v>
      </c>
      <c r="Q785" t="s">
        <v>0</v>
      </c>
      <c r="R785" t="s">
        <v>2</v>
      </c>
      <c r="S785">
        <v>25</v>
      </c>
      <c r="T785">
        <v>79.33</v>
      </c>
      <c r="U785">
        <v>76.17</v>
      </c>
      <c r="V785">
        <f t="shared" si="29"/>
        <v>1.0414861494026519</v>
      </c>
      <c r="W785">
        <v>24.5</v>
      </c>
      <c r="X785">
        <v>69.510000000000005</v>
      </c>
      <c r="Y785">
        <v>74.930000000000007</v>
      </c>
    </row>
    <row r="786" spans="1:25" x14ac:dyDescent="0.35">
      <c r="A786" t="s">
        <v>849</v>
      </c>
      <c r="B786" t="s">
        <v>843</v>
      </c>
      <c r="C786" t="s">
        <v>0</v>
      </c>
      <c r="D786" t="s">
        <v>1</v>
      </c>
      <c r="E786">
        <v>26.5</v>
      </c>
      <c r="F786">
        <v>70.22</v>
      </c>
      <c r="G786">
        <v>79.86</v>
      </c>
      <c r="H786">
        <f t="shared" si="28"/>
        <v>0.87928875532181316</v>
      </c>
      <c r="I786">
        <v>26</v>
      </c>
      <c r="J786">
        <v>61.96</v>
      </c>
      <c r="K786">
        <v>78.63</v>
      </c>
      <c r="O786" t="s">
        <v>849</v>
      </c>
      <c r="P786" t="s">
        <v>843</v>
      </c>
      <c r="Q786" t="s">
        <v>0</v>
      </c>
      <c r="R786" t="s">
        <v>2</v>
      </c>
      <c r="S786">
        <v>24</v>
      </c>
      <c r="T786">
        <v>74.27</v>
      </c>
      <c r="U786">
        <v>73.7</v>
      </c>
      <c r="V786">
        <f t="shared" si="29"/>
        <v>1.0077340569877882</v>
      </c>
      <c r="W786">
        <v>23.5</v>
      </c>
      <c r="X786">
        <v>68.3</v>
      </c>
      <c r="Y786">
        <v>72.459999999999994</v>
      </c>
    </row>
    <row r="787" spans="1:25" x14ac:dyDescent="0.35">
      <c r="A787" t="s">
        <v>850</v>
      </c>
      <c r="B787" t="s">
        <v>843</v>
      </c>
      <c r="C787" t="s">
        <v>0</v>
      </c>
      <c r="D787" t="s">
        <v>1</v>
      </c>
      <c r="E787">
        <v>23</v>
      </c>
      <c r="F787">
        <v>62.79</v>
      </c>
      <c r="G787">
        <v>71.22</v>
      </c>
      <c r="H787">
        <f t="shared" si="28"/>
        <v>0.88163437236731257</v>
      </c>
      <c r="I787">
        <v>22.5</v>
      </c>
      <c r="J787">
        <v>45.65</v>
      </c>
      <c r="K787">
        <v>69.97</v>
      </c>
      <c r="O787" t="s">
        <v>850</v>
      </c>
      <c r="P787" t="s">
        <v>843</v>
      </c>
      <c r="Q787" t="s">
        <v>0</v>
      </c>
      <c r="R787" t="s">
        <v>2</v>
      </c>
      <c r="S787">
        <v>23.5</v>
      </c>
      <c r="T787">
        <v>64.77</v>
      </c>
      <c r="U787">
        <v>72.459999999999994</v>
      </c>
      <c r="V787">
        <f t="shared" si="29"/>
        <v>0.89387248136903119</v>
      </c>
      <c r="W787">
        <v>23</v>
      </c>
      <c r="X787">
        <v>45.68</v>
      </c>
      <c r="Y787">
        <v>71.22</v>
      </c>
    </row>
    <row r="788" spans="1:25" x14ac:dyDescent="0.35">
      <c r="A788" t="s">
        <v>851</v>
      </c>
      <c r="B788" t="s">
        <v>843</v>
      </c>
      <c r="C788" t="s">
        <v>0</v>
      </c>
      <c r="D788" t="s">
        <v>1</v>
      </c>
      <c r="E788">
        <v>24</v>
      </c>
      <c r="F788">
        <v>84.96</v>
      </c>
      <c r="G788">
        <v>73.7</v>
      </c>
      <c r="H788">
        <f t="shared" si="28"/>
        <v>1.1527815468113973</v>
      </c>
      <c r="I788">
        <v>23.5</v>
      </c>
      <c r="J788">
        <v>70.349999999999994</v>
      </c>
      <c r="K788">
        <v>72.459999999999994</v>
      </c>
      <c r="O788" t="s">
        <v>851</v>
      </c>
      <c r="P788" t="s">
        <v>843</v>
      </c>
      <c r="Q788" t="s">
        <v>0</v>
      </c>
      <c r="R788" t="s">
        <v>2</v>
      </c>
      <c r="S788">
        <v>24</v>
      </c>
      <c r="T788">
        <v>95.96</v>
      </c>
      <c r="U788">
        <v>73.7</v>
      </c>
      <c r="V788">
        <f t="shared" si="29"/>
        <v>1.3020352781546809</v>
      </c>
      <c r="W788">
        <v>23</v>
      </c>
      <c r="X788">
        <v>41.25</v>
      </c>
      <c r="Y788">
        <v>71.22</v>
      </c>
    </row>
    <row r="789" spans="1:25" x14ac:dyDescent="0.35">
      <c r="A789" t="s">
        <v>852</v>
      </c>
      <c r="B789" t="s">
        <v>843</v>
      </c>
      <c r="C789" t="s">
        <v>0</v>
      </c>
      <c r="D789" t="s">
        <v>1</v>
      </c>
      <c r="E789">
        <v>22.5</v>
      </c>
      <c r="F789">
        <v>60.32</v>
      </c>
      <c r="G789">
        <v>69.97</v>
      </c>
      <c r="H789">
        <f t="shared" si="28"/>
        <v>0.86208375017864802</v>
      </c>
      <c r="I789">
        <v>22</v>
      </c>
      <c r="J789">
        <v>43.05</v>
      </c>
      <c r="K789">
        <v>68.72</v>
      </c>
      <c r="O789" t="s">
        <v>852</v>
      </c>
      <c r="P789" t="s">
        <v>843</v>
      </c>
      <c r="Q789" t="s">
        <v>0</v>
      </c>
      <c r="R789" t="s">
        <v>2</v>
      </c>
      <c r="S789">
        <v>24</v>
      </c>
      <c r="T789">
        <v>94.88</v>
      </c>
      <c r="U789">
        <v>73.7</v>
      </c>
      <c r="V789">
        <f t="shared" si="29"/>
        <v>1.2873812754409768</v>
      </c>
      <c r="W789">
        <v>23</v>
      </c>
      <c r="X789">
        <v>59.91</v>
      </c>
      <c r="Y789">
        <v>71.22</v>
      </c>
    </row>
    <row r="790" spans="1:25" x14ac:dyDescent="0.35">
      <c r="A790" t="s">
        <v>853</v>
      </c>
      <c r="B790" t="s">
        <v>843</v>
      </c>
      <c r="C790" t="s">
        <v>0</v>
      </c>
      <c r="D790" t="s">
        <v>1</v>
      </c>
      <c r="E790">
        <v>22.5</v>
      </c>
      <c r="F790">
        <v>63.47</v>
      </c>
      <c r="G790">
        <v>69.97</v>
      </c>
      <c r="H790">
        <f t="shared" si="28"/>
        <v>0.90710304416178367</v>
      </c>
      <c r="I790">
        <v>22</v>
      </c>
      <c r="J790">
        <v>45.1</v>
      </c>
      <c r="K790">
        <v>68.72</v>
      </c>
      <c r="O790" t="s">
        <v>853</v>
      </c>
      <c r="P790" t="s">
        <v>843</v>
      </c>
      <c r="Q790" t="s">
        <v>0</v>
      </c>
      <c r="R790" t="s">
        <v>2</v>
      </c>
      <c r="S790">
        <v>24</v>
      </c>
      <c r="T790">
        <v>111.48</v>
      </c>
      <c r="U790">
        <v>73.7</v>
      </c>
      <c r="V790">
        <f t="shared" si="29"/>
        <v>1.512618724559023</v>
      </c>
      <c r="W790">
        <v>23</v>
      </c>
      <c r="X790">
        <v>68.63</v>
      </c>
      <c r="Y790">
        <v>71.22</v>
      </c>
    </row>
    <row r="791" spans="1:25" x14ac:dyDescent="0.35">
      <c r="A791" t="s">
        <v>854</v>
      </c>
      <c r="B791" t="s">
        <v>843</v>
      </c>
      <c r="C791" t="s">
        <v>0</v>
      </c>
      <c r="D791" t="s">
        <v>1</v>
      </c>
      <c r="E791">
        <v>19</v>
      </c>
      <c r="F791">
        <v>51.79</v>
      </c>
      <c r="G791">
        <v>61.18</v>
      </c>
      <c r="H791">
        <f t="shared" si="28"/>
        <v>0.84651847008826409</v>
      </c>
      <c r="I791">
        <v>18.5</v>
      </c>
      <c r="J791">
        <v>29.56</v>
      </c>
      <c r="K791">
        <v>59.91</v>
      </c>
      <c r="O791" t="s">
        <v>854</v>
      </c>
      <c r="P791" t="s">
        <v>843</v>
      </c>
      <c r="Q791" t="s">
        <v>0</v>
      </c>
      <c r="R791" t="s">
        <v>2</v>
      </c>
      <c r="S791">
        <v>24</v>
      </c>
      <c r="T791">
        <v>91.03</v>
      </c>
      <c r="U791">
        <v>73.7</v>
      </c>
      <c r="V791">
        <f t="shared" si="29"/>
        <v>1.2351424694708277</v>
      </c>
      <c r="W791">
        <v>22.5</v>
      </c>
      <c r="X791">
        <v>43.52</v>
      </c>
      <c r="Y791">
        <v>69.97</v>
      </c>
    </row>
    <row r="792" spans="1:25" x14ac:dyDescent="0.35">
      <c r="A792" s="1" t="s">
        <v>1103</v>
      </c>
      <c r="B792" t="s">
        <v>843</v>
      </c>
      <c r="C792" t="s">
        <v>0</v>
      </c>
      <c r="D792" t="s">
        <v>1</v>
      </c>
      <c r="E792">
        <v>0</v>
      </c>
      <c r="F792">
        <v>0</v>
      </c>
      <c r="G792">
        <v>0</v>
      </c>
      <c r="H792" t="e">
        <f t="shared" si="28"/>
        <v>#DIV/0!</v>
      </c>
      <c r="I792">
        <v>0</v>
      </c>
      <c r="J792">
        <v>0</v>
      </c>
      <c r="K792">
        <v>0</v>
      </c>
      <c r="O792" t="s">
        <v>1103</v>
      </c>
      <c r="P792" t="s">
        <v>843</v>
      </c>
      <c r="Q792" t="s">
        <v>0</v>
      </c>
      <c r="R792" t="s">
        <v>2</v>
      </c>
      <c r="S792">
        <v>0</v>
      </c>
      <c r="T792">
        <v>0</v>
      </c>
      <c r="U792">
        <v>0</v>
      </c>
      <c r="V792" t="e">
        <f t="shared" si="29"/>
        <v>#DIV/0!</v>
      </c>
      <c r="W792">
        <v>0</v>
      </c>
      <c r="X792">
        <v>0</v>
      </c>
      <c r="Y792">
        <v>0</v>
      </c>
    </row>
    <row r="793" spans="1:25" x14ac:dyDescent="0.35">
      <c r="A793" t="s">
        <v>855</v>
      </c>
      <c r="B793" t="s">
        <v>843</v>
      </c>
      <c r="C793" t="s">
        <v>0</v>
      </c>
      <c r="D793" t="s">
        <v>1</v>
      </c>
      <c r="E793">
        <v>26</v>
      </c>
      <c r="F793">
        <v>72.84</v>
      </c>
      <c r="G793">
        <v>78.63</v>
      </c>
      <c r="H793">
        <f t="shared" si="28"/>
        <v>0.92636398321251445</v>
      </c>
      <c r="I793">
        <v>25.5</v>
      </c>
      <c r="J793">
        <v>40.93</v>
      </c>
      <c r="K793">
        <v>77.400000000000006</v>
      </c>
      <c r="O793" t="s">
        <v>855</v>
      </c>
      <c r="P793" t="s">
        <v>843</v>
      </c>
      <c r="Q793" t="s">
        <v>0</v>
      </c>
      <c r="R793" t="s">
        <v>2</v>
      </c>
      <c r="S793">
        <v>24</v>
      </c>
      <c r="T793">
        <v>85.15</v>
      </c>
      <c r="U793">
        <v>73.7</v>
      </c>
      <c r="V793">
        <f t="shared" si="29"/>
        <v>1.155359565807327</v>
      </c>
      <c r="W793">
        <v>23</v>
      </c>
      <c r="X793">
        <v>58.3</v>
      </c>
      <c r="Y793">
        <v>71.22</v>
      </c>
    </row>
    <row r="794" spans="1:25" x14ac:dyDescent="0.35">
      <c r="A794" t="s">
        <v>856</v>
      </c>
      <c r="B794" t="s">
        <v>843</v>
      </c>
      <c r="C794" t="s">
        <v>0</v>
      </c>
      <c r="D794" t="s">
        <v>1</v>
      </c>
      <c r="E794">
        <v>28</v>
      </c>
      <c r="F794">
        <v>73.680000000000007</v>
      </c>
      <c r="G794">
        <v>83.53</v>
      </c>
      <c r="H794">
        <f t="shared" si="28"/>
        <v>0.88207829522327319</v>
      </c>
      <c r="I794">
        <v>27.5</v>
      </c>
      <c r="J794">
        <v>47.06</v>
      </c>
      <c r="K794">
        <v>82.3</v>
      </c>
      <c r="O794" t="s">
        <v>856</v>
      </c>
      <c r="P794" t="s">
        <v>843</v>
      </c>
      <c r="Q794" t="s">
        <v>0</v>
      </c>
      <c r="R794" t="s">
        <v>2</v>
      </c>
      <c r="S794">
        <v>24</v>
      </c>
      <c r="T794">
        <v>78.95</v>
      </c>
      <c r="U794">
        <v>73.7</v>
      </c>
      <c r="V794">
        <f t="shared" si="29"/>
        <v>1.0712347354138398</v>
      </c>
      <c r="W794">
        <v>23.5</v>
      </c>
      <c r="X794">
        <v>67.59</v>
      </c>
      <c r="Y794">
        <v>72.459999999999994</v>
      </c>
    </row>
    <row r="795" spans="1:25" x14ac:dyDescent="0.35">
      <c r="A795" t="s">
        <v>857</v>
      </c>
      <c r="B795" t="s">
        <v>843</v>
      </c>
      <c r="C795" t="s">
        <v>0</v>
      </c>
      <c r="D795" t="s">
        <v>1</v>
      </c>
      <c r="E795">
        <v>23.5</v>
      </c>
      <c r="F795">
        <v>72.72</v>
      </c>
      <c r="G795">
        <v>72.459999999999994</v>
      </c>
      <c r="H795">
        <f t="shared" si="28"/>
        <v>1.0035881865857026</v>
      </c>
      <c r="I795">
        <v>23</v>
      </c>
      <c r="J795">
        <v>65.790000000000006</v>
      </c>
      <c r="K795">
        <v>71.22</v>
      </c>
      <c r="O795" t="s">
        <v>857</v>
      </c>
      <c r="P795" t="s">
        <v>843</v>
      </c>
      <c r="Q795" t="s">
        <v>0</v>
      </c>
      <c r="R795" t="s">
        <v>2</v>
      </c>
      <c r="S795">
        <v>24</v>
      </c>
      <c r="T795">
        <v>71.94</v>
      </c>
      <c r="U795">
        <v>73.7</v>
      </c>
      <c r="V795">
        <f t="shared" si="29"/>
        <v>0.9761194029850746</v>
      </c>
      <c r="W795">
        <v>23.5</v>
      </c>
      <c r="X795">
        <v>46.56</v>
      </c>
      <c r="Y795">
        <v>72.459999999999994</v>
      </c>
    </row>
    <row r="796" spans="1:25" x14ac:dyDescent="0.35">
      <c r="A796" s="1" t="s">
        <v>1104</v>
      </c>
      <c r="B796" t="s">
        <v>843</v>
      </c>
      <c r="C796" t="s">
        <v>3</v>
      </c>
      <c r="D796" t="s">
        <v>1</v>
      </c>
      <c r="E796">
        <v>0</v>
      </c>
      <c r="F796">
        <v>0</v>
      </c>
      <c r="G796">
        <v>0</v>
      </c>
      <c r="H796" t="e">
        <f t="shared" si="28"/>
        <v>#DIV/0!</v>
      </c>
      <c r="I796">
        <v>0</v>
      </c>
      <c r="J796">
        <v>0</v>
      </c>
      <c r="K796">
        <v>0</v>
      </c>
      <c r="O796" t="s">
        <v>1104</v>
      </c>
      <c r="P796" t="s">
        <v>843</v>
      </c>
      <c r="Q796" t="s">
        <v>3</v>
      </c>
      <c r="R796" t="s">
        <v>2</v>
      </c>
      <c r="S796">
        <v>15</v>
      </c>
      <c r="T796">
        <v>27.9</v>
      </c>
      <c r="U796">
        <v>50.91</v>
      </c>
      <c r="V796">
        <f t="shared" si="29"/>
        <v>0.54802592810842665</v>
      </c>
      <c r="W796">
        <v>15</v>
      </c>
      <c r="X796">
        <v>27.9</v>
      </c>
      <c r="Y796">
        <v>50.91</v>
      </c>
    </row>
    <row r="797" spans="1:25" x14ac:dyDescent="0.35">
      <c r="A797" t="s">
        <v>858</v>
      </c>
      <c r="B797" t="s">
        <v>843</v>
      </c>
      <c r="C797" t="s">
        <v>3</v>
      </c>
      <c r="D797" t="s">
        <v>1</v>
      </c>
      <c r="E797">
        <v>25.5</v>
      </c>
      <c r="F797">
        <v>65.73</v>
      </c>
      <c r="G797">
        <v>77.400000000000006</v>
      </c>
      <c r="H797">
        <f t="shared" si="28"/>
        <v>0.84922480620155039</v>
      </c>
      <c r="I797">
        <v>25</v>
      </c>
      <c r="J797">
        <v>42.11</v>
      </c>
      <c r="K797">
        <v>76.17</v>
      </c>
      <c r="O797" t="s">
        <v>858</v>
      </c>
      <c r="P797" t="s">
        <v>843</v>
      </c>
      <c r="Q797" t="s">
        <v>3</v>
      </c>
      <c r="R797" t="s">
        <v>2</v>
      </c>
      <c r="S797">
        <v>24</v>
      </c>
      <c r="T797">
        <v>73.13</v>
      </c>
      <c r="U797">
        <v>73.7</v>
      </c>
      <c r="V797">
        <f t="shared" si="29"/>
        <v>0.9922659430122116</v>
      </c>
      <c r="W797">
        <v>23.5</v>
      </c>
      <c r="X797">
        <v>50.5</v>
      </c>
      <c r="Y797">
        <v>72.459999999999994</v>
      </c>
    </row>
    <row r="798" spans="1:25" x14ac:dyDescent="0.35">
      <c r="A798" t="s">
        <v>859</v>
      </c>
      <c r="B798" t="s">
        <v>843</v>
      </c>
      <c r="C798" t="s">
        <v>3</v>
      </c>
      <c r="D798" t="s">
        <v>1</v>
      </c>
      <c r="E798">
        <v>17.5</v>
      </c>
      <c r="F798">
        <v>42.61</v>
      </c>
      <c r="G798">
        <v>57.36</v>
      </c>
      <c r="H798">
        <f t="shared" si="28"/>
        <v>0.74285216178521618</v>
      </c>
      <c r="I798">
        <v>17</v>
      </c>
      <c r="J798">
        <v>35.72</v>
      </c>
      <c r="K798">
        <v>56.08</v>
      </c>
      <c r="O798" t="s">
        <v>859</v>
      </c>
      <c r="P798" t="s">
        <v>843</v>
      </c>
      <c r="Q798" t="s">
        <v>3</v>
      </c>
      <c r="R798" t="s">
        <v>2</v>
      </c>
      <c r="S798">
        <v>24</v>
      </c>
      <c r="T798">
        <v>83.93</v>
      </c>
      <c r="U798">
        <v>73.7</v>
      </c>
      <c r="V798">
        <f t="shared" si="29"/>
        <v>1.1388059701492539</v>
      </c>
      <c r="W798">
        <v>23.5</v>
      </c>
      <c r="X798">
        <v>65.709999999999994</v>
      </c>
      <c r="Y798">
        <v>72.459999999999994</v>
      </c>
    </row>
    <row r="799" spans="1:25" x14ac:dyDescent="0.35">
      <c r="A799" t="s">
        <v>860</v>
      </c>
      <c r="B799" t="s">
        <v>843</v>
      </c>
      <c r="C799" t="s">
        <v>3</v>
      </c>
      <c r="D799" t="s">
        <v>1</v>
      </c>
      <c r="E799">
        <v>28</v>
      </c>
      <c r="F799">
        <v>79.7</v>
      </c>
      <c r="G799">
        <v>83.53</v>
      </c>
      <c r="H799">
        <f t="shared" si="28"/>
        <v>0.95414821022387164</v>
      </c>
      <c r="I799">
        <v>27.5</v>
      </c>
      <c r="J799">
        <v>58.32</v>
      </c>
      <c r="K799">
        <v>82.3</v>
      </c>
      <c r="O799" t="s">
        <v>860</v>
      </c>
      <c r="P799" t="s">
        <v>843</v>
      </c>
      <c r="Q799" t="s">
        <v>3</v>
      </c>
      <c r="R799" t="s">
        <v>2</v>
      </c>
      <c r="S799">
        <v>24</v>
      </c>
      <c r="T799">
        <v>87.34</v>
      </c>
      <c r="U799">
        <v>73.7</v>
      </c>
      <c r="V799">
        <f t="shared" si="29"/>
        <v>1.1850746268656716</v>
      </c>
      <c r="W799">
        <v>23.5</v>
      </c>
      <c r="X799">
        <v>72.22</v>
      </c>
      <c r="Y799">
        <v>72.459999999999994</v>
      </c>
    </row>
    <row r="800" spans="1:25" x14ac:dyDescent="0.35">
      <c r="A800" t="s">
        <v>861</v>
      </c>
      <c r="B800" t="s">
        <v>843</v>
      </c>
      <c r="C800" t="s">
        <v>3</v>
      </c>
      <c r="D800" t="s">
        <v>1</v>
      </c>
      <c r="E800">
        <v>30.5</v>
      </c>
      <c r="F800">
        <v>82.75</v>
      </c>
      <c r="G800">
        <v>89.6</v>
      </c>
      <c r="H800">
        <f t="shared" si="28"/>
        <v>0.92354910714285721</v>
      </c>
      <c r="I800">
        <v>30</v>
      </c>
      <c r="J800">
        <v>61.32</v>
      </c>
      <c r="K800">
        <v>88.39</v>
      </c>
      <c r="O800" t="s">
        <v>861</v>
      </c>
      <c r="P800" t="s">
        <v>843</v>
      </c>
      <c r="Q800" t="s">
        <v>3</v>
      </c>
      <c r="R800" t="s">
        <v>2</v>
      </c>
      <c r="S800">
        <v>24.5</v>
      </c>
      <c r="T800">
        <v>73.34</v>
      </c>
      <c r="U800">
        <v>74.930000000000007</v>
      </c>
      <c r="V800">
        <f t="shared" si="29"/>
        <v>0.9787801948485253</v>
      </c>
      <c r="W800">
        <v>24</v>
      </c>
      <c r="X800">
        <v>70.3</v>
      </c>
      <c r="Y800">
        <v>73.7</v>
      </c>
    </row>
    <row r="801" spans="1:25" x14ac:dyDescent="0.35">
      <c r="A801" t="s">
        <v>862</v>
      </c>
      <c r="B801" t="s">
        <v>843</v>
      </c>
      <c r="C801" t="s">
        <v>3</v>
      </c>
      <c r="D801" t="s">
        <v>1</v>
      </c>
      <c r="E801">
        <v>22</v>
      </c>
      <c r="F801">
        <v>68.88</v>
      </c>
      <c r="G801">
        <v>68.72</v>
      </c>
      <c r="H801">
        <f t="shared" si="28"/>
        <v>1.0023282887077998</v>
      </c>
      <c r="I801">
        <v>21.5</v>
      </c>
      <c r="J801">
        <v>54.22</v>
      </c>
      <c r="K801">
        <v>67.47</v>
      </c>
      <c r="O801" t="s">
        <v>862</v>
      </c>
      <c r="P801" t="s">
        <v>843</v>
      </c>
      <c r="Q801" t="s">
        <v>3</v>
      </c>
      <c r="R801" t="s">
        <v>2</v>
      </c>
      <c r="S801">
        <v>24</v>
      </c>
      <c r="T801">
        <v>168.99</v>
      </c>
      <c r="U801">
        <v>73.7</v>
      </c>
      <c r="V801">
        <f t="shared" si="29"/>
        <v>2.2929443690637723</v>
      </c>
      <c r="W801">
        <v>22</v>
      </c>
      <c r="X801">
        <v>58.73</v>
      </c>
      <c r="Y801">
        <v>68.72</v>
      </c>
    </row>
    <row r="802" spans="1:25" x14ac:dyDescent="0.35">
      <c r="A802" t="s">
        <v>863</v>
      </c>
      <c r="B802" t="s">
        <v>843</v>
      </c>
      <c r="C802" t="s">
        <v>3</v>
      </c>
      <c r="D802" t="s">
        <v>1</v>
      </c>
      <c r="E802">
        <v>23</v>
      </c>
      <c r="F802">
        <v>105.68</v>
      </c>
      <c r="G802">
        <v>71.22</v>
      </c>
      <c r="H802">
        <f t="shared" si="28"/>
        <v>1.4838528503229431</v>
      </c>
      <c r="I802">
        <v>22</v>
      </c>
      <c r="J802">
        <v>52.12</v>
      </c>
      <c r="K802">
        <v>68.72</v>
      </c>
      <c r="O802" t="s">
        <v>863</v>
      </c>
      <c r="P802" t="s">
        <v>843</v>
      </c>
      <c r="Q802" t="s">
        <v>3</v>
      </c>
      <c r="R802" t="s">
        <v>2</v>
      </c>
      <c r="S802">
        <v>24</v>
      </c>
      <c r="T802">
        <v>141.88999999999999</v>
      </c>
      <c r="U802">
        <v>73.7</v>
      </c>
      <c r="V802">
        <f t="shared" si="29"/>
        <v>1.925237449118046</v>
      </c>
      <c r="W802">
        <v>22</v>
      </c>
      <c r="X802">
        <v>68.13</v>
      </c>
      <c r="Y802">
        <v>68.72</v>
      </c>
    </row>
    <row r="803" spans="1:25" x14ac:dyDescent="0.35">
      <c r="A803" s="1" t="s">
        <v>1105</v>
      </c>
      <c r="B803" t="s">
        <v>843</v>
      </c>
      <c r="C803" t="s">
        <v>3</v>
      </c>
      <c r="D803" t="s">
        <v>1</v>
      </c>
      <c r="E803">
        <v>30</v>
      </c>
      <c r="F803">
        <v>77.87</v>
      </c>
      <c r="G803">
        <v>88.39</v>
      </c>
      <c r="H803">
        <f t="shared" si="28"/>
        <v>0.88098201153976696</v>
      </c>
      <c r="I803">
        <v>29.5</v>
      </c>
      <c r="J803">
        <v>53.89</v>
      </c>
      <c r="K803">
        <v>87.18</v>
      </c>
      <c r="O803" t="s">
        <v>1105</v>
      </c>
      <c r="P803" t="s">
        <v>843</v>
      </c>
      <c r="Q803" t="s">
        <v>3</v>
      </c>
      <c r="R803" t="s">
        <v>2</v>
      </c>
      <c r="S803">
        <v>0</v>
      </c>
      <c r="T803">
        <v>0</v>
      </c>
      <c r="U803">
        <v>0</v>
      </c>
      <c r="V803" t="e">
        <f t="shared" si="29"/>
        <v>#DIV/0!</v>
      </c>
      <c r="W803">
        <v>0</v>
      </c>
      <c r="X803">
        <v>0</v>
      </c>
      <c r="Y803">
        <v>0</v>
      </c>
    </row>
    <row r="804" spans="1:25" x14ac:dyDescent="0.35">
      <c r="A804" s="1" t="s">
        <v>1106</v>
      </c>
      <c r="B804" t="s">
        <v>843</v>
      </c>
      <c r="C804" t="s">
        <v>3</v>
      </c>
      <c r="D804" t="s">
        <v>1</v>
      </c>
      <c r="E804">
        <v>0</v>
      </c>
      <c r="F804">
        <v>0</v>
      </c>
      <c r="G804">
        <v>0</v>
      </c>
      <c r="H804" t="e">
        <f t="shared" si="28"/>
        <v>#DIV/0!</v>
      </c>
      <c r="I804">
        <v>0</v>
      </c>
      <c r="J804">
        <v>0</v>
      </c>
      <c r="K804">
        <v>0</v>
      </c>
      <c r="O804" t="s">
        <v>1106</v>
      </c>
      <c r="P804" t="s">
        <v>843</v>
      </c>
      <c r="Q804" t="s">
        <v>3</v>
      </c>
      <c r="R804" t="s">
        <v>2</v>
      </c>
      <c r="S804">
        <v>0</v>
      </c>
      <c r="T804">
        <v>0</v>
      </c>
      <c r="U804">
        <v>0</v>
      </c>
      <c r="V804" t="e">
        <f t="shared" si="29"/>
        <v>#DIV/0!</v>
      </c>
      <c r="W804">
        <v>0</v>
      </c>
      <c r="X804">
        <v>0</v>
      </c>
      <c r="Y804">
        <v>0</v>
      </c>
    </row>
    <row r="805" spans="1:25" x14ac:dyDescent="0.35">
      <c r="A805" t="s">
        <v>864</v>
      </c>
      <c r="B805" t="s">
        <v>843</v>
      </c>
      <c r="C805" t="s">
        <v>3</v>
      </c>
      <c r="D805" t="s">
        <v>1</v>
      </c>
      <c r="E805">
        <v>20</v>
      </c>
      <c r="F805">
        <v>56.53</v>
      </c>
      <c r="G805">
        <v>63.71</v>
      </c>
      <c r="H805">
        <f t="shared" si="28"/>
        <v>0.88730183644639771</v>
      </c>
      <c r="I805">
        <v>19.5</v>
      </c>
      <c r="J805">
        <v>28.31</v>
      </c>
      <c r="K805">
        <v>62.44</v>
      </c>
      <c r="O805" t="s">
        <v>864</v>
      </c>
      <c r="P805" t="s">
        <v>843</v>
      </c>
      <c r="Q805" t="s">
        <v>3</v>
      </c>
      <c r="R805" t="s">
        <v>2</v>
      </c>
      <c r="S805">
        <v>24</v>
      </c>
      <c r="T805">
        <v>113.28</v>
      </c>
      <c r="U805">
        <v>73.7</v>
      </c>
      <c r="V805">
        <f t="shared" si="29"/>
        <v>1.5370420624151968</v>
      </c>
      <c r="W805">
        <v>23</v>
      </c>
      <c r="X805">
        <v>67.56</v>
      </c>
      <c r="Y805">
        <v>71.22</v>
      </c>
    </row>
    <row r="806" spans="1:25" x14ac:dyDescent="0.35">
      <c r="A806" s="1" t="s">
        <v>1107</v>
      </c>
      <c r="B806" t="s">
        <v>843</v>
      </c>
      <c r="C806" t="s">
        <v>3</v>
      </c>
      <c r="D806" t="s">
        <v>1</v>
      </c>
      <c r="E806">
        <v>25.5</v>
      </c>
      <c r="F806">
        <v>61.47</v>
      </c>
      <c r="G806">
        <v>77.400000000000006</v>
      </c>
      <c r="H806">
        <f t="shared" si="28"/>
        <v>0.79418604651162783</v>
      </c>
      <c r="I806">
        <v>25</v>
      </c>
      <c r="J806">
        <v>48.71</v>
      </c>
      <c r="K806">
        <v>76.17</v>
      </c>
      <c r="O806" t="s">
        <v>1107</v>
      </c>
      <c r="P806" t="s">
        <v>843</v>
      </c>
      <c r="Q806" t="s">
        <v>3</v>
      </c>
      <c r="R806" t="s">
        <v>2</v>
      </c>
      <c r="S806">
        <v>24</v>
      </c>
      <c r="T806">
        <v>82.46</v>
      </c>
      <c r="U806">
        <v>73.7</v>
      </c>
      <c r="V806">
        <f t="shared" si="29"/>
        <v>1.1188602442333784</v>
      </c>
      <c r="W806">
        <v>25.5</v>
      </c>
      <c r="X806">
        <v>77.59</v>
      </c>
      <c r="Y806">
        <v>77.400000000000006</v>
      </c>
    </row>
    <row r="807" spans="1:25" x14ac:dyDescent="0.35">
      <c r="A807" t="s">
        <v>865</v>
      </c>
      <c r="B807" t="s">
        <v>843</v>
      </c>
      <c r="C807" t="s">
        <v>3</v>
      </c>
      <c r="D807" t="s">
        <v>1</v>
      </c>
      <c r="E807">
        <v>23.5</v>
      </c>
      <c r="F807">
        <v>79.02</v>
      </c>
      <c r="G807">
        <v>72.459999999999994</v>
      </c>
      <c r="H807">
        <f t="shared" si="28"/>
        <v>1.0905327077008005</v>
      </c>
      <c r="I807">
        <v>23</v>
      </c>
      <c r="J807">
        <v>66.42</v>
      </c>
      <c r="K807">
        <v>71.22</v>
      </c>
      <c r="O807" t="s">
        <v>865</v>
      </c>
      <c r="P807" t="s">
        <v>843</v>
      </c>
      <c r="Q807" t="s">
        <v>3</v>
      </c>
      <c r="R807" t="s">
        <v>2</v>
      </c>
      <c r="S807">
        <v>24</v>
      </c>
      <c r="T807">
        <v>96.77</v>
      </c>
      <c r="U807">
        <v>73.7</v>
      </c>
      <c r="V807">
        <f t="shared" si="29"/>
        <v>1.3130257801899592</v>
      </c>
      <c r="W807">
        <v>23.5</v>
      </c>
      <c r="X807">
        <v>69.77</v>
      </c>
      <c r="Y807">
        <v>72.459999999999994</v>
      </c>
    </row>
    <row r="808" spans="1:25" x14ac:dyDescent="0.35">
      <c r="A808" s="1" t="s">
        <v>1108</v>
      </c>
      <c r="B808" t="s">
        <v>843</v>
      </c>
      <c r="C808" t="s">
        <v>3</v>
      </c>
      <c r="D808" t="s">
        <v>1</v>
      </c>
      <c r="E808">
        <v>0</v>
      </c>
      <c r="F808">
        <v>0</v>
      </c>
      <c r="G808">
        <v>0</v>
      </c>
      <c r="H808" t="e">
        <f t="shared" si="28"/>
        <v>#DIV/0!</v>
      </c>
      <c r="I808">
        <v>0</v>
      </c>
      <c r="J808">
        <v>0</v>
      </c>
      <c r="K808">
        <v>0</v>
      </c>
      <c r="O808" t="s">
        <v>1108</v>
      </c>
      <c r="P808" t="s">
        <v>843</v>
      </c>
      <c r="Q808" t="s">
        <v>3</v>
      </c>
      <c r="R808" t="s">
        <v>2</v>
      </c>
      <c r="S808">
        <v>15</v>
      </c>
      <c r="T808">
        <v>26.13</v>
      </c>
      <c r="U808">
        <v>50.91</v>
      </c>
      <c r="V808">
        <f t="shared" si="29"/>
        <v>0.51325869180907491</v>
      </c>
      <c r="W808">
        <v>15</v>
      </c>
      <c r="X808">
        <v>26.13</v>
      </c>
      <c r="Y808">
        <v>50.91</v>
      </c>
    </row>
    <row r="809" spans="1:25" x14ac:dyDescent="0.35">
      <c r="A809" t="s">
        <v>866</v>
      </c>
      <c r="B809" t="s">
        <v>843</v>
      </c>
      <c r="C809" t="s">
        <v>3</v>
      </c>
      <c r="D809" t="s">
        <v>1</v>
      </c>
      <c r="E809">
        <v>22</v>
      </c>
      <c r="F809">
        <v>59.46</v>
      </c>
      <c r="G809">
        <v>68.72</v>
      </c>
      <c r="H809">
        <f t="shared" si="28"/>
        <v>0.86525029103608853</v>
      </c>
      <c r="I809">
        <v>21.5</v>
      </c>
      <c r="J809">
        <v>49.43</v>
      </c>
      <c r="K809">
        <v>67.47</v>
      </c>
      <c r="O809" t="s">
        <v>866</v>
      </c>
      <c r="P809" t="s">
        <v>843</v>
      </c>
      <c r="Q809" t="s">
        <v>3</v>
      </c>
      <c r="R809" t="s">
        <v>2</v>
      </c>
      <c r="S809">
        <v>22.5</v>
      </c>
      <c r="T809">
        <v>70.709999999999994</v>
      </c>
      <c r="U809">
        <v>69.97</v>
      </c>
      <c r="V809">
        <f t="shared" si="29"/>
        <v>1.0105759611261969</v>
      </c>
      <c r="W809">
        <v>22</v>
      </c>
      <c r="X809">
        <v>49.46</v>
      </c>
      <c r="Y809">
        <v>68.72</v>
      </c>
    </row>
    <row r="810" spans="1:25" x14ac:dyDescent="0.35">
      <c r="A810" t="s">
        <v>867</v>
      </c>
      <c r="B810" t="s">
        <v>843</v>
      </c>
      <c r="C810" t="s">
        <v>3</v>
      </c>
      <c r="D810" t="s">
        <v>1</v>
      </c>
      <c r="E810">
        <v>23</v>
      </c>
      <c r="F810">
        <v>84.2</v>
      </c>
      <c r="G810">
        <v>71.22</v>
      </c>
      <c r="H810">
        <f t="shared" si="28"/>
        <v>1.1822521763549565</v>
      </c>
      <c r="I810">
        <v>22</v>
      </c>
      <c r="J810">
        <v>56.39</v>
      </c>
      <c r="K810">
        <v>68.72</v>
      </c>
      <c r="O810" t="s">
        <v>867</v>
      </c>
      <c r="P810" t="s">
        <v>843</v>
      </c>
      <c r="Q810" t="s">
        <v>3</v>
      </c>
      <c r="R810" t="s">
        <v>2</v>
      </c>
      <c r="S810">
        <v>24</v>
      </c>
      <c r="T810">
        <v>134.53</v>
      </c>
      <c r="U810">
        <v>73.7</v>
      </c>
      <c r="V810">
        <f t="shared" si="29"/>
        <v>1.8253731343283581</v>
      </c>
      <c r="W810">
        <v>22.5</v>
      </c>
      <c r="X810">
        <v>60.9</v>
      </c>
      <c r="Y810">
        <v>69.97</v>
      </c>
    </row>
    <row r="811" spans="1:25" x14ac:dyDescent="0.35">
      <c r="A811" s="1" t="s">
        <v>1109</v>
      </c>
      <c r="B811" t="s">
        <v>843</v>
      </c>
      <c r="C811" t="s">
        <v>3</v>
      </c>
      <c r="D811" t="s">
        <v>1</v>
      </c>
      <c r="E811">
        <v>0</v>
      </c>
      <c r="F811">
        <v>0</v>
      </c>
      <c r="G811">
        <v>0</v>
      </c>
      <c r="H811" t="e">
        <f t="shared" si="28"/>
        <v>#DIV/0!</v>
      </c>
      <c r="I811">
        <v>0</v>
      </c>
      <c r="J811">
        <v>0</v>
      </c>
      <c r="K811">
        <v>0</v>
      </c>
      <c r="O811" t="s">
        <v>1109</v>
      </c>
      <c r="P811" t="s">
        <v>843</v>
      </c>
      <c r="Q811" t="s">
        <v>3</v>
      </c>
      <c r="R811" t="s">
        <v>2</v>
      </c>
      <c r="S811">
        <v>0</v>
      </c>
      <c r="T811">
        <v>0</v>
      </c>
      <c r="U811">
        <v>0</v>
      </c>
      <c r="V811" t="e">
        <f t="shared" si="29"/>
        <v>#DIV/0!</v>
      </c>
      <c r="W811">
        <v>0</v>
      </c>
      <c r="X811">
        <v>0</v>
      </c>
      <c r="Y811">
        <v>0</v>
      </c>
    </row>
    <row r="812" spans="1:25" x14ac:dyDescent="0.35">
      <c r="A812" t="s">
        <v>868</v>
      </c>
      <c r="B812" t="s">
        <v>843</v>
      </c>
      <c r="C812" t="s">
        <v>0</v>
      </c>
      <c r="D812" t="s">
        <v>4</v>
      </c>
      <c r="E812">
        <v>23.5</v>
      </c>
      <c r="F812">
        <v>61.93</v>
      </c>
      <c r="G812">
        <v>72.459999999999994</v>
      </c>
      <c r="H812">
        <f t="shared" si="28"/>
        <v>0.85467844327905063</v>
      </c>
      <c r="I812">
        <v>23</v>
      </c>
      <c r="J812">
        <v>59</v>
      </c>
      <c r="K812">
        <v>71.22</v>
      </c>
      <c r="O812" t="s">
        <v>868</v>
      </c>
      <c r="P812" t="s">
        <v>843</v>
      </c>
      <c r="Q812" t="s">
        <v>0</v>
      </c>
      <c r="R812" t="s">
        <v>5</v>
      </c>
      <c r="S812">
        <v>31</v>
      </c>
      <c r="T812">
        <v>79.930000000000007</v>
      </c>
      <c r="U812">
        <v>90.81</v>
      </c>
      <c r="V812">
        <f t="shared" si="29"/>
        <v>0.8801894064530339</v>
      </c>
      <c r="W812">
        <v>30.5</v>
      </c>
      <c r="X812">
        <v>55.73</v>
      </c>
      <c r="Y812">
        <v>89.6</v>
      </c>
    </row>
    <row r="813" spans="1:25" x14ac:dyDescent="0.35">
      <c r="A813" t="s">
        <v>869</v>
      </c>
      <c r="B813" t="s">
        <v>843</v>
      </c>
      <c r="C813" t="s">
        <v>0</v>
      </c>
      <c r="D813" t="s">
        <v>4</v>
      </c>
      <c r="E813">
        <v>29</v>
      </c>
      <c r="F813">
        <v>86.63</v>
      </c>
      <c r="G813">
        <v>85.96</v>
      </c>
      <c r="H813">
        <f t="shared" si="28"/>
        <v>1.0077943229409028</v>
      </c>
      <c r="I813">
        <v>28.5</v>
      </c>
      <c r="J813">
        <v>48.29</v>
      </c>
      <c r="K813">
        <v>84.74</v>
      </c>
      <c r="O813" t="s">
        <v>869</v>
      </c>
      <c r="P813" t="s">
        <v>843</v>
      </c>
      <c r="Q813" t="s">
        <v>0</v>
      </c>
      <c r="R813" t="s">
        <v>5</v>
      </c>
      <c r="S813">
        <v>30.5</v>
      </c>
      <c r="T813">
        <v>83.39</v>
      </c>
      <c r="U813">
        <v>89.6</v>
      </c>
      <c r="V813">
        <f t="shared" si="29"/>
        <v>0.93069196428571432</v>
      </c>
      <c r="W813">
        <v>30</v>
      </c>
      <c r="X813">
        <v>46.35</v>
      </c>
      <c r="Y813">
        <v>88.39</v>
      </c>
    </row>
    <row r="814" spans="1:25" x14ac:dyDescent="0.35">
      <c r="A814" t="s">
        <v>870</v>
      </c>
      <c r="B814" t="s">
        <v>843</v>
      </c>
      <c r="C814" t="s">
        <v>0</v>
      </c>
      <c r="D814" t="s">
        <v>4</v>
      </c>
      <c r="E814">
        <v>24.5</v>
      </c>
      <c r="F814">
        <v>69.75</v>
      </c>
      <c r="G814">
        <v>74.930000000000007</v>
      </c>
      <c r="H814">
        <f t="shared" si="28"/>
        <v>0.93086881089016404</v>
      </c>
      <c r="I814">
        <v>24</v>
      </c>
      <c r="J814">
        <v>53.16</v>
      </c>
      <c r="K814">
        <v>73.7</v>
      </c>
      <c r="O814" t="s">
        <v>870</v>
      </c>
      <c r="P814" t="s">
        <v>843</v>
      </c>
      <c r="Q814" t="s">
        <v>0</v>
      </c>
      <c r="R814" t="s">
        <v>5</v>
      </c>
      <c r="S814">
        <v>18</v>
      </c>
      <c r="T814">
        <v>54.39</v>
      </c>
      <c r="U814">
        <v>58.64</v>
      </c>
      <c r="V814">
        <f t="shared" si="29"/>
        <v>0.92752387448840379</v>
      </c>
      <c r="W814">
        <v>17.5</v>
      </c>
      <c r="X814">
        <v>23.96</v>
      </c>
      <c r="Y814">
        <v>57.36</v>
      </c>
    </row>
    <row r="815" spans="1:25" x14ac:dyDescent="0.35">
      <c r="A815" t="s">
        <v>871</v>
      </c>
      <c r="B815" t="s">
        <v>843</v>
      </c>
      <c r="C815" t="s">
        <v>0</v>
      </c>
      <c r="D815" t="s">
        <v>4</v>
      </c>
      <c r="E815">
        <v>24.5</v>
      </c>
      <c r="F815">
        <v>67.52</v>
      </c>
      <c r="G815">
        <v>74.930000000000007</v>
      </c>
      <c r="H815">
        <f t="shared" si="28"/>
        <v>0.90110770052048561</v>
      </c>
      <c r="I815">
        <v>24</v>
      </c>
      <c r="J815">
        <v>39.31</v>
      </c>
      <c r="K815">
        <v>73.7</v>
      </c>
      <c r="O815" t="s">
        <v>871</v>
      </c>
      <c r="P815" t="s">
        <v>843</v>
      </c>
      <c r="Q815" t="s">
        <v>0</v>
      </c>
      <c r="R815" t="s">
        <v>5</v>
      </c>
      <c r="S815">
        <v>24</v>
      </c>
      <c r="T815">
        <v>65.75</v>
      </c>
      <c r="U815">
        <v>73.7</v>
      </c>
      <c r="V815">
        <f t="shared" si="29"/>
        <v>0.89213025780189958</v>
      </c>
      <c r="W815">
        <v>23.5</v>
      </c>
      <c r="X815">
        <v>52.9</v>
      </c>
      <c r="Y815">
        <v>72.459999999999994</v>
      </c>
    </row>
    <row r="816" spans="1:25" x14ac:dyDescent="0.35">
      <c r="A816" t="s">
        <v>872</v>
      </c>
      <c r="B816" t="s">
        <v>843</v>
      </c>
      <c r="C816" t="s">
        <v>0</v>
      </c>
      <c r="D816" t="s">
        <v>4</v>
      </c>
      <c r="E816">
        <v>23.5</v>
      </c>
      <c r="F816">
        <v>73.739999999999995</v>
      </c>
      <c r="G816">
        <v>72.459999999999994</v>
      </c>
      <c r="H816">
        <f t="shared" si="28"/>
        <v>1.017664918575766</v>
      </c>
      <c r="I816">
        <v>23</v>
      </c>
      <c r="J816">
        <v>43.73</v>
      </c>
      <c r="K816">
        <v>71.22</v>
      </c>
      <c r="O816" t="s">
        <v>872</v>
      </c>
      <c r="P816" t="s">
        <v>843</v>
      </c>
      <c r="Q816" t="s">
        <v>0</v>
      </c>
      <c r="R816" t="s">
        <v>5</v>
      </c>
      <c r="S816">
        <v>23</v>
      </c>
      <c r="T816">
        <v>64.38</v>
      </c>
      <c r="U816">
        <v>71.22</v>
      </c>
      <c r="V816">
        <f t="shared" si="29"/>
        <v>0.90395956192080873</v>
      </c>
      <c r="W816">
        <v>22.5</v>
      </c>
      <c r="X816">
        <v>48.29</v>
      </c>
      <c r="Y816">
        <v>69.97</v>
      </c>
    </row>
    <row r="817" spans="1:25" x14ac:dyDescent="0.35">
      <c r="A817" t="s">
        <v>873</v>
      </c>
      <c r="B817" t="s">
        <v>843</v>
      </c>
      <c r="C817" t="s">
        <v>0</v>
      </c>
      <c r="D817" t="s">
        <v>4</v>
      </c>
      <c r="E817">
        <v>21.5</v>
      </c>
      <c r="F817">
        <v>75.760000000000005</v>
      </c>
      <c r="G817">
        <v>67.47</v>
      </c>
      <c r="H817">
        <f t="shared" si="28"/>
        <v>1.1228694234474583</v>
      </c>
      <c r="I817">
        <v>21</v>
      </c>
      <c r="J817">
        <v>30.23</v>
      </c>
      <c r="K817">
        <v>66.22</v>
      </c>
      <c r="O817" t="s">
        <v>873</v>
      </c>
      <c r="P817" t="s">
        <v>843</v>
      </c>
      <c r="Q817" t="s">
        <v>0</v>
      </c>
      <c r="R817" t="s">
        <v>5</v>
      </c>
      <c r="S817">
        <v>33.5</v>
      </c>
      <c r="T817">
        <v>107.68</v>
      </c>
      <c r="U817">
        <v>96.84</v>
      </c>
      <c r="V817">
        <f t="shared" si="29"/>
        <v>1.1119372160264354</v>
      </c>
      <c r="W817">
        <v>33</v>
      </c>
      <c r="X817">
        <v>59.69</v>
      </c>
      <c r="Y817">
        <v>95.64</v>
      </c>
    </row>
    <row r="818" spans="1:25" x14ac:dyDescent="0.35">
      <c r="A818" t="s">
        <v>874</v>
      </c>
      <c r="B818" t="s">
        <v>843</v>
      </c>
      <c r="C818" t="s">
        <v>0</v>
      </c>
      <c r="D818" t="s">
        <v>4</v>
      </c>
      <c r="E818">
        <v>17.5</v>
      </c>
      <c r="F818">
        <v>48.73</v>
      </c>
      <c r="G818">
        <v>57.36</v>
      </c>
      <c r="H818">
        <f t="shared" si="28"/>
        <v>0.84954672245467222</v>
      </c>
      <c r="I818">
        <v>17</v>
      </c>
      <c r="J818">
        <v>22.73</v>
      </c>
      <c r="K818">
        <v>56.08</v>
      </c>
      <c r="O818" t="s">
        <v>874</v>
      </c>
      <c r="P818" t="s">
        <v>843</v>
      </c>
      <c r="Q818" t="s">
        <v>0</v>
      </c>
      <c r="R818" t="s">
        <v>5</v>
      </c>
      <c r="S818">
        <v>18</v>
      </c>
      <c r="T818">
        <v>46.86</v>
      </c>
      <c r="U818">
        <v>58.64</v>
      </c>
      <c r="V818">
        <f t="shared" si="29"/>
        <v>0.7991132332878581</v>
      </c>
      <c r="W818">
        <v>17.5</v>
      </c>
      <c r="X818">
        <v>27.49</v>
      </c>
      <c r="Y818">
        <v>57.36</v>
      </c>
    </row>
    <row r="819" spans="1:25" x14ac:dyDescent="0.35">
      <c r="A819" t="s">
        <v>875</v>
      </c>
      <c r="B819" t="s">
        <v>843</v>
      </c>
      <c r="C819" t="s">
        <v>0</v>
      </c>
      <c r="D819" t="s">
        <v>4</v>
      </c>
      <c r="E819">
        <v>22</v>
      </c>
      <c r="F819">
        <v>60.82</v>
      </c>
      <c r="G819">
        <v>68.72</v>
      </c>
      <c r="H819">
        <f t="shared" si="28"/>
        <v>0.8850407450523865</v>
      </c>
      <c r="I819">
        <v>21.5</v>
      </c>
      <c r="J819">
        <v>41.86</v>
      </c>
      <c r="K819">
        <v>67.47</v>
      </c>
      <c r="O819" t="s">
        <v>875</v>
      </c>
      <c r="P819" t="s">
        <v>843</v>
      </c>
      <c r="Q819" t="s">
        <v>0</v>
      </c>
      <c r="R819" t="s">
        <v>5</v>
      </c>
      <c r="S819">
        <v>23</v>
      </c>
      <c r="T819">
        <v>72.400000000000006</v>
      </c>
      <c r="U819">
        <v>71.22</v>
      </c>
      <c r="V819">
        <f t="shared" si="29"/>
        <v>1.0165683796686324</v>
      </c>
      <c r="W819">
        <v>22.5</v>
      </c>
      <c r="X819">
        <v>56.5</v>
      </c>
      <c r="Y819">
        <v>69.97</v>
      </c>
    </row>
    <row r="820" spans="1:25" x14ac:dyDescent="0.35">
      <c r="A820" t="s">
        <v>876</v>
      </c>
      <c r="B820" t="s">
        <v>843</v>
      </c>
      <c r="C820" t="s">
        <v>0</v>
      </c>
      <c r="D820" t="s">
        <v>4</v>
      </c>
      <c r="E820">
        <v>26</v>
      </c>
      <c r="F820">
        <v>69.319999999999993</v>
      </c>
      <c r="G820">
        <v>78.63</v>
      </c>
      <c r="H820">
        <f t="shared" si="28"/>
        <v>0.88159735469922418</v>
      </c>
      <c r="I820">
        <v>25.5</v>
      </c>
      <c r="J820">
        <v>39.1</v>
      </c>
      <c r="K820">
        <v>77.400000000000006</v>
      </c>
      <c r="O820" t="s">
        <v>876</v>
      </c>
      <c r="P820" t="s">
        <v>843</v>
      </c>
      <c r="Q820" t="s">
        <v>0</v>
      </c>
      <c r="R820" t="s">
        <v>5</v>
      </c>
      <c r="S820">
        <v>29.5</v>
      </c>
      <c r="T820">
        <v>77.430000000000007</v>
      </c>
      <c r="U820">
        <v>87.18</v>
      </c>
      <c r="V820">
        <f t="shared" si="29"/>
        <v>0.88816242257398492</v>
      </c>
      <c r="W820">
        <v>29</v>
      </c>
      <c r="X820">
        <v>50.32</v>
      </c>
      <c r="Y820">
        <v>85.96</v>
      </c>
    </row>
    <row r="821" spans="1:25" x14ac:dyDescent="0.35">
      <c r="A821" t="s">
        <v>877</v>
      </c>
      <c r="B821" t="s">
        <v>843</v>
      </c>
      <c r="C821" t="s">
        <v>0</v>
      </c>
      <c r="D821" t="s">
        <v>4</v>
      </c>
      <c r="E821">
        <v>24.5</v>
      </c>
      <c r="F821">
        <v>65.569999999999993</v>
      </c>
      <c r="G821">
        <v>74.930000000000007</v>
      </c>
      <c r="H821">
        <f t="shared" si="28"/>
        <v>0.87508341118377131</v>
      </c>
      <c r="I821">
        <v>24</v>
      </c>
      <c r="J821">
        <v>58.1</v>
      </c>
      <c r="K821">
        <v>73.7</v>
      </c>
      <c r="O821" t="s">
        <v>877</v>
      </c>
      <c r="P821" t="s">
        <v>843</v>
      </c>
      <c r="Q821" t="s">
        <v>0</v>
      </c>
      <c r="R821" t="s">
        <v>5</v>
      </c>
      <c r="S821">
        <v>24.5</v>
      </c>
      <c r="T821">
        <v>67.66</v>
      </c>
      <c r="U821">
        <v>74.930000000000007</v>
      </c>
      <c r="V821">
        <f t="shared" si="29"/>
        <v>0.90297611103696773</v>
      </c>
      <c r="W821">
        <v>24</v>
      </c>
      <c r="X821">
        <v>54.06</v>
      </c>
      <c r="Y821">
        <v>73.7</v>
      </c>
    </row>
    <row r="822" spans="1:25" x14ac:dyDescent="0.35">
      <c r="A822" t="s">
        <v>878</v>
      </c>
      <c r="B822" t="s">
        <v>843</v>
      </c>
      <c r="C822" t="s">
        <v>0</v>
      </c>
      <c r="D822" t="s">
        <v>4</v>
      </c>
      <c r="E822">
        <v>21</v>
      </c>
      <c r="F822">
        <v>53.04</v>
      </c>
      <c r="G822">
        <v>66.22</v>
      </c>
      <c r="H822">
        <f t="shared" si="28"/>
        <v>0.80096647538508003</v>
      </c>
      <c r="I822">
        <v>20.5</v>
      </c>
      <c r="J822">
        <v>24.51</v>
      </c>
      <c r="K822">
        <v>64.97</v>
      </c>
      <c r="O822" t="s">
        <v>878</v>
      </c>
      <c r="P822" t="s">
        <v>843</v>
      </c>
      <c r="Q822" t="s">
        <v>0</v>
      </c>
      <c r="R822" t="s">
        <v>5</v>
      </c>
      <c r="S822">
        <v>21</v>
      </c>
      <c r="T822">
        <v>67.94</v>
      </c>
      <c r="U822">
        <v>66.22</v>
      </c>
      <c r="V822">
        <f t="shared" si="29"/>
        <v>1.025974025974026</v>
      </c>
      <c r="W822">
        <v>23.5</v>
      </c>
      <c r="X822">
        <v>73.34</v>
      </c>
      <c r="Y822">
        <v>72.459999999999994</v>
      </c>
    </row>
    <row r="823" spans="1:25" x14ac:dyDescent="0.35">
      <c r="A823" t="s">
        <v>879</v>
      </c>
      <c r="B823" t="s">
        <v>843</v>
      </c>
      <c r="C823" t="s">
        <v>0</v>
      </c>
      <c r="D823" t="s">
        <v>4</v>
      </c>
      <c r="E823">
        <v>23.5</v>
      </c>
      <c r="F823">
        <v>70.38</v>
      </c>
      <c r="G823">
        <v>72.459999999999994</v>
      </c>
      <c r="H823">
        <f t="shared" si="28"/>
        <v>0.97129450731438038</v>
      </c>
      <c r="I823">
        <v>23</v>
      </c>
      <c r="J823">
        <v>46.68</v>
      </c>
      <c r="K823">
        <v>71.22</v>
      </c>
      <c r="O823" t="s">
        <v>879</v>
      </c>
      <c r="P823" t="s">
        <v>843</v>
      </c>
      <c r="Q823" t="s">
        <v>0</v>
      </c>
      <c r="R823" t="s">
        <v>5</v>
      </c>
      <c r="S823">
        <v>24</v>
      </c>
      <c r="T823">
        <v>68.099999999999994</v>
      </c>
      <c r="U823">
        <v>73.7</v>
      </c>
      <c r="V823">
        <f t="shared" si="29"/>
        <v>0.92401628222523735</v>
      </c>
      <c r="W823">
        <v>23.5</v>
      </c>
      <c r="X823">
        <v>47.05</v>
      </c>
      <c r="Y823">
        <v>72.459999999999994</v>
      </c>
    </row>
    <row r="824" spans="1:25" x14ac:dyDescent="0.35">
      <c r="A824" t="s">
        <v>880</v>
      </c>
      <c r="B824" t="s">
        <v>843</v>
      </c>
      <c r="C824" t="s">
        <v>0</v>
      </c>
      <c r="D824" t="s">
        <v>4</v>
      </c>
      <c r="E824">
        <v>28</v>
      </c>
      <c r="F824">
        <v>79.59</v>
      </c>
      <c r="G824">
        <v>83.53</v>
      </c>
      <c r="H824">
        <f t="shared" si="28"/>
        <v>0.95283131808930921</v>
      </c>
      <c r="I824">
        <v>27.5</v>
      </c>
      <c r="J824">
        <v>48.21</v>
      </c>
      <c r="K824">
        <v>82.3</v>
      </c>
      <c r="O824" t="s">
        <v>880</v>
      </c>
      <c r="P824" t="s">
        <v>843</v>
      </c>
      <c r="Q824" t="s">
        <v>0</v>
      </c>
      <c r="R824" t="s">
        <v>5</v>
      </c>
      <c r="S824">
        <v>23</v>
      </c>
      <c r="T824">
        <v>67.790000000000006</v>
      </c>
      <c r="U824">
        <v>71.22</v>
      </c>
      <c r="V824">
        <f t="shared" si="29"/>
        <v>0.95183937096321269</v>
      </c>
      <c r="W824">
        <v>22.5</v>
      </c>
      <c r="X824">
        <v>49.17</v>
      </c>
      <c r="Y824">
        <v>69.97</v>
      </c>
    </row>
    <row r="825" spans="1:25" x14ac:dyDescent="0.35">
      <c r="A825" t="s">
        <v>881</v>
      </c>
      <c r="B825" t="s">
        <v>843</v>
      </c>
      <c r="C825" t="s">
        <v>0</v>
      </c>
      <c r="D825" t="s">
        <v>4</v>
      </c>
      <c r="E825">
        <v>34.5</v>
      </c>
      <c r="F825">
        <v>92.6</v>
      </c>
      <c r="G825">
        <v>99.24</v>
      </c>
      <c r="H825">
        <f t="shared" si="28"/>
        <v>0.93309149536477221</v>
      </c>
      <c r="I825">
        <v>34</v>
      </c>
      <c r="J825">
        <v>62.37</v>
      </c>
      <c r="K825">
        <v>98.04</v>
      </c>
      <c r="O825" t="s">
        <v>881</v>
      </c>
      <c r="P825" t="s">
        <v>843</v>
      </c>
      <c r="Q825" t="s">
        <v>0</v>
      </c>
      <c r="R825" t="s">
        <v>5</v>
      </c>
      <c r="S825">
        <v>32.5</v>
      </c>
      <c r="T825">
        <v>93.39</v>
      </c>
      <c r="U825">
        <v>94.43</v>
      </c>
      <c r="V825">
        <f t="shared" si="29"/>
        <v>0.9889865508842528</v>
      </c>
      <c r="W825">
        <v>32</v>
      </c>
      <c r="X825">
        <v>59.43</v>
      </c>
      <c r="Y825">
        <v>93.23</v>
      </c>
    </row>
    <row r="826" spans="1:25" x14ac:dyDescent="0.35">
      <c r="A826" t="s">
        <v>882</v>
      </c>
      <c r="B826" t="s">
        <v>843</v>
      </c>
      <c r="C826" t="s">
        <v>0</v>
      </c>
      <c r="D826" t="s">
        <v>4</v>
      </c>
      <c r="E826">
        <v>34</v>
      </c>
      <c r="F826">
        <v>83.94</v>
      </c>
      <c r="G826">
        <v>98.04</v>
      </c>
      <c r="H826">
        <f t="shared" si="28"/>
        <v>0.85618115055079547</v>
      </c>
      <c r="I826">
        <v>33.5</v>
      </c>
      <c r="J826">
        <v>49.1</v>
      </c>
      <c r="K826">
        <v>96.84</v>
      </c>
      <c r="O826" t="s">
        <v>882</v>
      </c>
      <c r="P826" t="s">
        <v>843</v>
      </c>
      <c r="Q826" t="s">
        <v>0</v>
      </c>
      <c r="R826" t="s">
        <v>5</v>
      </c>
      <c r="S826">
        <v>22.5</v>
      </c>
      <c r="T826">
        <v>58.99</v>
      </c>
      <c r="U826">
        <v>69.97</v>
      </c>
      <c r="V826">
        <f t="shared" si="29"/>
        <v>0.84307560383021296</v>
      </c>
      <c r="W826">
        <v>22</v>
      </c>
      <c r="X826">
        <v>37.659999999999997</v>
      </c>
      <c r="Y826">
        <v>68.72</v>
      </c>
    </row>
    <row r="827" spans="1:25" x14ac:dyDescent="0.35">
      <c r="A827" t="s">
        <v>883</v>
      </c>
      <c r="B827" t="s">
        <v>843</v>
      </c>
      <c r="C827" t="s">
        <v>0</v>
      </c>
      <c r="D827" t="s">
        <v>4</v>
      </c>
      <c r="E827">
        <v>27</v>
      </c>
      <c r="F827">
        <v>97.41</v>
      </c>
      <c r="G827">
        <v>81.08</v>
      </c>
      <c r="H827">
        <f t="shared" si="28"/>
        <v>1.2014060187469167</v>
      </c>
      <c r="I827">
        <v>26.5</v>
      </c>
      <c r="J827">
        <v>35.950000000000003</v>
      </c>
      <c r="K827">
        <v>79.86</v>
      </c>
      <c r="O827" t="s">
        <v>883</v>
      </c>
      <c r="P827" t="s">
        <v>843</v>
      </c>
      <c r="Q827" t="s">
        <v>0</v>
      </c>
      <c r="R827" t="s">
        <v>5</v>
      </c>
      <c r="S827">
        <v>23</v>
      </c>
      <c r="T827">
        <v>63.8</v>
      </c>
      <c r="U827">
        <v>71.22</v>
      </c>
      <c r="V827">
        <f t="shared" si="29"/>
        <v>0.89581578208368429</v>
      </c>
      <c r="W827">
        <v>22.5</v>
      </c>
      <c r="X827">
        <v>36.78</v>
      </c>
      <c r="Y827">
        <v>69.97</v>
      </c>
    </row>
    <row r="828" spans="1:25" x14ac:dyDescent="0.35">
      <c r="A828" s="1" t="s">
        <v>1110</v>
      </c>
      <c r="B828" t="s">
        <v>843</v>
      </c>
      <c r="C828" t="s">
        <v>3</v>
      </c>
      <c r="D828" t="s">
        <v>4</v>
      </c>
      <c r="E828">
        <v>0</v>
      </c>
      <c r="F828">
        <v>0</v>
      </c>
      <c r="G828">
        <v>0</v>
      </c>
      <c r="H828" t="e">
        <f t="shared" si="28"/>
        <v>#DIV/0!</v>
      </c>
      <c r="I828">
        <v>0</v>
      </c>
      <c r="J828">
        <v>0</v>
      </c>
      <c r="K828">
        <v>0</v>
      </c>
      <c r="O828" t="s">
        <v>1110</v>
      </c>
      <c r="P828" t="s">
        <v>843</v>
      </c>
      <c r="Q828" t="s">
        <v>3</v>
      </c>
      <c r="R828" t="s">
        <v>5</v>
      </c>
      <c r="S828">
        <v>0</v>
      </c>
      <c r="T828">
        <v>0</v>
      </c>
      <c r="U828">
        <v>0</v>
      </c>
      <c r="V828" t="e">
        <f t="shared" si="29"/>
        <v>#DIV/0!</v>
      </c>
      <c r="W828">
        <v>0</v>
      </c>
      <c r="X828">
        <v>0</v>
      </c>
      <c r="Y828">
        <v>0</v>
      </c>
    </row>
    <row r="829" spans="1:25" x14ac:dyDescent="0.35">
      <c r="A829" t="s">
        <v>884</v>
      </c>
      <c r="B829" t="s">
        <v>843</v>
      </c>
      <c r="C829" t="s">
        <v>3</v>
      </c>
      <c r="D829" t="s">
        <v>4</v>
      </c>
      <c r="E829">
        <v>15</v>
      </c>
      <c r="F829">
        <v>44.36</v>
      </c>
      <c r="G829">
        <v>50.91</v>
      </c>
      <c r="H829">
        <f t="shared" si="28"/>
        <v>0.87134158318601462</v>
      </c>
      <c r="I829">
        <v>15</v>
      </c>
      <c r="J829">
        <v>44.36</v>
      </c>
      <c r="K829">
        <v>50.91</v>
      </c>
      <c r="O829" t="s">
        <v>884</v>
      </c>
      <c r="P829" t="s">
        <v>843</v>
      </c>
      <c r="Q829" t="s">
        <v>3</v>
      </c>
      <c r="R829" t="s">
        <v>5</v>
      </c>
      <c r="S829">
        <v>23</v>
      </c>
      <c r="T829">
        <v>68.75</v>
      </c>
      <c r="U829">
        <v>71.22</v>
      </c>
      <c r="V829">
        <f t="shared" si="29"/>
        <v>0.96531873069362539</v>
      </c>
      <c r="W829">
        <v>22.5</v>
      </c>
      <c r="X829">
        <v>57.9</v>
      </c>
      <c r="Y829">
        <v>69.97</v>
      </c>
    </row>
    <row r="830" spans="1:25" x14ac:dyDescent="0.35">
      <c r="A830" t="s">
        <v>885</v>
      </c>
      <c r="B830" t="s">
        <v>843</v>
      </c>
      <c r="C830" t="s">
        <v>3</v>
      </c>
      <c r="D830" t="s">
        <v>4</v>
      </c>
      <c r="E830">
        <v>22</v>
      </c>
      <c r="F830">
        <v>56.42</v>
      </c>
      <c r="G830">
        <v>68.72</v>
      </c>
      <c r="H830">
        <f t="shared" si="28"/>
        <v>0.82101280558789291</v>
      </c>
      <c r="I830">
        <v>21.5</v>
      </c>
      <c r="J830">
        <v>41.29</v>
      </c>
      <c r="K830">
        <v>67.47</v>
      </c>
      <c r="O830" t="s">
        <v>885</v>
      </c>
      <c r="P830" t="s">
        <v>843</v>
      </c>
      <c r="Q830" t="s">
        <v>3</v>
      </c>
      <c r="R830" t="s">
        <v>5</v>
      </c>
      <c r="S830">
        <v>22.5</v>
      </c>
      <c r="T830">
        <v>66.55</v>
      </c>
      <c r="U830">
        <v>69.97</v>
      </c>
      <c r="V830">
        <f t="shared" si="29"/>
        <v>0.9511219093897384</v>
      </c>
      <c r="W830">
        <v>22</v>
      </c>
      <c r="X830">
        <v>36.49</v>
      </c>
      <c r="Y830">
        <v>68.72</v>
      </c>
    </row>
    <row r="831" spans="1:25" x14ac:dyDescent="0.35">
      <c r="A831" s="1" t="s">
        <v>1111</v>
      </c>
      <c r="B831" t="s">
        <v>843</v>
      </c>
      <c r="C831" t="s">
        <v>3</v>
      </c>
      <c r="D831" t="s">
        <v>4</v>
      </c>
      <c r="E831">
        <v>0</v>
      </c>
      <c r="F831">
        <v>0</v>
      </c>
      <c r="G831">
        <v>0</v>
      </c>
      <c r="H831" t="e">
        <f t="shared" si="28"/>
        <v>#DIV/0!</v>
      </c>
      <c r="I831">
        <v>0</v>
      </c>
      <c r="J831">
        <v>0</v>
      </c>
      <c r="K831">
        <v>0</v>
      </c>
      <c r="O831" t="s">
        <v>1111</v>
      </c>
      <c r="P831" t="s">
        <v>843</v>
      </c>
      <c r="Q831" t="s">
        <v>3</v>
      </c>
      <c r="R831" t="s">
        <v>5</v>
      </c>
      <c r="S831">
        <v>0</v>
      </c>
      <c r="T831">
        <v>0</v>
      </c>
      <c r="U831">
        <v>0</v>
      </c>
      <c r="V831" t="e">
        <f t="shared" si="29"/>
        <v>#DIV/0!</v>
      </c>
      <c r="W831">
        <v>0</v>
      </c>
      <c r="X831">
        <v>0</v>
      </c>
      <c r="Y831">
        <v>0</v>
      </c>
    </row>
    <row r="832" spans="1:25" x14ac:dyDescent="0.35">
      <c r="A832" t="s">
        <v>886</v>
      </c>
      <c r="B832" t="s">
        <v>843</v>
      </c>
      <c r="C832" t="s">
        <v>3</v>
      </c>
      <c r="D832" t="s">
        <v>4</v>
      </c>
      <c r="E832">
        <v>23.5</v>
      </c>
      <c r="F832">
        <v>76.72</v>
      </c>
      <c r="G832">
        <v>72.459999999999994</v>
      </c>
      <c r="H832">
        <f t="shared" si="28"/>
        <v>1.058791057134971</v>
      </c>
      <c r="I832">
        <v>23</v>
      </c>
      <c r="J832">
        <v>52.49</v>
      </c>
      <c r="K832">
        <v>71.22</v>
      </c>
      <c r="O832" t="s">
        <v>886</v>
      </c>
      <c r="P832" t="s">
        <v>843</v>
      </c>
      <c r="Q832" t="s">
        <v>3</v>
      </c>
      <c r="R832" t="s">
        <v>5</v>
      </c>
      <c r="S832">
        <v>17.5</v>
      </c>
      <c r="T832">
        <v>42.89</v>
      </c>
      <c r="U832">
        <v>57.36</v>
      </c>
      <c r="V832">
        <f t="shared" si="29"/>
        <v>0.74773361227336121</v>
      </c>
      <c r="W832">
        <v>17</v>
      </c>
      <c r="X832">
        <v>33.56</v>
      </c>
      <c r="Y832">
        <v>56.08</v>
      </c>
    </row>
    <row r="833" spans="1:25" x14ac:dyDescent="0.35">
      <c r="A833" t="s">
        <v>887</v>
      </c>
      <c r="B833" t="s">
        <v>843</v>
      </c>
      <c r="C833" t="s">
        <v>3</v>
      </c>
      <c r="D833" t="s">
        <v>4</v>
      </c>
      <c r="E833">
        <v>18</v>
      </c>
      <c r="F833">
        <v>50.3</v>
      </c>
      <c r="G833">
        <v>58.64</v>
      </c>
      <c r="H833">
        <f t="shared" si="28"/>
        <v>0.8577762619372441</v>
      </c>
      <c r="I833">
        <v>17.5</v>
      </c>
      <c r="J833">
        <v>35.86</v>
      </c>
      <c r="K833">
        <v>57.36</v>
      </c>
      <c r="O833" t="s">
        <v>887</v>
      </c>
      <c r="P833" t="s">
        <v>843</v>
      </c>
      <c r="Q833" t="s">
        <v>3</v>
      </c>
      <c r="R833" t="s">
        <v>5</v>
      </c>
      <c r="S833">
        <v>23</v>
      </c>
      <c r="T833">
        <v>66.510000000000005</v>
      </c>
      <c r="U833">
        <v>71.22</v>
      </c>
      <c r="V833">
        <f t="shared" si="29"/>
        <v>0.93386689132266221</v>
      </c>
      <c r="W833">
        <v>22.5</v>
      </c>
      <c r="X833">
        <v>59.56</v>
      </c>
      <c r="Y833">
        <v>69.97</v>
      </c>
    </row>
    <row r="834" spans="1:25" x14ac:dyDescent="0.35">
      <c r="A834" s="1" t="s">
        <v>1112</v>
      </c>
      <c r="B834" t="s">
        <v>843</v>
      </c>
      <c r="C834" t="s">
        <v>3</v>
      </c>
      <c r="D834" t="s">
        <v>4</v>
      </c>
      <c r="E834">
        <v>0</v>
      </c>
      <c r="F834">
        <v>0</v>
      </c>
      <c r="G834">
        <v>0</v>
      </c>
      <c r="H834" t="e">
        <f t="shared" si="28"/>
        <v>#DIV/0!</v>
      </c>
      <c r="I834">
        <v>0</v>
      </c>
      <c r="J834">
        <v>0</v>
      </c>
      <c r="K834">
        <v>0</v>
      </c>
      <c r="O834" t="s">
        <v>1112</v>
      </c>
      <c r="P834" t="s">
        <v>843</v>
      </c>
      <c r="Q834" t="s">
        <v>3</v>
      </c>
      <c r="R834" t="s">
        <v>5</v>
      </c>
      <c r="S834">
        <v>0</v>
      </c>
      <c r="T834">
        <v>0</v>
      </c>
      <c r="U834">
        <v>0</v>
      </c>
      <c r="V834" t="e">
        <f t="shared" si="29"/>
        <v>#DIV/0!</v>
      </c>
      <c r="W834">
        <v>0</v>
      </c>
      <c r="X834">
        <v>0</v>
      </c>
      <c r="Y834">
        <v>0</v>
      </c>
    </row>
    <row r="835" spans="1:25" x14ac:dyDescent="0.35">
      <c r="A835" t="s">
        <v>888</v>
      </c>
      <c r="B835" t="s">
        <v>843</v>
      </c>
      <c r="C835" t="s">
        <v>3</v>
      </c>
      <c r="D835" t="s">
        <v>4</v>
      </c>
      <c r="E835">
        <v>23</v>
      </c>
      <c r="F835">
        <v>69.11</v>
      </c>
      <c r="G835">
        <v>71.22</v>
      </c>
      <c r="H835">
        <f t="shared" si="28"/>
        <v>0.9703734905925302</v>
      </c>
      <c r="I835">
        <v>22.5</v>
      </c>
      <c r="J835">
        <v>56.51</v>
      </c>
      <c r="K835">
        <v>69.97</v>
      </c>
      <c r="O835" t="s">
        <v>888</v>
      </c>
      <c r="P835" t="s">
        <v>843</v>
      </c>
      <c r="Q835" t="s">
        <v>3</v>
      </c>
      <c r="R835" t="s">
        <v>5</v>
      </c>
      <c r="S835">
        <v>24.5</v>
      </c>
      <c r="T835">
        <v>81.16</v>
      </c>
      <c r="U835">
        <v>74.930000000000007</v>
      </c>
      <c r="V835">
        <f t="shared" si="29"/>
        <v>1.0831442679834511</v>
      </c>
      <c r="W835">
        <v>24</v>
      </c>
      <c r="X835">
        <v>55.46</v>
      </c>
      <c r="Y835">
        <v>73.7</v>
      </c>
    </row>
    <row r="836" spans="1:25" x14ac:dyDescent="0.35">
      <c r="A836" t="s">
        <v>889</v>
      </c>
      <c r="B836" t="s">
        <v>843</v>
      </c>
      <c r="C836" t="s">
        <v>3</v>
      </c>
      <c r="D836" t="s">
        <v>4</v>
      </c>
      <c r="E836">
        <v>25.5</v>
      </c>
      <c r="F836">
        <v>68.180000000000007</v>
      </c>
      <c r="G836">
        <v>77.400000000000006</v>
      </c>
      <c r="H836">
        <f t="shared" si="28"/>
        <v>0.88087855297157625</v>
      </c>
      <c r="I836">
        <v>25</v>
      </c>
      <c r="J836">
        <v>51.19</v>
      </c>
      <c r="K836">
        <v>76.17</v>
      </c>
      <c r="O836" t="s">
        <v>889</v>
      </c>
      <c r="P836" t="s">
        <v>843</v>
      </c>
      <c r="Q836" t="s">
        <v>3</v>
      </c>
      <c r="R836" t="s">
        <v>5</v>
      </c>
      <c r="S836">
        <v>19.5</v>
      </c>
      <c r="T836">
        <v>52.68</v>
      </c>
      <c r="U836">
        <v>62.44</v>
      </c>
      <c r="V836">
        <f t="shared" si="29"/>
        <v>0.84368994234465089</v>
      </c>
      <c r="W836">
        <v>19</v>
      </c>
      <c r="X836">
        <v>40.520000000000003</v>
      </c>
      <c r="Y836">
        <v>61.18</v>
      </c>
    </row>
    <row r="837" spans="1:25" x14ac:dyDescent="0.35">
      <c r="A837" t="s">
        <v>890</v>
      </c>
      <c r="B837" t="s">
        <v>843</v>
      </c>
      <c r="C837" t="s">
        <v>3</v>
      </c>
      <c r="D837" t="s">
        <v>4</v>
      </c>
      <c r="E837">
        <v>15.5</v>
      </c>
      <c r="F837">
        <v>43.99</v>
      </c>
      <c r="G837">
        <v>52.21</v>
      </c>
      <c r="H837">
        <f t="shared" si="28"/>
        <v>0.84255889676307227</v>
      </c>
      <c r="I837">
        <v>15</v>
      </c>
      <c r="J837">
        <v>26.35</v>
      </c>
      <c r="K837">
        <v>50.91</v>
      </c>
      <c r="O837" t="s">
        <v>890</v>
      </c>
      <c r="P837" t="s">
        <v>843</v>
      </c>
      <c r="Q837" t="s">
        <v>3</v>
      </c>
      <c r="R837" t="s">
        <v>5</v>
      </c>
      <c r="S837">
        <v>22.5</v>
      </c>
      <c r="T837">
        <v>60.65</v>
      </c>
      <c r="U837">
        <v>69.97</v>
      </c>
      <c r="V837">
        <f t="shared" si="29"/>
        <v>0.86680005716735742</v>
      </c>
      <c r="W837">
        <v>22</v>
      </c>
      <c r="X837">
        <v>36.04</v>
      </c>
      <c r="Y837">
        <v>68.72</v>
      </c>
    </row>
    <row r="838" spans="1:25" x14ac:dyDescent="0.35">
      <c r="A838" t="s">
        <v>891</v>
      </c>
      <c r="B838" t="s">
        <v>843</v>
      </c>
      <c r="C838" t="s">
        <v>3</v>
      </c>
      <c r="D838" t="s">
        <v>4</v>
      </c>
      <c r="E838">
        <v>25.5</v>
      </c>
      <c r="F838">
        <v>76.38</v>
      </c>
      <c r="G838">
        <v>77.400000000000006</v>
      </c>
      <c r="H838">
        <f t="shared" si="28"/>
        <v>0.9868217054263565</v>
      </c>
      <c r="I838">
        <v>25</v>
      </c>
      <c r="J838">
        <v>53.46</v>
      </c>
      <c r="K838">
        <v>76.17</v>
      </c>
      <c r="O838" t="s">
        <v>891</v>
      </c>
      <c r="P838" t="s">
        <v>843</v>
      </c>
      <c r="Q838" t="s">
        <v>3</v>
      </c>
      <c r="R838" t="s">
        <v>5</v>
      </c>
      <c r="S838">
        <v>22.5</v>
      </c>
      <c r="T838">
        <v>69.41</v>
      </c>
      <c r="U838">
        <v>69.97</v>
      </c>
      <c r="V838">
        <f t="shared" si="29"/>
        <v>0.99199656995855368</v>
      </c>
      <c r="W838">
        <v>22</v>
      </c>
      <c r="X838">
        <v>64.209999999999994</v>
      </c>
      <c r="Y838">
        <v>68.72</v>
      </c>
    </row>
    <row r="839" spans="1:25" x14ac:dyDescent="0.35">
      <c r="A839" t="s">
        <v>892</v>
      </c>
      <c r="B839" t="s">
        <v>843</v>
      </c>
      <c r="C839" t="s">
        <v>3</v>
      </c>
      <c r="D839" t="s">
        <v>4</v>
      </c>
      <c r="E839">
        <v>30.5</v>
      </c>
      <c r="F839">
        <v>99.57</v>
      </c>
      <c r="G839">
        <v>89.6</v>
      </c>
      <c r="H839">
        <f t="shared" si="28"/>
        <v>1.1112723214285714</v>
      </c>
      <c r="I839">
        <v>30</v>
      </c>
      <c r="J839">
        <v>59.24</v>
      </c>
      <c r="K839">
        <v>88.39</v>
      </c>
      <c r="O839" t="s">
        <v>892</v>
      </c>
      <c r="P839" t="s">
        <v>843</v>
      </c>
      <c r="Q839" t="s">
        <v>3</v>
      </c>
      <c r="R839" t="s">
        <v>5</v>
      </c>
      <c r="S839">
        <v>17</v>
      </c>
      <c r="T839">
        <v>45.39</v>
      </c>
      <c r="U839">
        <v>56.08</v>
      </c>
      <c r="V839">
        <f t="shared" si="29"/>
        <v>0.80937945791726107</v>
      </c>
      <c r="W839">
        <v>16.5</v>
      </c>
      <c r="X839">
        <v>26.22</v>
      </c>
      <c r="Y839">
        <v>54.79</v>
      </c>
    </row>
    <row r="840" spans="1:25" x14ac:dyDescent="0.35">
      <c r="A840" s="1" t="s">
        <v>1113</v>
      </c>
      <c r="B840" t="s">
        <v>843</v>
      </c>
      <c r="C840" t="s">
        <v>3</v>
      </c>
      <c r="D840" t="s">
        <v>4</v>
      </c>
      <c r="E840">
        <v>0</v>
      </c>
      <c r="F840">
        <v>0</v>
      </c>
      <c r="G840">
        <v>0</v>
      </c>
      <c r="H840" t="e">
        <f t="shared" si="28"/>
        <v>#DIV/0!</v>
      </c>
      <c r="I840">
        <v>0</v>
      </c>
      <c r="J840">
        <v>0</v>
      </c>
      <c r="K840">
        <v>0</v>
      </c>
      <c r="O840" t="s">
        <v>1113</v>
      </c>
      <c r="P840" t="s">
        <v>843</v>
      </c>
      <c r="Q840" t="s">
        <v>3</v>
      </c>
      <c r="R840" t="s">
        <v>5</v>
      </c>
      <c r="S840">
        <v>15</v>
      </c>
      <c r="T840">
        <v>29.12</v>
      </c>
      <c r="U840">
        <v>50.91</v>
      </c>
      <c r="V840">
        <f t="shared" si="29"/>
        <v>0.57198978589668048</v>
      </c>
      <c r="W840">
        <v>15</v>
      </c>
      <c r="X840">
        <v>29.12</v>
      </c>
      <c r="Y840">
        <v>50.91</v>
      </c>
    </row>
    <row r="841" spans="1:25" x14ac:dyDescent="0.35">
      <c r="A841" t="s">
        <v>893</v>
      </c>
      <c r="B841" t="s">
        <v>843</v>
      </c>
      <c r="C841" t="s">
        <v>3</v>
      </c>
      <c r="D841" t="s">
        <v>4</v>
      </c>
      <c r="E841">
        <v>30</v>
      </c>
      <c r="F841">
        <v>80.81</v>
      </c>
      <c r="G841">
        <v>88.39</v>
      </c>
      <c r="H841">
        <f t="shared" si="28"/>
        <v>0.9142436927254215</v>
      </c>
      <c r="I841">
        <v>29.5</v>
      </c>
      <c r="J841">
        <v>52.19</v>
      </c>
      <c r="K841">
        <v>87.18</v>
      </c>
      <c r="O841" t="s">
        <v>893</v>
      </c>
      <c r="P841" t="s">
        <v>843</v>
      </c>
      <c r="Q841" t="s">
        <v>3</v>
      </c>
      <c r="R841" t="s">
        <v>5</v>
      </c>
      <c r="S841">
        <v>33.5</v>
      </c>
      <c r="T841">
        <v>86.79</v>
      </c>
      <c r="U841">
        <v>96.84</v>
      </c>
      <c r="V841">
        <f t="shared" si="29"/>
        <v>0.89622057001239164</v>
      </c>
      <c r="W841">
        <v>33</v>
      </c>
      <c r="X841">
        <v>59.79</v>
      </c>
      <c r="Y841">
        <v>95.64</v>
      </c>
    </row>
    <row r="842" spans="1:25" x14ac:dyDescent="0.35">
      <c r="A842" t="s">
        <v>894</v>
      </c>
      <c r="B842" t="s">
        <v>843</v>
      </c>
      <c r="C842" t="s">
        <v>3</v>
      </c>
      <c r="D842" t="s">
        <v>4</v>
      </c>
      <c r="E842">
        <v>23.5</v>
      </c>
      <c r="F842">
        <v>112.39</v>
      </c>
      <c r="G842">
        <v>72.459999999999994</v>
      </c>
      <c r="H842">
        <f t="shared" si="28"/>
        <v>1.5510626552580735</v>
      </c>
      <c r="I842">
        <v>22</v>
      </c>
      <c r="J842">
        <v>66.94</v>
      </c>
      <c r="K842">
        <v>68.72</v>
      </c>
      <c r="O842" t="s">
        <v>894</v>
      </c>
      <c r="P842" t="s">
        <v>843</v>
      </c>
      <c r="Q842" t="s">
        <v>3</v>
      </c>
      <c r="R842" t="s">
        <v>5</v>
      </c>
      <c r="S842">
        <v>15.5</v>
      </c>
      <c r="T842">
        <v>44.13</v>
      </c>
      <c r="U842">
        <v>52.21</v>
      </c>
      <c r="V842">
        <f t="shared" si="29"/>
        <v>0.84524037540701014</v>
      </c>
      <c r="W842">
        <v>15</v>
      </c>
      <c r="X842">
        <v>20.16</v>
      </c>
      <c r="Y842">
        <v>50.91</v>
      </c>
    </row>
    <row r="843" spans="1:25" x14ac:dyDescent="0.35">
      <c r="A843" t="s">
        <v>895</v>
      </c>
      <c r="B843" t="s">
        <v>843</v>
      </c>
      <c r="C843" t="s">
        <v>3</v>
      </c>
      <c r="D843" t="s">
        <v>4</v>
      </c>
      <c r="E843">
        <v>24</v>
      </c>
      <c r="F843">
        <v>59.83</v>
      </c>
      <c r="G843">
        <v>73.7</v>
      </c>
      <c r="H843">
        <f t="shared" si="28"/>
        <v>0.81180461329715059</v>
      </c>
      <c r="I843">
        <v>23.5</v>
      </c>
      <c r="J843">
        <v>47.1</v>
      </c>
      <c r="K843">
        <v>72.459999999999994</v>
      </c>
      <c r="O843" t="s">
        <v>895</v>
      </c>
      <c r="P843" t="s">
        <v>843</v>
      </c>
      <c r="Q843" t="s">
        <v>3</v>
      </c>
      <c r="R843" t="s">
        <v>5</v>
      </c>
      <c r="S843">
        <v>27.5</v>
      </c>
      <c r="T843">
        <v>79.760000000000005</v>
      </c>
      <c r="U843">
        <v>82.3</v>
      </c>
      <c r="V843">
        <f t="shared" si="29"/>
        <v>0.96913730255164043</v>
      </c>
      <c r="W843">
        <v>27</v>
      </c>
      <c r="X843">
        <v>33.880000000000003</v>
      </c>
      <c r="Y843">
        <v>81.08</v>
      </c>
    </row>
    <row r="844" spans="1:25" x14ac:dyDescent="0.35">
      <c r="A844" t="s">
        <v>896</v>
      </c>
      <c r="B844" t="s">
        <v>897</v>
      </c>
      <c r="C844" t="s">
        <v>0</v>
      </c>
      <c r="D844" t="s">
        <v>1</v>
      </c>
      <c r="E844">
        <v>25</v>
      </c>
      <c r="F844">
        <v>56.73</v>
      </c>
      <c r="G844">
        <v>76.17</v>
      </c>
      <c r="H844">
        <f t="shared" ref="H844:H907" si="30">F844/G844</f>
        <v>0.74478141000393849</v>
      </c>
      <c r="I844">
        <v>24.5</v>
      </c>
      <c r="J844">
        <v>33.799999999999997</v>
      </c>
      <c r="K844">
        <v>74.930000000000007</v>
      </c>
      <c r="O844" t="s">
        <v>896</v>
      </c>
      <c r="P844" t="s">
        <v>897</v>
      </c>
      <c r="Q844" t="s">
        <v>0</v>
      </c>
      <c r="R844" t="s">
        <v>2</v>
      </c>
      <c r="S844">
        <v>24</v>
      </c>
      <c r="T844">
        <v>87.09</v>
      </c>
      <c r="U844">
        <v>73.7</v>
      </c>
      <c r="V844">
        <f t="shared" ref="V844:V907" si="31">T844/U844</f>
        <v>1.1816824966078698</v>
      </c>
      <c r="W844">
        <v>25</v>
      </c>
      <c r="X844">
        <v>76.400000000000006</v>
      </c>
      <c r="Y844">
        <v>76.17</v>
      </c>
    </row>
    <row r="845" spans="1:25" x14ac:dyDescent="0.35">
      <c r="A845" t="s">
        <v>898</v>
      </c>
      <c r="B845" t="s">
        <v>897</v>
      </c>
      <c r="C845" t="s">
        <v>0</v>
      </c>
      <c r="D845" t="s">
        <v>1</v>
      </c>
      <c r="E845">
        <v>23.5</v>
      </c>
      <c r="F845">
        <v>59.96</v>
      </c>
      <c r="G845">
        <v>72.459999999999994</v>
      </c>
      <c r="H845">
        <f t="shared" si="30"/>
        <v>0.82749102953353582</v>
      </c>
      <c r="I845">
        <v>23</v>
      </c>
      <c r="J845">
        <v>53.28</v>
      </c>
      <c r="K845">
        <v>71.22</v>
      </c>
      <c r="O845" t="s">
        <v>898</v>
      </c>
      <c r="P845" t="s">
        <v>897</v>
      </c>
      <c r="Q845" t="s">
        <v>0</v>
      </c>
      <c r="R845" t="s">
        <v>2</v>
      </c>
      <c r="S845">
        <v>24</v>
      </c>
      <c r="T845">
        <v>141.99</v>
      </c>
      <c r="U845">
        <v>73.7</v>
      </c>
      <c r="V845">
        <f t="shared" si="31"/>
        <v>1.926594301221167</v>
      </c>
      <c r="W845">
        <v>21.5</v>
      </c>
      <c r="X845">
        <v>52.1</v>
      </c>
      <c r="Y845">
        <v>67.47</v>
      </c>
    </row>
    <row r="846" spans="1:25" x14ac:dyDescent="0.35">
      <c r="A846" t="s">
        <v>899</v>
      </c>
      <c r="B846" t="s">
        <v>897</v>
      </c>
      <c r="C846" t="s">
        <v>0</v>
      </c>
      <c r="D846" t="s">
        <v>1</v>
      </c>
      <c r="E846">
        <v>23.5</v>
      </c>
      <c r="F846">
        <v>69.150000000000006</v>
      </c>
      <c r="G846">
        <v>72.459999999999994</v>
      </c>
      <c r="H846">
        <f t="shared" si="30"/>
        <v>0.95431962462048048</v>
      </c>
      <c r="I846">
        <v>23</v>
      </c>
      <c r="J846">
        <v>54.05</v>
      </c>
      <c r="K846">
        <v>71.22</v>
      </c>
      <c r="O846" t="s">
        <v>899</v>
      </c>
      <c r="P846" t="s">
        <v>897</v>
      </c>
      <c r="Q846" t="s">
        <v>0</v>
      </c>
      <c r="R846" t="s">
        <v>2</v>
      </c>
      <c r="S846">
        <v>24</v>
      </c>
      <c r="T846">
        <v>131.36000000000001</v>
      </c>
      <c r="U846">
        <v>73.7</v>
      </c>
      <c r="V846">
        <f t="shared" si="31"/>
        <v>1.7823609226594301</v>
      </c>
      <c r="W846">
        <v>23</v>
      </c>
      <c r="X846">
        <v>67.39</v>
      </c>
      <c r="Y846">
        <v>71.22</v>
      </c>
    </row>
    <row r="847" spans="1:25" x14ac:dyDescent="0.35">
      <c r="A847" t="s">
        <v>900</v>
      </c>
      <c r="B847" t="s">
        <v>897</v>
      </c>
      <c r="C847" t="s">
        <v>0</v>
      </c>
      <c r="D847" t="s">
        <v>1</v>
      </c>
      <c r="E847">
        <v>23</v>
      </c>
      <c r="F847">
        <v>77.88</v>
      </c>
      <c r="G847">
        <v>71.22</v>
      </c>
      <c r="H847">
        <f t="shared" si="30"/>
        <v>1.0935130581297388</v>
      </c>
      <c r="I847">
        <v>22.5</v>
      </c>
      <c r="J847">
        <v>53.25</v>
      </c>
      <c r="K847">
        <v>69.97</v>
      </c>
      <c r="O847" t="s">
        <v>900</v>
      </c>
      <c r="P847" t="s">
        <v>897</v>
      </c>
      <c r="Q847" t="s">
        <v>0</v>
      </c>
      <c r="R847" t="s">
        <v>2</v>
      </c>
      <c r="S847">
        <v>24</v>
      </c>
      <c r="T847">
        <v>133.99</v>
      </c>
      <c r="U847">
        <v>73.7</v>
      </c>
      <c r="V847">
        <f t="shared" si="31"/>
        <v>1.8180461329715061</v>
      </c>
      <c r="W847">
        <v>22.5</v>
      </c>
      <c r="X847">
        <v>65.45</v>
      </c>
      <c r="Y847">
        <v>69.97</v>
      </c>
    </row>
    <row r="848" spans="1:25" x14ac:dyDescent="0.35">
      <c r="A848" t="s">
        <v>901</v>
      </c>
      <c r="B848" t="s">
        <v>897</v>
      </c>
      <c r="C848" t="s">
        <v>0</v>
      </c>
      <c r="D848" t="s">
        <v>1</v>
      </c>
      <c r="E848">
        <v>23.5</v>
      </c>
      <c r="F848">
        <v>84.68</v>
      </c>
      <c r="G848">
        <v>72.459999999999994</v>
      </c>
      <c r="H848">
        <f t="shared" si="30"/>
        <v>1.1686447695280155</v>
      </c>
      <c r="I848">
        <v>23</v>
      </c>
      <c r="J848">
        <v>70.150000000000006</v>
      </c>
      <c r="K848">
        <v>71.22</v>
      </c>
      <c r="O848" t="s">
        <v>901</v>
      </c>
      <c r="P848" t="s">
        <v>897</v>
      </c>
      <c r="Q848" t="s">
        <v>0</v>
      </c>
      <c r="R848" t="s">
        <v>2</v>
      </c>
      <c r="S848">
        <v>24</v>
      </c>
      <c r="T848">
        <v>124.7</v>
      </c>
      <c r="U848">
        <v>73.7</v>
      </c>
      <c r="V848">
        <f t="shared" si="31"/>
        <v>1.6919945725915875</v>
      </c>
      <c r="W848">
        <v>23</v>
      </c>
      <c r="X848">
        <v>64.989999999999995</v>
      </c>
      <c r="Y848">
        <v>71.22</v>
      </c>
    </row>
    <row r="849" spans="1:25" x14ac:dyDescent="0.35">
      <c r="A849" t="s">
        <v>902</v>
      </c>
      <c r="B849" t="s">
        <v>897</v>
      </c>
      <c r="C849" t="s">
        <v>0</v>
      </c>
      <c r="D849" t="s">
        <v>1</v>
      </c>
      <c r="E849">
        <v>24</v>
      </c>
      <c r="F849">
        <v>83.68</v>
      </c>
      <c r="G849">
        <v>73.7</v>
      </c>
      <c r="H849">
        <f t="shared" si="30"/>
        <v>1.1354138398914519</v>
      </c>
      <c r="I849">
        <v>23.5</v>
      </c>
      <c r="J849">
        <v>66.22</v>
      </c>
      <c r="K849">
        <v>72.459999999999994</v>
      </c>
      <c r="O849" t="s">
        <v>902</v>
      </c>
      <c r="P849" t="s">
        <v>897</v>
      </c>
      <c r="Q849" t="s">
        <v>0</v>
      </c>
      <c r="R849" t="s">
        <v>2</v>
      </c>
      <c r="S849">
        <v>23.5</v>
      </c>
      <c r="T849">
        <v>127.62</v>
      </c>
      <c r="U849">
        <v>72.459999999999994</v>
      </c>
      <c r="V849">
        <f t="shared" si="31"/>
        <v>1.7612475848744136</v>
      </c>
      <c r="W849">
        <v>22.5</v>
      </c>
      <c r="X849">
        <v>46.87</v>
      </c>
      <c r="Y849">
        <v>69.97</v>
      </c>
    </row>
    <row r="850" spans="1:25" x14ac:dyDescent="0.35">
      <c r="A850" s="1" t="s">
        <v>1114</v>
      </c>
      <c r="B850" t="s">
        <v>897</v>
      </c>
      <c r="C850" t="s">
        <v>0</v>
      </c>
      <c r="D850" t="s">
        <v>1</v>
      </c>
      <c r="E850">
        <v>30</v>
      </c>
      <c r="F850">
        <v>73.709999999999994</v>
      </c>
      <c r="G850">
        <v>88.39</v>
      </c>
      <c r="H850">
        <f t="shared" si="30"/>
        <v>0.83391786401176593</v>
      </c>
      <c r="I850">
        <v>29.5</v>
      </c>
      <c r="J850">
        <v>60.8</v>
      </c>
      <c r="K850">
        <v>87.18</v>
      </c>
      <c r="O850" t="s">
        <v>1114</v>
      </c>
      <c r="P850" t="s">
        <v>897</v>
      </c>
      <c r="Q850" t="s">
        <v>0</v>
      </c>
      <c r="R850" t="s">
        <v>2</v>
      </c>
      <c r="S850">
        <v>19</v>
      </c>
      <c r="T850">
        <v>56.44</v>
      </c>
      <c r="U850">
        <v>61.18</v>
      </c>
      <c r="V850">
        <f t="shared" si="31"/>
        <v>0.92252370055573718</v>
      </c>
      <c r="W850">
        <v>18.5</v>
      </c>
      <c r="X850">
        <v>37.29</v>
      </c>
      <c r="Y850">
        <v>59.91</v>
      </c>
    </row>
    <row r="851" spans="1:25" x14ac:dyDescent="0.35">
      <c r="A851" t="s">
        <v>903</v>
      </c>
      <c r="B851" t="s">
        <v>897</v>
      </c>
      <c r="C851" t="s">
        <v>0</v>
      </c>
      <c r="D851" t="s">
        <v>1</v>
      </c>
      <c r="E851">
        <v>23.5</v>
      </c>
      <c r="F851">
        <v>132.53</v>
      </c>
      <c r="G851">
        <v>72.459999999999994</v>
      </c>
      <c r="H851">
        <f t="shared" si="30"/>
        <v>1.8290091084736408</v>
      </c>
      <c r="I851">
        <v>21.5</v>
      </c>
      <c r="J851">
        <v>51.79</v>
      </c>
      <c r="K851">
        <v>67.47</v>
      </c>
      <c r="O851" t="s">
        <v>903</v>
      </c>
      <c r="P851" t="s">
        <v>897</v>
      </c>
      <c r="Q851" t="s">
        <v>0</v>
      </c>
      <c r="R851" t="s">
        <v>2</v>
      </c>
      <c r="S851">
        <v>24</v>
      </c>
      <c r="T851">
        <v>130.44</v>
      </c>
      <c r="U851">
        <v>73.7</v>
      </c>
      <c r="V851">
        <f t="shared" si="31"/>
        <v>1.7698778833107189</v>
      </c>
      <c r="W851">
        <v>16</v>
      </c>
      <c r="X851">
        <v>59.85</v>
      </c>
      <c r="Y851">
        <v>53.5</v>
      </c>
    </row>
    <row r="852" spans="1:25" x14ac:dyDescent="0.35">
      <c r="A852" t="s">
        <v>904</v>
      </c>
      <c r="B852" t="s">
        <v>897</v>
      </c>
      <c r="C852" t="s">
        <v>0</v>
      </c>
      <c r="D852" t="s">
        <v>1</v>
      </c>
      <c r="E852">
        <v>24.5</v>
      </c>
      <c r="F852">
        <v>82.98</v>
      </c>
      <c r="G852">
        <v>74.930000000000007</v>
      </c>
      <c r="H852">
        <f t="shared" si="30"/>
        <v>1.1074336046977178</v>
      </c>
      <c r="I852">
        <v>24</v>
      </c>
      <c r="J852">
        <v>71.510000000000005</v>
      </c>
      <c r="K852">
        <v>73.7</v>
      </c>
      <c r="O852" t="s">
        <v>904</v>
      </c>
      <c r="P852" t="s">
        <v>897</v>
      </c>
      <c r="Q852" t="s">
        <v>0</v>
      </c>
      <c r="R852" t="s">
        <v>2</v>
      </c>
      <c r="S852">
        <v>24</v>
      </c>
      <c r="T852">
        <v>128.78</v>
      </c>
      <c r="U852">
        <v>73.7</v>
      </c>
      <c r="V852">
        <f t="shared" si="31"/>
        <v>1.7473541383989144</v>
      </c>
      <c r="W852">
        <v>22</v>
      </c>
      <c r="X852">
        <v>65.39</v>
      </c>
      <c r="Y852">
        <v>68.72</v>
      </c>
    </row>
    <row r="853" spans="1:25" x14ac:dyDescent="0.35">
      <c r="A853" t="s">
        <v>905</v>
      </c>
      <c r="B853" t="s">
        <v>897</v>
      </c>
      <c r="C853" t="s">
        <v>0</v>
      </c>
      <c r="D853" t="s">
        <v>1</v>
      </c>
      <c r="E853">
        <v>23.5</v>
      </c>
      <c r="F853">
        <v>60.75</v>
      </c>
      <c r="G853">
        <v>72.459999999999994</v>
      </c>
      <c r="H853">
        <f t="shared" si="30"/>
        <v>0.83839359646701639</v>
      </c>
      <c r="I853">
        <v>23</v>
      </c>
      <c r="J853">
        <v>54.43</v>
      </c>
      <c r="K853">
        <v>71.22</v>
      </c>
      <c r="O853" t="s">
        <v>905</v>
      </c>
      <c r="P853" t="s">
        <v>897</v>
      </c>
      <c r="Q853" t="s">
        <v>0</v>
      </c>
      <c r="R853" t="s">
        <v>2</v>
      </c>
      <c r="S853">
        <v>24</v>
      </c>
      <c r="T853">
        <v>89.91</v>
      </c>
      <c r="U853">
        <v>73.7</v>
      </c>
      <c r="V853">
        <f t="shared" si="31"/>
        <v>1.219945725915875</v>
      </c>
      <c r="W853">
        <v>23</v>
      </c>
      <c r="X853">
        <v>57.38</v>
      </c>
      <c r="Y853">
        <v>71.22</v>
      </c>
    </row>
    <row r="854" spans="1:25" x14ac:dyDescent="0.35">
      <c r="A854" t="s">
        <v>906</v>
      </c>
      <c r="B854" t="s">
        <v>897</v>
      </c>
      <c r="C854" t="s">
        <v>0</v>
      </c>
      <c r="D854" t="s">
        <v>1</v>
      </c>
      <c r="E854">
        <v>31.5</v>
      </c>
      <c r="F854">
        <v>84.42</v>
      </c>
      <c r="G854">
        <v>92.02</v>
      </c>
      <c r="H854">
        <f t="shared" si="30"/>
        <v>0.91740925885677027</v>
      </c>
      <c r="I854">
        <v>31</v>
      </c>
      <c r="J854">
        <v>62.79</v>
      </c>
      <c r="K854">
        <v>90.81</v>
      </c>
      <c r="O854" t="s">
        <v>906</v>
      </c>
      <c r="P854" t="s">
        <v>897</v>
      </c>
      <c r="Q854" t="s">
        <v>0</v>
      </c>
      <c r="R854" t="s">
        <v>2</v>
      </c>
      <c r="S854">
        <v>24</v>
      </c>
      <c r="T854">
        <v>114.46</v>
      </c>
      <c r="U854">
        <v>73.7</v>
      </c>
      <c r="V854">
        <f t="shared" si="31"/>
        <v>1.5530529172320215</v>
      </c>
      <c r="W854">
        <v>34.5</v>
      </c>
      <c r="X854">
        <v>103.15</v>
      </c>
      <c r="Y854">
        <v>99.24</v>
      </c>
    </row>
    <row r="855" spans="1:25" x14ac:dyDescent="0.35">
      <c r="A855" t="s">
        <v>907</v>
      </c>
      <c r="B855" t="s">
        <v>897</v>
      </c>
      <c r="C855" t="s">
        <v>0</v>
      </c>
      <c r="D855" t="s">
        <v>1</v>
      </c>
      <c r="E855">
        <v>27</v>
      </c>
      <c r="F855">
        <v>80.040000000000006</v>
      </c>
      <c r="G855">
        <v>81.08</v>
      </c>
      <c r="H855">
        <f t="shared" si="30"/>
        <v>0.9871731623088309</v>
      </c>
      <c r="I855">
        <v>26.5</v>
      </c>
      <c r="J855">
        <v>39.14</v>
      </c>
      <c r="K855">
        <v>79.86</v>
      </c>
      <c r="O855" t="s">
        <v>907</v>
      </c>
      <c r="P855" t="s">
        <v>897</v>
      </c>
      <c r="Q855" t="s">
        <v>0</v>
      </c>
      <c r="R855" t="s">
        <v>2</v>
      </c>
      <c r="S855">
        <v>24</v>
      </c>
      <c r="T855">
        <v>106.64</v>
      </c>
      <c r="U855">
        <v>73.7</v>
      </c>
      <c r="V855">
        <f t="shared" si="31"/>
        <v>1.4469470827679782</v>
      </c>
      <c r="W855">
        <v>22.5</v>
      </c>
      <c r="X855">
        <v>60.57</v>
      </c>
      <c r="Y855">
        <v>69.97</v>
      </c>
    </row>
    <row r="856" spans="1:25" x14ac:dyDescent="0.35">
      <c r="A856" s="1" t="s">
        <v>1115</v>
      </c>
      <c r="B856" t="s">
        <v>897</v>
      </c>
      <c r="C856" t="s">
        <v>0</v>
      </c>
      <c r="D856" t="s">
        <v>1</v>
      </c>
      <c r="E856">
        <v>25</v>
      </c>
      <c r="F856">
        <v>75.63</v>
      </c>
      <c r="G856">
        <v>76.17</v>
      </c>
      <c r="H856">
        <f t="shared" si="30"/>
        <v>0.99291059472233156</v>
      </c>
      <c r="I856">
        <v>24.5</v>
      </c>
      <c r="J856">
        <v>65.930000000000007</v>
      </c>
      <c r="K856">
        <v>74.930000000000007</v>
      </c>
      <c r="O856" t="s">
        <v>1115</v>
      </c>
      <c r="P856" t="s">
        <v>897</v>
      </c>
      <c r="Q856" t="s">
        <v>0</v>
      </c>
      <c r="R856" t="s">
        <v>2</v>
      </c>
      <c r="S856">
        <v>24</v>
      </c>
      <c r="T856">
        <v>126.34</v>
      </c>
      <c r="U856">
        <v>73.7</v>
      </c>
      <c r="V856">
        <f t="shared" si="31"/>
        <v>1.7142469470827679</v>
      </c>
      <c r="W856">
        <v>22.5</v>
      </c>
      <c r="X856">
        <v>67.02</v>
      </c>
      <c r="Y856">
        <v>69.97</v>
      </c>
    </row>
    <row r="857" spans="1:25" x14ac:dyDescent="0.35">
      <c r="A857" t="s">
        <v>908</v>
      </c>
      <c r="B857" t="s">
        <v>897</v>
      </c>
      <c r="C857" t="s">
        <v>0</v>
      </c>
      <c r="D857" t="s">
        <v>1</v>
      </c>
      <c r="E857">
        <v>23</v>
      </c>
      <c r="F857">
        <v>67.92</v>
      </c>
      <c r="G857">
        <v>71.22</v>
      </c>
      <c r="H857">
        <f t="shared" si="30"/>
        <v>0.95366470092670597</v>
      </c>
      <c r="I857">
        <v>22.5</v>
      </c>
      <c r="J857">
        <v>35.92</v>
      </c>
      <c r="K857">
        <v>69.97</v>
      </c>
      <c r="O857" t="s">
        <v>908</v>
      </c>
      <c r="P857" t="s">
        <v>897</v>
      </c>
      <c r="Q857" t="s">
        <v>0</v>
      </c>
      <c r="R857" t="s">
        <v>2</v>
      </c>
      <c r="S857">
        <v>24</v>
      </c>
      <c r="T857">
        <v>127.04</v>
      </c>
      <c r="U857">
        <v>73.7</v>
      </c>
      <c r="V857">
        <f t="shared" si="31"/>
        <v>1.7237449118046133</v>
      </c>
      <c r="W857">
        <v>22.5</v>
      </c>
      <c r="X857">
        <v>58.01</v>
      </c>
      <c r="Y857">
        <v>69.97</v>
      </c>
    </row>
    <row r="858" spans="1:25" x14ac:dyDescent="0.35">
      <c r="A858" t="s">
        <v>909</v>
      </c>
      <c r="B858" t="s">
        <v>897</v>
      </c>
      <c r="C858" t="s">
        <v>0</v>
      </c>
      <c r="D858" t="s">
        <v>1</v>
      </c>
      <c r="E858">
        <v>23.5</v>
      </c>
      <c r="F858">
        <v>63.86</v>
      </c>
      <c r="G858">
        <v>72.459999999999994</v>
      </c>
      <c r="H858">
        <f t="shared" si="30"/>
        <v>0.88131382831907268</v>
      </c>
      <c r="I858">
        <v>23</v>
      </c>
      <c r="J858">
        <v>43.69</v>
      </c>
      <c r="K858">
        <v>71.22</v>
      </c>
      <c r="O858" t="s">
        <v>909</v>
      </c>
      <c r="P858" t="s">
        <v>897</v>
      </c>
      <c r="Q858" t="s">
        <v>0</v>
      </c>
      <c r="R858" t="s">
        <v>2</v>
      </c>
      <c r="S858">
        <v>24</v>
      </c>
      <c r="T858">
        <v>118.26</v>
      </c>
      <c r="U858">
        <v>73.7</v>
      </c>
      <c r="V858">
        <f t="shared" si="31"/>
        <v>1.6046132971506106</v>
      </c>
      <c r="W858">
        <v>22.5</v>
      </c>
      <c r="X858">
        <v>69.81</v>
      </c>
      <c r="Y858">
        <v>69.97</v>
      </c>
    </row>
    <row r="859" spans="1:25" x14ac:dyDescent="0.35">
      <c r="A859" t="s">
        <v>910</v>
      </c>
      <c r="B859" t="s">
        <v>897</v>
      </c>
      <c r="C859" t="s">
        <v>0</v>
      </c>
      <c r="D859" t="s">
        <v>1</v>
      </c>
      <c r="E859">
        <v>23</v>
      </c>
      <c r="F859">
        <v>78.02</v>
      </c>
      <c r="G859">
        <v>71.22</v>
      </c>
      <c r="H859">
        <f t="shared" si="30"/>
        <v>1.0954787980904239</v>
      </c>
      <c r="I859">
        <v>22</v>
      </c>
      <c r="J859">
        <v>67.44</v>
      </c>
      <c r="K859">
        <v>68.72</v>
      </c>
      <c r="O859" t="s">
        <v>910</v>
      </c>
      <c r="P859" t="s">
        <v>897</v>
      </c>
      <c r="Q859" t="s">
        <v>0</v>
      </c>
      <c r="R859" t="s">
        <v>2</v>
      </c>
      <c r="S859">
        <v>24</v>
      </c>
      <c r="T859">
        <v>163.26</v>
      </c>
      <c r="U859">
        <v>73.7</v>
      </c>
      <c r="V859">
        <f t="shared" si="31"/>
        <v>2.2151967435549524</v>
      </c>
      <c r="W859">
        <v>21.5</v>
      </c>
      <c r="X859">
        <v>50.36</v>
      </c>
      <c r="Y859">
        <v>67.47</v>
      </c>
    </row>
    <row r="860" spans="1:25" x14ac:dyDescent="0.35">
      <c r="A860" t="s">
        <v>911</v>
      </c>
      <c r="B860" t="s">
        <v>897</v>
      </c>
      <c r="C860" t="s">
        <v>3</v>
      </c>
      <c r="D860" t="s">
        <v>1</v>
      </c>
      <c r="E860">
        <v>23.5</v>
      </c>
      <c r="F860">
        <v>78.42</v>
      </c>
      <c r="G860">
        <v>72.459999999999994</v>
      </c>
      <c r="H860">
        <f t="shared" si="30"/>
        <v>1.0822522771184102</v>
      </c>
      <c r="I860">
        <v>23</v>
      </c>
      <c r="J860">
        <v>55.83</v>
      </c>
      <c r="K860">
        <v>71.22</v>
      </c>
      <c r="O860" t="s">
        <v>911</v>
      </c>
      <c r="P860" t="s">
        <v>897</v>
      </c>
      <c r="Q860" t="s">
        <v>3</v>
      </c>
      <c r="R860" t="s">
        <v>2</v>
      </c>
      <c r="S860">
        <v>24</v>
      </c>
      <c r="T860">
        <v>86.64</v>
      </c>
      <c r="U860">
        <v>73.7</v>
      </c>
      <c r="V860">
        <f t="shared" si="31"/>
        <v>1.1755766621438264</v>
      </c>
      <c r="W860">
        <v>23.5</v>
      </c>
      <c r="X860">
        <v>53.78</v>
      </c>
      <c r="Y860">
        <v>72.459999999999994</v>
      </c>
    </row>
    <row r="861" spans="1:25" x14ac:dyDescent="0.35">
      <c r="A861" s="1" t="s">
        <v>1116</v>
      </c>
      <c r="B861" t="s">
        <v>897</v>
      </c>
      <c r="C861" t="s">
        <v>3</v>
      </c>
      <c r="D861" t="s">
        <v>1</v>
      </c>
      <c r="E861">
        <v>24.5</v>
      </c>
      <c r="F861">
        <v>63.39</v>
      </c>
      <c r="G861">
        <v>74.930000000000007</v>
      </c>
      <c r="H861">
        <f t="shared" si="30"/>
        <v>0.84598959028426524</v>
      </c>
      <c r="I861">
        <v>24</v>
      </c>
      <c r="J861">
        <v>58.85</v>
      </c>
      <c r="K861">
        <v>73.7</v>
      </c>
      <c r="O861" t="s">
        <v>1116</v>
      </c>
      <c r="P861" t="s">
        <v>897</v>
      </c>
      <c r="Q861" t="s">
        <v>3</v>
      </c>
      <c r="R861" t="s">
        <v>2</v>
      </c>
      <c r="S861">
        <v>24</v>
      </c>
      <c r="T861">
        <v>76.39</v>
      </c>
      <c r="U861">
        <v>73.7</v>
      </c>
      <c r="V861">
        <f t="shared" si="31"/>
        <v>1.0364993215739484</v>
      </c>
      <c r="W861">
        <v>23.5</v>
      </c>
      <c r="X861">
        <v>69.3</v>
      </c>
      <c r="Y861">
        <v>72.459999999999994</v>
      </c>
    </row>
    <row r="862" spans="1:25" x14ac:dyDescent="0.35">
      <c r="A862" s="1" t="s">
        <v>1117</v>
      </c>
      <c r="B862" t="s">
        <v>897</v>
      </c>
      <c r="C862" t="s">
        <v>3</v>
      </c>
      <c r="D862" t="s">
        <v>1</v>
      </c>
      <c r="E862">
        <v>0</v>
      </c>
      <c r="F862">
        <v>0</v>
      </c>
      <c r="G862">
        <v>0</v>
      </c>
      <c r="H862" t="e">
        <f t="shared" si="30"/>
        <v>#DIV/0!</v>
      </c>
      <c r="I862">
        <v>0</v>
      </c>
      <c r="J862">
        <v>0</v>
      </c>
      <c r="K862">
        <v>0</v>
      </c>
      <c r="O862" t="s">
        <v>1117</v>
      </c>
      <c r="P862" t="s">
        <v>897</v>
      </c>
      <c r="Q862" t="s">
        <v>3</v>
      </c>
      <c r="R862" t="s">
        <v>2</v>
      </c>
      <c r="S862">
        <v>0</v>
      </c>
      <c r="T862">
        <v>0</v>
      </c>
      <c r="U862">
        <v>0</v>
      </c>
      <c r="V862" t="e">
        <f t="shared" si="31"/>
        <v>#DIV/0!</v>
      </c>
      <c r="W862">
        <v>0</v>
      </c>
      <c r="X862">
        <v>0</v>
      </c>
      <c r="Y862">
        <v>0</v>
      </c>
    </row>
    <row r="863" spans="1:25" x14ac:dyDescent="0.35">
      <c r="A863" t="s">
        <v>912</v>
      </c>
      <c r="B863" t="s">
        <v>897</v>
      </c>
      <c r="C863" t="s">
        <v>3</v>
      </c>
      <c r="D863" t="s">
        <v>1</v>
      </c>
      <c r="E863">
        <v>17.5</v>
      </c>
      <c r="F863">
        <v>51.44</v>
      </c>
      <c r="G863">
        <v>57.36</v>
      </c>
      <c r="H863">
        <f t="shared" si="30"/>
        <v>0.89679218967921892</v>
      </c>
      <c r="I863">
        <v>17</v>
      </c>
      <c r="J863">
        <v>41.59</v>
      </c>
      <c r="K863">
        <v>56.08</v>
      </c>
      <c r="O863" t="s">
        <v>912</v>
      </c>
      <c r="P863" t="s">
        <v>897</v>
      </c>
      <c r="Q863" t="s">
        <v>3</v>
      </c>
      <c r="R863" t="s">
        <v>2</v>
      </c>
      <c r="S863">
        <v>24</v>
      </c>
      <c r="T863">
        <v>100.24</v>
      </c>
      <c r="U863">
        <v>73.7</v>
      </c>
      <c r="V863">
        <f t="shared" si="31"/>
        <v>1.3601085481682496</v>
      </c>
      <c r="W863">
        <v>23.5</v>
      </c>
      <c r="X863">
        <v>50.56</v>
      </c>
      <c r="Y863">
        <v>72.459999999999994</v>
      </c>
    </row>
    <row r="864" spans="1:25" x14ac:dyDescent="0.35">
      <c r="A864" t="s">
        <v>913</v>
      </c>
      <c r="B864" t="s">
        <v>897</v>
      </c>
      <c r="C864" t="s">
        <v>3</v>
      </c>
      <c r="D864" t="s">
        <v>1</v>
      </c>
      <c r="E864">
        <v>23</v>
      </c>
      <c r="F864">
        <v>68.92</v>
      </c>
      <c r="G864">
        <v>71.22</v>
      </c>
      <c r="H864">
        <f t="shared" si="30"/>
        <v>0.96770570064588601</v>
      </c>
      <c r="I864">
        <v>22.5</v>
      </c>
      <c r="J864">
        <v>61.47</v>
      </c>
      <c r="K864">
        <v>69.97</v>
      </c>
      <c r="O864" t="s">
        <v>913</v>
      </c>
      <c r="P864" t="s">
        <v>897</v>
      </c>
      <c r="Q864" t="s">
        <v>3</v>
      </c>
      <c r="R864" t="s">
        <v>2</v>
      </c>
      <c r="S864">
        <v>24.5</v>
      </c>
      <c r="T864">
        <v>104.37</v>
      </c>
      <c r="U864">
        <v>74.930000000000007</v>
      </c>
      <c r="V864">
        <f t="shared" si="31"/>
        <v>1.3929000400373681</v>
      </c>
      <c r="W864">
        <v>23.5</v>
      </c>
      <c r="X864">
        <v>63.98</v>
      </c>
      <c r="Y864">
        <v>72.459999999999994</v>
      </c>
    </row>
    <row r="865" spans="1:25" x14ac:dyDescent="0.35">
      <c r="A865" t="s">
        <v>914</v>
      </c>
      <c r="B865" t="s">
        <v>897</v>
      </c>
      <c r="C865" t="s">
        <v>3</v>
      </c>
      <c r="D865" t="s">
        <v>1</v>
      </c>
      <c r="E865">
        <v>18.5</v>
      </c>
      <c r="F865">
        <v>47.6</v>
      </c>
      <c r="G865">
        <v>59.91</v>
      </c>
      <c r="H865">
        <f t="shared" si="30"/>
        <v>0.79452512101485573</v>
      </c>
      <c r="I865">
        <v>18</v>
      </c>
      <c r="J865">
        <v>34.75</v>
      </c>
      <c r="K865">
        <v>58.64</v>
      </c>
      <c r="O865" t="s">
        <v>914</v>
      </c>
      <c r="P865" t="s">
        <v>897</v>
      </c>
      <c r="Q865" t="s">
        <v>3</v>
      </c>
      <c r="R865" t="s">
        <v>2</v>
      </c>
      <c r="S865">
        <v>24</v>
      </c>
      <c r="T865">
        <v>82.38</v>
      </c>
      <c r="U865">
        <v>73.7</v>
      </c>
      <c r="V865">
        <f t="shared" si="31"/>
        <v>1.1177747625508818</v>
      </c>
      <c r="W865">
        <v>23.5</v>
      </c>
      <c r="X865">
        <v>67.709999999999994</v>
      </c>
      <c r="Y865">
        <v>72.459999999999994</v>
      </c>
    </row>
    <row r="866" spans="1:25" x14ac:dyDescent="0.35">
      <c r="A866" t="s">
        <v>915</v>
      </c>
      <c r="B866" t="s">
        <v>897</v>
      </c>
      <c r="C866" t="s">
        <v>3</v>
      </c>
      <c r="D866" t="s">
        <v>1</v>
      </c>
      <c r="E866">
        <v>23.5</v>
      </c>
      <c r="F866">
        <v>124.42</v>
      </c>
      <c r="G866">
        <v>72.459999999999994</v>
      </c>
      <c r="H866">
        <f t="shared" si="30"/>
        <v>1.7170852884349987</v>
      </c>
      <c r="I866">
        <v>21.5</v>
      </c>
      <c r="J866">
        <v>54.48</v>
      </c>
      <c r="K866">
        <v>67.47</v>
      </c>
      <c r="O866" t="s">
        <v>915</v>
      </c>
      <c r="P866" t="s">
        <v>897</v>
      </c>
      <c r="Q866" t="s">
        <v>3</v>
      </c>
      <c r="R866" t="s">
        <v>2</v>
      </c>
      <c r="S866">
        <v>24</v>
      </c>
      <c r="T866">
        <v>80.680000000000007</v>
      </c>
      <c r="U866">
        <v>73.7</v>
      </c>
      <c r="V866">
        <f t="shared" si="31"/>
        <v>1.0947082767978291</v>
      </c>
      <c r="W866">
        <v>22.5</v>
      </c>
      <c r="X866">
        <v>44.8</v>
      </c>
      <c r="Y866">
        <v>69.97</v>
      </c>
    </row>
    <row r="867" spans="1:25" x14ac:dyDescent="0.35">
      <c r="A867" t="s">
        <v>916</v>
      </c>
      <c r="B867" t="s">
        <v>897</v>
      </c>
      <c r="C867" t="s">
        <v>3</v>
      </c>
      <c r="D867" t="s">
        <v>1</v>
      </c>
      <c r="E867">
        <v>23.5</v>
      </c>
      <c r="F867">
        <v>80.349999999999994</v>
      </c>
      <c r="G867">
        <v>72.459999999999994</v>
      </c>
      <c r="H867">
        <f t="shared" si="30"/>
        <v>1.1088876621584323</v>
      </c>
      <c r="I867">
        <v>23</v>
      </c>
      <c r="J867">
        <v>62.78</v>
      </c>
      <c r="K867">
        <v>71.22</v>
      </c>
      <c r="O867" t="s">
        <v>916</v>
      </c>
      <c r="P867" t="s">
        <v>897</v>
      </c>
      <c r="Q867" t="s">
        <v>3</v>
      </c>
      <c r="R867" t="s">
        <v>2</v>
      </c>
      <c r="S867">
        <v>24</v>
      </c>
      <c r="T867">
        <v>112.93</v>
      </c>
      <c r="U867">
        <v>73.7</v>
      </c>
      <c r="V867">
        <f t="shared" si="31"/>
        <v>1.5322930800542742</v>
      </c>
      <c r="W867">
        <v>16</v>
      </c>
      <c r="X867">
        <v>68.13</v>
      </c>
      <c r="Y867">
        <v>53.5</v>
      </c>
    </row>
    <row r="868" spans="1:25" x14ac:dyDescent="0.35">
      <c r="A868" t="s">
        <v>917</v>
      </c>
      <c r="B868" t="s">
        <v>897</v>
      </c>
      <c r="C868" t="s">
        <v>3</v>
      </c>
      <c r="D868" t="s">
        <v>1</v>
      </c>
      <c r="E868">
        <v>24</v>
      </c>
      <c r="F868">
        <v>99.23</v>
      </c>
      <c r="G868">
        <v>73.7</v>
      </c>
      <c r="H868">
        <f t="shared" si="30"/>
        <v>1.34640434192673</v>
      </c>
      <c r="I868">
        <v>22.5</v>
      </c>
      <c r="J868">
        <v>40.19</v>
      </c>
      <c r="K868">
        <v>69.97</v>
      </c>
      <c r="O868" t="s">
        <v>917</v>
      </c>
      <c r="P868" t="s">
        <v>897</v>
      </c>
      <c r="Q868" t="s">
        <v>3</v>
      </c>
      <c r="R868" t="s">
        <v>2</v>
      </c>
      <c r="S868">
        <v>24</v>
      </c>
      <c r="T868">
        <v>121.78</v>
      </c>
      <c r="U868">
        <v>73.7</v>
      </c>
      <c r="V868">
        <f t="shared" si="31"/>
        <v>1.6523744911804612</v>
      </c>
      <c r="W868">
        <v>23</v>
      </c>
      <c r="X868">
        <v>67.47</v>
      </c>
      <c r="Y868">
        <v>71.22</v>
      </c>
    </row>
    <row r="869" spans="1:25" x14ac:dyDescent="0.35">
      <c r="A869" s="1" t="s">
        <v>1118</v>
      </c>
      <c r="B869" t="s">
        <v>897</v>
      </c>
      <c r="C869" t="s">
        <v>3</v>
      </c>
      <c r="D869" t="s">
        <v>1</v>
      </c>
      <c r="E869">
        <v>34</v>
      </c>
      <c r="F869">
        <v>78.180000000000007</v>
      </c>
      <c r="G869">
        <v>98.04</v>
      </c>
      <c r="H869">
        <f t="shared" si="30"/>
        <v>0.79742962056303557</v>
      </c>
      <c r="I869">
        <v>33.5</v>
      </c>
      <c r="J869">
        <v>67.41</v>
      </c>
      <c r="K869">
        <v>96.84</v>
      </c>
      <c r="O869" t="s">
        <v>1118</v>
      </c>
      <c r="P869" t="s">
        <v>897</v>
      </c>
      <c r="Q869" t="s">
        <v>3</v>
      </c>
      <c r="R869" t="s">
        <v>2</v>
      </c>
      <c r="S869">
        <v>24</v>
      </c>
      <c r="T869">
        <v>77.75</v>
      </c>
      <c r="U869">
        <v>73.7</v>
      </c>
      <c r="V869">
        <f t="shared" si="31"/>
        <v>1.0549525101763908</v>
      </c>
      <c r="W869">
        <v>25.5</v>
      </c>
      <c r="X869">
        <v>79.010000000000005</v>
      </c>
      <c r="Y869">
        <v>77.400000000000006</v>
      </c>
    </row>
    <row r="870" spans="1:25" x14ac:dyDescent="0.35">
      <c r="A870" t="s">
        <v>918</v>
      </c>
      <c r="B870" t="s">
        <v>897</v>
      </c>
      <c r="C870" t="s">
        <v>3</v>
      </c>
      <c r="D870" t="s">
        <v>1</v>
      </c>
      <c r="E870">
        <v>25</v>
      </c>
      <c r="F870">
        <v>71.37</v>
      </c>
      <c r="G870">
        <v>76.17</v>
      </c>
      <c r="H870">
        <f t="shared" si="30"/>
        <v>0.93698306419850341</v>
      </c>
      <c r="I870">
        <v>24.5</v>
      </c>
      <c r="J870">
        <v>62.25</v>
      </c>
      <c r="K870">
        <v>74.930000000000007</v>
      </c>
      <c r="O870" t="s">
        <v>918</v>
      </c>
      <c r="P870" t="s">
        <v>897</v>
      </c>
      <c r="Q870" t="s">
        <v>3</v>
      </c>
      <c r="R870" t="s">
        <v>2</v>
      </c>
      <c r="S870">
        <v>24</v>
      </c>
      <c r="T870">
        <v>86.18</v>
      </c>
      <c r="U870">
        <v>73.7</v>
      </c>
      <c r="V870">
        <f t="shared" si="31"/>
        <v>1.1693351424694709</v>
      </c>
      <c r="W870">
        <v>18</v>
      </c>
      <c r="X870">
        <v>62.56</v>
      </c>
      <c r="Y870">
        <v>58.64</v>
      </c>
    </row>
    <row r="871" spans="1:25" x14ac:dyDescent="0.35">
      <c r="A871" t="s">
        <v>919</v>
      </c>
      <c r="B871" t="s">
        <v>897</v>
      </c>
      <c r="C871" t="s">
        <v>3</v>
      </c>
      <c r="D871" t="s">
        <v>1</v>
      </c>
      <c r="E871">
        <v>24</v>
      </c>
      <c r="F871">
        <v>103.06</v>
      </c>
      <c r="G871">
        <v>73.7</v>
      </c>
      <c r="H871">
        <f t="shared" si="30"/>
        <v>1.398371777476255</v>
      </c>
      <c r="I871">
        <v>22</v>
      </c>
      <c r="J871">
        <v>50.49</v>
      </c>
      <c r="K871">
        <v>68.72</v>
      </c>
      <c r="O871" t="s">
        <v>919</v>
      </c>
      <c r="P871" t="s">
        <v>897</v>
      </c>
      <c r="Q871" t="s">
        <v>3</v>
      </c>
      <c r="R871" t="s">
        <v>2</v>
      </c>
      <c r="S871">
        <v>24</v>
      </c>
      <c r="T871">
        <v>73.739999999999995</v>
      </c>
      <c r="U871">
        <v>73.7</v>
      </c>
      <c r="V871">
        <f t="shared" si="31"/>
        <v>1.0005427408412482</v>
      </c>
      <c r="W871">
        <v>23.5</v>
      </c>
      <c r="X871">
        <v>57.03</v>
      </c>
      <c r="Y871">
        <v>72.459999999999994</v>
      </c>
    </row>
    <row r="872" spans="1:25" x14ac:dyDescent="0.35">
      <c r="A872" t="s">
        <v>920</v>
      </c>
      <c r="B872" t="s">
        <v>897</v>
      </c>
      <c r="C872" t="s">
        <v>3</v>
      </c>
      <c r="D872" t="s">
        <v>1</v>
      </c>
      <c r="E872">
        <v>19</v>
      </c>
      <c r="F872">
        <v>58.44</v>
      </c>
      <c r="G872">
        <v>61.18</v>
      </c>
      <c r="H872">
        <f t="shared" si="30"/>
        <v>0.95521412226217717</v>
      </c>
      <c r="I872">
        <v>18.5</v>
      </c>
      <c r="J872">
        <v>48.18</v>
      </c>
      <c r="K872">
        <v>59.91</v>
      </c>
      <c r="O872" t="s">
        <v>920</v>
      </c>
      <c r="P872" t="s">
        <v>897</v>
      </c>
      <c r="Q872" t="s">
        <v>3</v>
      </c>
      <c r="R872" t="s">
        <v>2</v>
      </c>
      <c r="S872">
        <v>24</v>
      </c>
      <c r="T872">
        <v>110.21</v>
      </c>
      <c r="U872">
        <v>73.7</v>
      </c>
      <c r="V872">
        <f t="shared" si="31"/>
        <v>1.4953867028493892</v>
      </c>
      <c r="W872">
        <v>23.5</v>
      </c>
      <c r="X872">
        <v>55.72</v>
      </c>
      <c r="Y872">
        <v>72.459999999999994</v>
      </c>
    </row>
    <row r="873" spans="1:25" x14ac:dyDescent="0.35">
      <c r="A873" t="s">
        <v>921</v>
      </c>
      <c r="B873" t="s">
        <v>897</v>
      </c>
      <c r="C873" t="s">
        <v>3</v>
      </c>
      <c r="D873" t="s">
        <v>1</v>
      </c>
      <c r="E873">
        <v>24</v>
      </c>
      <c r="F873">
        <v>99.2</v>
      </c>
      <c r="G873">
        <v>73.7</v>
      </c>
      <c r="H873">
        <f t="shared" si="30"/>
        <v>1.3459972862957938</v>
      </c>
      <c r="I873">
        <v>22.5</v>
      </c>
      <c r="J873">
        <v>48.04</v>
      </c>
      <c r="K873">
        <v>69.97</v>
      </c>
      <c r="O873" t="s">
        <v>921</v>
      </c>
      <c r="P873" t="s">
        <v>897</v>
      </c>
      <c r="Q873" t="s">
        <v>3</v>
      </c>
      <c r="R873" t="s">
        <v>2</v>
      </c>
      <c r="S873">
        <v>24</v>
      </c>
      <c r="T873">
        <v>165.22</v>
      </c>
      <c r="U873">
        <v>73.7</v>
      </c>
      <c r="V873">
        <f t="shared" si="31"/>
        <v>2.2417910447761193</v>
      </c>
      <c r="W873">
        <v>16</v>
      </c>
      <c r="X873">
        <v>64.540000000000006</v>
      </c>
      <c r="Y873">
        <v>53.5</v>
      </c>
    </row>
    <row r="874" spans="1:25" x14ac:dyDescent="0.35">
      <c r="A874" t="s">
        <v>922</v>
      </c>
      <c r="B874" t="s">
        <v>897</v>
      </c>
      <c r="C874" t="s">
        <v>3</v>
      </c>
      <c r="D874" t="s">
        <v>1</v>
      </c>
      <c r="E874">
        <v>20</v>
      </c>
      <c r="F874">
        <v>62.36</v>
      </c>
      <c r="G874">
        <v>63.71</v>
      </c>
      <c r="H874">
        <f t="shared" si="30"/>
        <v>0.97881023387223354</v>
      </c>
      <c r="I874">
        <v>19.5</v>
      </c>
      <c r="J874">
        <v>57.63</v>
      </c>
      <c r="K874">
        <v>62.44</v>
      </c>
      <c r="O874" t="s">
        <v>922</v>
      </c>
      <c r="P874" t="s">
        <v>897</v>
      </c>
      <c r="Q874" t="s">
        <v>3</v>
      </c>
      <c r="R874" t="s">
        <v>2</v>
      </c>
      <c r="S874">
        <v>24</v>
      </c>
      <c r="T874">
        <v>108.2</v>
      </c>
      <c r="U874">
        <v>73.7</v>
      </c>
      <c r="V874">
        <f t="shared" si="31"/>
        <v>1.4681139755766621</v>
      </c>
      <c r="W874">
        <v>15.5</v>
      </c>
      <c r="X874">
        <v>61.25</v>
      </c>
      <c r="Y874">
        <v>52.21</v>
      </c>
    </row>
    <row r="875" spans="1:25" x14ac:dyDescent="0.35">
      <c r="A875" t="s">
        <v>923</v>
      </c>
      <c r="B875" t="s">
        <v>897</v>
      </c>
      <c r="C875" t="s">
        <v>3</v>
      </c>
      <c r="D875" t="s">
        <v>1</v>
      </c>
      <c r="E875">
        <v>24</v>
      </c>
      <c r="F875">
        <v>110.34</v>
      </c>
      <c r="G875">
        <v>73.7</v>
      </c>
      <c r="H875">
        <f t="shared" si="30"/>
        <v>1.4971506105834465</v>
      </c>
      <c r="I875">
        <v>23</v>
      </c>
      <c r="J875">
        <v>67.63</v>
      </c>
      <c r="K875">
        <v>71.22</v>
      </c>
      <c r="O875" t="s">
        <v>923</v>
      </c>
      <c r="P875" t="s">
        <v>897</v>
      </c>
      <c r="Q875" t="s">
        <v>3</v>
      </c>
      <c r="R875" t="s">
        <v>2</v>
      </c>
      <c r="S875">
        <v>18.5</v>
      </c>
      <c r="T875">
        <v>53.29</v>
      </c>
      <c r="U875">
        <v>59.91</v>
      </c>
      <c r="V875">
        <f t="shared" si="31"/>
        <v>0.88950091804373232</v>
      </c>
      <c r="W875">
        <v>18</v>
      </c>
      <c r="X875">
        <v>41.48</v>
      </c>
      <c r="Y875">
        <v>58.64</v>
      </c>
    </row>
    <row r="876" spans="1:25" x14ac:dyDescent="0.35">
      <c r="A876" t="s">
        <v>924</v>
      </c>
      <c r="B876" t="s">
        <v>897</v>
      </c>
      <c r="C876" t="s">
        <v>0</v>
      </c>
      <c r="D876" t="s">
        <v>4</v>
      </c>
      <c r="E876">
        <v>22</v>
      </c>
      <c r="F876">
        <v>75.84</v>
      </c>
      <c r="G876">
        <v>68.72</v>
      </c>
      <c r="H876">
        <f t="shared" si="30"/>
        <v>1.1036088474970898</v>
      </c>
      <c r="I876">
        <v>23.5</v>
      </c>
      <c r="J876">
        <v>74.77</v>
      </c>
      <c r="K876">
        <v>72.459999999999994</v>
      </c>
      <c r="O876" t="s">
        <v>924</v>
      </c>
      <c r="P876" t="s">
        <v>897</v>
      </c>
      <c r="Q876" t="s">
        <v>0</v>
      </c>
      <c r="R876" t="s">
        <v>5</v>
      </c>
      <c r="S876">
        <v>23.5</v>
      </c>
      <c r="T876">
        <v>96.98</v>
      </c>
      <c r="U876">
        <v>72.459999999999994</v>
      </c>
      <c r="V876">
        <f t="shared" si="31"/>
        <v>1.3383935964670164</v>
      </c>
      <c r="W876">
        <v>21.5</v>
      </c>
      <c r="X876">
        <v>62.12</v>
      </c>
      <c r="Y876">
        <v>67.47</v>
      </c>
    </row>
    <row r="877" spans="1:25" x14ac:dyDescent="0.35">
      <c r="A877" t="s">
        <v>925</v>
      </c>
      <c r="B877" t="s">
        <v>897</v>
      </c>
      <c r="C877" t="s">
        <v>0</v>
      </c>
      <c r="D877" t="s">
        <v>4</v>
      </c>
      <c r="E877">
        <v>23.5</v>
      </c>
      <c r="F877">
        <v>76.400000000000006</v>
      </c>
      <c r="G877">
        <v>72.459999999999994</v>
      </c>
      <c r="H877">
        <f t="shared" si="30"/>
        <v>1.0543748274910296</v>
      </c>
      <c r="I877">
        <v>23</v>
      </c>
      <c r="J877">
        <v>60.27</v>
      </c>
      <c r="K877">
        <v>71.22</v>
      </c>
      <c r="O877" t="s">
        <v>925</v>
      </c>
      <c r="P877" t="s">
        <v>897</v>
      </c>
      <c r="Q877" t="s">
        <v>0</v>
      </c>
      <c r="R877" t="s">
        <v>5</v>
      </c>
      <c r="S877">
        <v>23.5</v>
      </c>
      <c r="T877">
        <v>82.28</v>
      </c>
      <c r="U877">
        <v>72.459999999999994</v>
      </c>
      <c r="V877">
        <f t="shared" si="31"/>
        <v>1.1355230471984545</v>
      </c>
      <c r="W877">
        <v>26.5</v>
      </c>
      <c r="X877">
        <v>81.5</v>
      </c>
      <c r="Y877">
        <v>79.86</v>
      </c>
    </row>
    <row r="878" spans="1:25" x14ac:dyDescent="0.35">
      <c r="A878" t="s">
        <v>926</v>
      </c>
      <c r="B878" t="s">
        <v>897</v>
      </c>
      <c r="C878" t="s">
        <v>0</v>
      </c>
      <c r="D878" t="s">
        <v>4</v>
      </c>
      <c r="E878">
        <v>22.5</v>
      </c>
      <c r="F878">
        <v>61.66</v>
      </c>
      <c r="G878">
        <v>69.97</v>
      </c>
      <c r="H878">
        <f t="shared" si="30"/>
        <v>0.88123481492068023</v>
      </c>
      <c r="I878">
        <v>22</v>
      </c>
      <c r="J878">
        <v>38.33</v>
      </c>
      <c r="K878">
        <v>68.72</v>
      </c>
      <c r="O878" t="s">
        <v>926</v>
      </c>
      <c r="P878" t="s">
        <v>897</v>
      </c>
      <c r="Q878" t="s">
        <v>0</v>
      </c>
      <c r="R878" t="s">
        <v>5</v>
      </c>
      <c r="S878">
        <v>22.5</v>
      </c>
      <c r="T878">
        <v>79.36</v>
      </c>
      <c r="U878">
        <v>69.97</v>
      </c>
      <c r="V878">
        <f t="shared" si="31"/>
        <v>1.1342003715878233</v>
      </c>
      <c r="W878">
        <v>21</v>
      </c>
      <c r="X878">
        <v>61.87</v>
      </c>
      <c r="Y878">
        <v>66.22</v>
      </c>
    </row>
    <row r="879" spans="1:25" x14ac:dyDescent="0.35">
      <c r="A879" s="1" t="s">
        <v>1119</v>
      </c>
      <c r="B879" t="s">
        <v>897</v>
      </c>
      <c r="C879" t="s">
        <v>0</v>
      </c>
      <c r="D879" t="s">
        <v>4</v>
      </c>
      <c r="E879">
        <v>0</v>
      </c>
      <c r="F879">
        <v>0</v>
      </c>
      <c r="G879">
        <v>0</v>
      </c>
      <c r="H879" t="e">
        <f t="shared" si="30"/>
        <v>#DIV/0!</v>
      </c>
      <c r="I879">
        <v>0</v>
      </c>
      <c r="J879">
        <v>0</v>
      </c>
      <c r="K879">
        <v>0</v>
      </c>
      <c r="O879" t="s">
        <v>1119</v>
      </c>
      <c r="P879" t="s">
        <v>897</v>
      </c>
      <c r="Q879" t="s">
        <v>0</v>
      </c>
      <c r="R879" t="s">
        <v>5</v>
      </c>
      <c r="S879">
        <v>0</v>
      </c>
      <c r="T879">
        <v>0</v>
      </c>
      <c r="U879">
        <v>0</v>
      </c>
      <c r="V879" t="e">
        <f t="shared" si="31"/>
        <v>#DIV/0!</v>
      </c>
      <c r="W879">
        <v>0</v>
      </c>
      <c r="X879">
        <v>0</v>
      </c>
      <c r="Y879">
        <v>0</v>
      </c>
    </row>
    <row r="880" spans="1:25" x14ac:dyDescent="0.35">
      <c r="A880" s="1" t="s">
        <v>1120</v>
      </c>
      <c r="B880" t="s">
        <v>897</v>
      </c>
      <c r="C880" t="s">
        <v>0</v>
      </c>
      <c r="D880" t="s">
        <v>4</v>
      </c>
      <c r="E880">
        <v>23.5</v>
      </c>
      <c r="F880">
        <v>56.59</v>
      </c>
      <c r="G880">
        <v>72.459999999999994</v>
      </c>
      <c r="H880">
        <f t="shared" si="30"/>
        <v>0.78098261109577705</v>
      </c>
      <c r="I880">
        <v>23</v>
      </c>
      <c r="J880">
        <v>48.9</v>
      </c>
      <c r="K880">
        <v>71.22</v>
      </c>
      <c r="O880" t="s">
        <v>1120</v>
      </c>
      <c r="P880" t="s">
        <v>897</v>
      </c>
      <c r="Q880" t="s">
        <v>0</v>
      </c>
      <c r="R880" t="s">
        <v>5</v>
      </c>
      <c r="S880">
        <v>23.5</v>
      </c>
      <c r="T880">
        <v>102.26</v>
      </c>
      <c r="U880">
        <v>72.459999999999994</v>
      </c>
      <c r="V880">
        <f t="shared" si="31"/>
        <v>1.4112613855920511</v>
      </c>
      <c r="W880">
        <v>22</v>
      </c>
      <c r="X880">
        <v>64.25</v>
      </c>
      <c r="Y880">
        <v>68.72</v>
      </c>
    </row>
    <row r="881" spans="1:25" x14ac:dyDescent="0.35">
      <c r="A881" t="s">
        <v>927</v>
      </c>
      <c r="B881" t="s">
        <v>897</v>
      </c>
      <c r="C881" t="s">
        <v>0</v>
      </c>
      <c r="D881" t="s">
        <v>4</v>
      </c>
      <c r="E881">
        <v>17</v>
      </c>
      <c r="F881">
        <v>43.14</v>
      </c>
      <c r="G881">
        <v>56.08</v>
      </c>
      <c r="H881">
        <f t="shared" si="30"/>
        <v>0.76925820256776034</v>
      </c>
      <c r="I881">
        <v>16.5</v>
      </c>
      <c r="J881">
        <v>37.549999999999997</v>
      </c>
      <c r="K881">
        <v>54.79</v>
      </c>
      <c r="O881" t="s">
        <v>927</v>
      </c>
      <c r="P881" t="s">
        <v>897</v>
      </c>
      <c r="Q881" t="s">
        <v>0</v>
      </c>
      <c r="R881" t="s">
        <v>5</v>
      </c>
      <c r="S881">
        <v>32</v>
      </c>
      <c r="T881">
        <v>89.8</v>
      </c>
      <c r="U881">
        <v>93.23</v>
      </c>
      <c r="V881">
        <f t="shared" si="31"/>
        <v>0.96320926740319635</v>
      </c>
      <c r="W881">
        <v>31.5</v>
      </c>
      <c r="X881">
        <v>59.62</v>
      </c>
      <c r="Y881">
        <v>92.02</v>
      </c>
    </row>
    <row r="882" spans="1:25" x14ac:dyDescent="0.35">
      <c r="A882" t="s">
        <v>928</v>
      </c>
      <c r="B882" t="s">
        <v>897</v>
      </c>
      <c r="C882" t="s">
        <v>0</v>
      </c>
      <c r="D882" t="s">
        <v>4</v>
      </c>
      <c r="E882">
        <v>23.5</v>
      </c>
      <c r="F882">
        <v>73.27</v>
      </c>
      <c r="G882">
        <v>72.459999999999994</v>
      </c>
      <c r="H882">
        <f t="shared" si="30"/>
        <v>1.0111785812862268</v>
      </c>
      <c r="I882">
        <v>23</v>
      </c>
      <c r="J882">
        <v>46.58</v>
      </c>
      <c r="K882">
        <v>71.22</v>
      </c>
      <c r="O882" t="s">
        <v>928</v>
      </c>
      <c r="P882" t="s">
        <v>897</v>
      </c>
      <c r="Q882" t="s">
        <v>0</v>
      </c>
      <c r="R882" t="s">
        <v>5</v>
      </c>
      <c r="S882">
        <v>15.5</v>
      </c>
      <c r="T882">
        <v>49.07</v>
      </c>
      <c r="U882">
        <v>52.21</v>
      </c>
      <c r="V882">
        <f t="shared" si="31"/>
        <v>0.93985826470024902</v>
      </c>
      <c r="W882">
        <v>15</v>
      </c>
      <c r="X882">
        <v>26.47</v>
      </c>
      <c r="Y882">
        <v>50.91</v>
      </c>
    </row>
    <row r="883" spans="1:25" x14ac:dyDescent="0.35">
      <c r="A883" s="1" t="s">
        <v>1121</v>
      </c>
      <c r="B883" t="s">
        <v>897</v>
      </c>
      <c r="C883" t="s">
        <v>0</v>
      </c>
      <c r="D883" t="s">
        <v>4</v>
      </c>
      <c r="E883">
        <v>28</v>
      </c>
      <c r="F883">
        <v>74.59</v>
      </c>
      <c r="G883">
        <v>83.53</v>
      </c>
      <c r="H883">
        <f t="shared" si="30"/>
        <v>0.89297258470010776</v>
      </c>
      <c r="I883">
        <v>27.5</v>
      </c>
      <c r="J883">
        <v>63.25</v>
      </c>
      <c r="K883">
        <v>82.3</v>
      </c>
      <c r="O883" t="s">
        <v>1121</v>
      </c>
      <c r="P883" t="s">
        <v>897</v>
      </c>
      <c r="Q883" t="s">
        <v>0</v>
      </c>
      <c r="R883" t="s">
        <v>5</v>
      </c>
      <c r="S883">
        <v>25</v>
      </c>
      <c r="T883">
        <v>83.4</v>
      </c>
      <c r="U883">
        <v>76.17</v>
      </c>
      <c r="V883">
        <f t="shared" si="31"/>
        <v>1.0949192595510044</v>
      </c>
      <c r="W883">
        <v>22</v>
      </c>
      <c r="X883">
        <v>70.27</v>
      </c>
      <c r="Y883">
        <v>68.72</v>
      </c>
    </row>
    <row r="884" spans="1:25" x14ac:dyDescent="0.35">
      <c r="A884" t="s">
        <v>929</v>
      </c>
      <c r="B884" t="s">
        <v>897</v>
      </c>
      <c r="C884" t="s">
        <v>0</v>
      </c>
      <c r="D884" t="s">
        <v>4</v>
      </c>
      <c r="E884">
        <v>23</v>
      </c>
      <c r="F884">
        <v>85.56</v>
      </c>
      <c r="G884">
        <v>71.22</v>
      </c>
      <c r="H884">
        <f t="shared" si="30"/>
        <v>1.2013479359730412</v>
      </c>
      <c r="I884">
        <v>22.5</v>
      </c>
      <c r="J884">
        <v>68.489999999999995</v>
      </c>
      <c r="K884">
        <v>69.97</v>
      </c>
      <c r="O884" t="s">
        <v>929</v>
      </c>
      <c r="P884" t="s">
        <v>897</v>
      </c>
      <c r="Q884" t="s">
        <v>0</v>
      </c>
      <c r="R884" t="s">
        <v>5</v>
      </c>
      <c r="S884">
        <v>22.5</v>
      </c>
      <c r="T884">
        <v>69.930000000000007</v>
      </c>
      <c r="U884">
        <v>69.97</v>
      </c>
      <c r="V884">
        <f t="shared" si="31"/>
        <v>0.99942832642561108</v>
      </c>
      <c r="W884">
        <v>22</v>
      </c>
      <c r="X884">
        <v>59.63</v>
      </c>
      <c r="Y884">
        <v>68.72</v>
      </c>
    </row>
    <row r="885" spans="1:25" x14ac:dyDescent="0.35">
      <c r="A885" t="s">
        <v>930</v>
      </c>
      <c r="B885" t="s">
        <v>897</v>
      </c>
      <c r="C885" t="s">
        <v>0</v>
      </c>
      <c r="D885" t="s">
        <v>4</v>
      </c>
      <c r="E885">
        <v>23.5</v>
      </c>
      <c r="F885">
        <v>79.48</v>
      </c>
      <c r="G885">
        <v>72.459999999999994</v>
      </c>
      <c r="H885">
        <f t="shared" si="30"/>
        <v>1.0968810378139664</v>
      </c>
      <c r="I885">
        <v>22.5</v>
      </c>
      <c r="J885">
        <v>70.95</v>
      </c>
      <c r="K885">
        <v>69.97</v>
      </c>
      <c r="O885" t="s">
        <v>930</v>
      </c>
      <c r="P885" t="s">
        <v>897</v>
      </c>
      <c r="Q885" t="s">
        <v>0</v>
      </c>
      <c r="R885" t="s">
        <v>5</v>
      </c>
      <c r="S885">
        <v>23.5</v>
      </c>
      <c r="T885">
        <v>78.39</v>
      </c>
      <c r="U885">
        <v>72.459999999999994</v>
      </c>
      <c r="V885">
        <f t="shared" si="31"/>
        <v>1.0818382555892907</v>
      </c>
      <c r="W885">
        <v>24.5</v>
      </c>
      <c r="X885">
        <v>77.88</v>
      </c>
      <c r="Y885">
        <v>74.930000000000007</v>
      </c>
    </row>
    <row r="886" spans="1:25" x14ac:dyDescent="0.35">
      <c r="A886" t="s">
        <v>931</v>
      </c>
      <c r="B886" t="s">
        <v>897</v>
      </c>
      <c r="C886" t="s">
        <v>0</v>
      </c>
      <c r="D886" t="s">
        <v>4</v>
      </c>
      <c r="E886">
        <v>26</v>
      </c>
      <c r="F886">
        <v>65.56</v>
      </c>
      <c r="G886">
        <v>78.63</v>
      </c>
      <c r="H886">
        <f t="shared" si="30"/>
        <v>0.83377845606002809</v>
      </c>
      <c r="I886">
        <v>25.5</v>
      </c>
      <c r="J886">
        <v>52.31</v>
      </c>
      <c r="K886">
        <v>77.400000000000006</v>
      </c>
      <c r="O886" t="s">
        <v>931</v>
      </c>
      <c r="P886" t="s">
        <v>897</v>
      </c>
      <c r="Q886" t="s">
        <v>0</v>
      </c>
      <c r="R886" t="s">
        <v>5</v>
      </c>
      <c r="S886">
        <v>28</v>
      </c>
      <c r="T886">
        <v>73.319999999999993</v>
      </c>
      <c r="U886">
        <v>83.53</v>
      </c>
      <c r="V886">
        <f t="shared" si="31"/>
        <v>0.87776846641925044</v>
      </c>
      <c r="W886">
        <v>27.5</v>
      </c>
      <c r="X886">
        <v>52.37</v>
      </c>
      <c r="Y886">
        <v>82.3</v>
      </c>
    </row>
    <row r="887" spans="1:25" x14ac:dyDescent="0.35">
      <c r="A887" t="s">
        <v>932</v>
      </c>
      <c r="B887" t="s">
        <v>897</v>
      </c>
      <c r="C887" t="s">
        <v>0</v>
      </c>
      <c r="D887" t="s">
        <v>4</v>
      </c>
      <c r="E887">
        <v>23.5</v>
      </c>
      <c r="F887">
        <v>71.319999999999993</v>
      </c>
      <c r="G887">
        <v>72.459999999999994</v>
      </c>
      <c r="H887">
        <f t="shared" si="30"/>
        <v>0.98426718189345841</v>
      </c>
      <c r="I887">
        <v>23</v>
      </c>
      <c r="J887">
        <v>69.040000000000006</v>
      </c>
      <c r="K887">
        <v>71.22</v>
      </c>
      <c r="O887" t="s">
        <v>932</v>
      </c>
      <c r="P887" t="s">
        <v>897</v>
      </c>
      <c r="Q887" t="s">
        <v>0</v>
      </c>
      <c r="R887" t="s">
        <v>5</v>
      </c>
      <c r="S887">
        <v>23</v>
      </c>
      <c r="T887">
        <v>75.05</v>
      </c>
      <c r="U887">
        <v>71.22</v>
      </c>
      <c r="V887">
        <f t="shared" si="31"/>
        <v>1.0537770289244595</v>
      </c>
      <c r="W887">
        <v>22.5</v>
      </c>
      <c r="X887">
        <v>48.88</v>
      </c>
      <c r="Y887">
        <v>69.97</v>
      </c>
    </row>
    <row r="888" spans="1:25" x14ac:dyDescent="0.35">
      <c r="A888" t="s">
        <v>933</v>
      </c>
      <c r="B888" t="s">
        <v>897</v>
      </c>
      <c r="C888" t="s">
        <v>0</v>
      </c>
      <c r="D888" t="s">
        <v>4</v>
      </c>
      <c r="E888">
        <v>19.5</v>
      </c>
      <c r="F888">
        <v>51.38</v>
      </c>
      <c r="G888">
        <v>62.44</v>
      </c>
      <c r="H888">
        <f t="shared" si="30"/>
        <v>0.82286995515695072</v>
      </c>
      <c r="I888">
        <v>19</v>
      </c>
      <c r="J888">
        <v>24.84</v>
      </c>
      <c r="K888">
        <v>61.18</v>
      </c>
      <c r="O888" t="s">
        <v>933</v>
      </c>
      <c r="P888" t="s">
        <v>897</v>
      </c>
      <c r="Q888" t="s">
        <v>0</v>
      </c>
      <c r="R888" t="s">
        <v>5</v>
      </c>
      <c r="S888">
        <v>24.5</v>
      </c>
      <c r="T888">
        <v>73.099999999999994</v>
      </c>
      <c r="U888">
        <v>74.930000000000007</v>
      </c>
      <c r="V888">
        <f t="shared" si="31"/>
        <v>0.97557720539169879</v>
      </c>
      <c r="W888">
        <v>24</v>
      </c>
      <c r="X888">
        <v>59.56</v>
      </c>
      <c r="Y888">
        <v>73.7</v>
      </c>
    </row>
    <row r="889" spans="1:25" x14ac:dyDescent="0.35">
      <c r="A889" t="s">
        <v>934</v>
      </c>
      <c r="B889" t="s">
        <v>897</v>
      </c>
      <c r="C889" t="s">
        <v>0</v>
      </c>
      <c r="D889" t="s">
        <v>4</v>
      </c>
      <c r="E889">
        <v>21</v>
      </c>
      <c r="F889">
        <v>63.07</v>
      </c>
      <c r="G889">
        <v>66.22</v>
      </c>
      <c r="H889">
        <f t="shared" si="30"/>
        <v>0.95243128964059198</v>
      </c>
      <c r="I889">
        <v>20.5</v>
      </c>
      <c r="J889">
        <v>41.24</v>
      </c>
      <c r="K889">
        <v>64.97</v>
      </c>
      <c r="O889" t="s">
        <v>934</v>
      </c>
      <c r="P889" t="s">
        <v>897</v>
      </c>
      <c r="Q889" t="s">
        <v>0</v>
      </c>
      <c r="R889" t="s">
        <v>5</v>
      </c>
      <c r="S889">
        <v>26.5</v>
      </c>
      <c r="T889">
        <v>72.209999999999994</v>
      </c>
      <c r="U889">
        <v>79.86</v>
      </c>
      <c r="V889">
        <f t="shared" si="31"/>
        <v>0.90420736288504877</v>
      </c>
      <c r="W889">
        <v>26</v>
      </c>
      <c r="X889">
        <v>47.09</v>
      </c>
      <c r="Y889">
        <v>78.63</v>
      </c>
    </row>
    <row r="890" spans="1:25" x14ac:dyDescent="0.35">
      <c r="A890" t="s">
        <v>935</v>
      </c>
      <c r="B890" t="s">
        <v>897</v>
      </c>
      <c r="C890" t="s">
        <v>0</v>
      </c>
      <c r="D890" t="s">
        <v>4</v>
      </c>
      <c r="E890">
        <v>22.5</v>
      </c>
      <c r="F890">
        <v>106.68</v>
      </c>
      <c r="G890">
        <v>69.97</v>
      </c>
      <c r="H890">
        <f t="shared" si="30"/>
        <v>1.5246534228955269</v>
      </c>
      <c r="I890">
        <v>21.5</v>
      </c>
      <c r="J890">
        <v>55.23</v>
      </c>
      <c r="K890">
        <v>67.47</v>
      </c>
      <c r="O890" t="s">
        <v>935</v>
      </c>
      <c r="P890" t="s">
        <v>897</v>
      </c>
      <c r="Q890" t="s">
        <v>0</v>
      </c>
      <c r="R890" t="s">
        <v>5</v>
      </c>
      <c r="S890">
        <v>31</v>
      </c>
      <c r="T890">
        <v>86.95</v>
      </c>
      <c r="U890">
        <v>90.81</v>
      </c>
      <c r="V890">
        <f t="shared" si="31"/>
        <v>0.95749366809822711</v>
      </c>
      <c r="W890">
        <v>30.5</v>
      </c>
      <c r="X890">
        <v>75.88</v>
      </c>
      <c r="Y890">
        <v>89.6</v>
      </c>
    </row>
    <row r="891" spans="1:25" x14ac:dyDescent="0.35">
      <c r="A891" t="s">
        <v>936</v>
      </c>
      <c r="B891" t="s">
        <v>897</v>
      </c>
      <c r="C891" t="s">
        <v>0</v>
      </c>
      <c r="D891" t="s">
        <v>4</v>
      </c>
      <c r="E891">
        <v>22.5</v>
      </c>
      <c r="F891">
        <v>77.599999999999994</v>
      </c>
      <c r="G891">
        <v>69.97</v>
      </c>
      <c r="H891">
        <f t="shared" si="30"/>
        <v>1.1090467343147061</v>
      </c>
      <c r="I891">
        <v>22</v>
      </c>
      <c r="J891">
        <v>67.959999999999994</v>
      </c>
      <c r="K891">
        <v>68.72</v>
      </c>
      <c r="O891" t="s">
        <v>936</v>
      </c>
      <c r="P891" t="s">
        <v>897</v>
      </c>
      <c r="Q891" t="s">
        <v>0</v>
      </c>
      <c r="R891" t="s">
        <v>5</v>
      </c>
      <c r="S891">
        <v>23.5</v>
      </c>
      <c r="T891">
        <v>66.28</v>
      </c>
      <c r="U891">
        <v>72.459999999999994</v>
      </c>
      <c r="V891">
        <f t="shared" si="31"/>
        <v>0.91471156500138018</v>
      </c>
      <c r="W891">
        <v>23</v>
      </c>
      <c r="X891">
        <v>61.74</v>
      </c>
      <c r="Y891">
        <v>71.22</v>
      </c>
    </row>
    <row r="892" spans="1:25" x14ac:dyDescent="0.35">
      <c r="A892" t="s">
        <v>937</v>
      </c>
      <c r="B892" t="s">
        <v>897</v>
      </c>
      <c r="C892" t="s">
        <v>3</v>
      </c>
      <c r="D892" t="s">
        <v>4</v>
      </c>
      <c r="E892">
        <v>22.5</v>
      </c>
      <c r="F892">
        <v>61.71</v>
      </c>
      <c r="G892">
        <v>69.97</v>
      </c>
      <c r="H892">
        <f t="shared" si="30"/>
        <v>0.88194940688866663</v>
      </c>
      <c r="I892">
        <v>22</v>
      </c>
      <c r="J892">
        <v>42.74</v>
      </c>
      <c r="K892">
        <v>68.72</v>
      </c>
      <c r="O892" t="s">
        <v>937</v>
      </c>
      <c r="P892" t="s">
        <v>897</v>
      </c>
      <c r="Q892" t="s">
        <v>3</v>
      </c>
      <c r="R892" t="s">
        <v>5</v>
      </c>
      <c r="S892">
        <v>21.5</v>
      </c>
      <c r="T892">
        <v>62.91</v>
      </c>
      <c r="U892">
        <v>67.47</v>
      </c>
      <c r="V892">
        <f t="shared" si="31"/>
        <v>0.93241440640284567</v>
      </c>
      <c r="W892">
        <v>21</v>
      </c>
      <c r="X892">
        <v>28.67</v>
      </c>
      <c r="Y892">
        <v>66.22</v>
      </c>
    </row>
    <row r="893" spans="1:25" x14ac:dyDescent="0.35">
      <c r="A893" t="s">
        <v>938</v>
      </c>
      <c r="B893" t="s">
        <v>897</v>
      </c>
      <c r="C893" t="s">
        <v>3</v>
      </c>
      <c r="D893" t="s">
        <v>4</v>
      </c>
      <c r="E893">
        <v>23.5</v>
      </c>
      <c r="F893">
        <v>102.22</v>
      </c>
      <c r="G893">
        <v>72.459999999999994</v>
      </c>
      <c r="H893">
        <f t="shared" si="30"/>
        <v>1.4107093568865583</v>
      </c>
      <c r="I893">
        <v>21.5</v>
      </c>
      <c r="J893">
        <v>52.28</v>
      </c>
      <c r="K893">
        <v>67.47</v>
      </c>
      <c r="O893" t="s">
        <v>938</v>
      </c>
      <c r="P893" t="s">
        <v>897</v>
      </c>
      <c r="Q893" t="s">
        <v>3</v>
      </c>
      <c r="R893" t="s">
        <v>5</v>
      </c>
      <c r="S893">
        <v>22</v>
      </c>
      <c r="T893">
        <v>73.92</v>
      </c>
      <c r="U893">
        <v>68.72</v>
      </c>
      <c r="V893">
        <f t="shared" si="31"/>
        <v>1.0756693830034925</v>
      </c>
      <c r="W893">
        <v>21.5</v>
      </c>
      <c r="X893">
        <v>50.87</v>
      </c>
      <c r="Y893">
        <v>67.47</v>
      </c>
    </row>
    <row r="894" spans="1:25" x14ac:dyDescent="0.35">
      <c r="A894" t="s">
        <v>939</v>
      </c>
      <c r="B894" t="s">
        <v>897</v>
      </c>
      <c r="C894" t="s">
        <v>3</v>
      </c>
      <c r="D894" t="s">
        <v>4</v>
      </c>
      <c r="E894">
        <v>23.5</v>
      </c>
      <c r="F894">
        <v>155.25</v>
      </c>
      <c r="G894">
        <v>72.459999999999994</v>
      </c>
      <c r="H894">
        <f t="shared" si="30"/>
        <v>2.1425614131934863</v>
      </c>
      <c r="I894">
        <v>21</v>
      </c>
      <c r="J894">
        <v>36.450000000000003</v>
      </c>
      <c r="K894">
        <v>66.22</v>
      </c>
      <c r="O894" t="s">
        <v>939</v>
      </c>
      <c r="P894" t="s">
        <v>897</v>
      </c>
      <c r="Q894" t="s">
        <v>3</v>
      </c>
      <c r="R894" t="s">
        <v>5</v>
      </c>
      <c r="S894">
        <v>25.5</v>
      </c>
      <c r="T894">
        <v>71.53</v>
      </c>
      <c r="U894">
        <v>77.400000000000006</v>
      </c>
      <c r="V894">
        <f t="shared" si="31"/>
        <v>0.9241602067183462</v>
      </c>
      <c r="W894">
        <v>25</v>
      </c>
      <c r="X894">
        <v>55.67</v>
      </c>
      <c r="Y894">
        <v>76.17</v>
      </c>
    </row>
    <row r="895" spans="1:25" x14ac:dyDescent="0.35">
      <c r="A895" t="s">
        <v>940</v>
      </c>
      <c r="B895" t="s">
        <v>897</v>
      </c>
      <c r="C895" t="s">
        <v>3</v>
      </c>
      <c r="D895" t="s">
        <v>4</v>
      </c>
      <c r="E895">
        <v>23.5</v>
      </c>
      <c r="F895">
        <v>64.86</v>
      </c>
      <c r="G895">
        <v>72.459999999999994</v>
      </c>
      <c r="H895">
        <f t="shared" si="30"/>
        <v>0.89511454595638984</v>
      </c>
      <c r="I895">
        <v>23</v>
      </c>
      <c r="J895">
        <v>62.93</v>
      </c>
      <c r="K895">
        <v>71.22</v>
      </c>
      <c r="O895" t="s">
        <v>940</v>
      </c>
      <c r="P895" t="s">
        <v>897</v>
      </c>
      <c r="Q895" t="s">
        <v>3</v>
      </c>
      <c r="R895" t="s">
        <v>5</v>
      </c>
      <c r="S895">
        <v>22.5</v>
      </c>
      <c r="T895">
        <v>55.47</v>
      </c>
      <c r="U895">
        <v>69.97</v>
      </c>
      <c r="V895">
        <f t="shared" si="31"/>
        <v>0.79276832928397889</v>
      </c>
      <c r="W895">
        <v>22</v>
      </c>
      <c r="X895">
        <v>50.93</v>
      </c>
      <c r="Y895">
        <v>68.72</v>
      </c>
    </row>
    <row r="896" spans="1:25" x14ac:dyDescent="0.35">
      <c r="A896" t="s">
        <v>941</v>
      </c>
      <c r="B896" t="s">
        <v>897</v>
      </c>
      <c r="C896" t="s">
        <v>3</v>
      </c>
      <c r="D896" t="s">
        <v>4</v>
      </c>
      <c r="E896">
        <v>33.5</v>
      </c>
      <c r="F896">
        <v>88.45</v>
      </c>
      <c r="G896">
        <v>96.84</v>
      </c>
      <c r="H896">
        <f t="shared" si="30"/>
        <v>0.91336224700536972</v>
      </c>
      <c r="I896">
        <v>33</v>
      </c>
      <c r="J896">
        <v>61.94</v>
      </c>
      <c r="K896">
        <v>95.64</v>
      </c>
      <c r="O896" t="s">
        <v>941</v>
      </c>
      <c r="P896" t="s">
        <v>897</v>
      </c>
      <c r="Q896" t="s">
        <v>3</v>
      </c>
      <c r="R896" t="s">
        <v>5</v>
      </c>
      <c r="S896">
        <v>21.5</v>
      </c>
      <c r="T896">
        <v>50.49</v>
      </c>
      <c r="U896">
        <v>67.47</v>
      </c>
      <c r="V896">
        <f t="shared" si="31"/>
        <v>0.74833259226322812</v>
      </c>
      <c r="W896">
        <v>21</v>
      </c>
      <c r="X896">
        <v>45</v>
      </c>
      <c r="Y896">
        <v>66.22</v>
      </c>
    </row>
    <row r="897" spans="1:25" x14ac:dyDescent="0.35">
      <c r="A897" t="s">
        <v>942</v>
      </c>
      <c r="B897" t="s">
        <v>897</v>
      </c>
      <c r="C897" t="s">
        <v>3</v>
      </c>
      <c r="D897" t="s">
        <v>4</v>
      </c>
      <c r="E897">
        <v>23.5</v>
      </c>
      <c r="F897">
        <v>72.27</v>
      </c>
      <c r="G897">
        <v>72.459999999999994</v>
      </c>
      <c r="H897">
        <f t="shared" si="30"/>
        <v>0.99737786364890979</v>
      </c>
      <c r="I897">
        <v>23</v>
      </c>
      <c r="J897">
        <v>44.27</v>
      </c>
      <c r="K897">
        <v>71.22</v>
      </c>
      <c r="O897" t="s">
        <v>942</v>
      </c>
      <c r="P897" t="s">
        <v>897</v>
      </c>
      <c r="Q897" t="s">
        <v>3</v>
      </c>
      <c r="R897" t="s">
        <v>5</v>
      </c>
      <c r="S897">
        <v>24</v>
      </c>
      <c r="T897">
        <v>61.62</v>
      </c>
      <c r="U897">
        <v>73.7</v>
      </c>
      <c r="V897">
        <f t="shared" si="31"/>
        <v>0.83609226594301211</v>
      </c>
      <c r="W897">
        <v>23.5</v>
      </c>
      <c r="X897">
        <v>41.63</v>
      </c>
      <c r="Y897">
        <v>72.459999999999994</v>
      </c>
    </row>
    <row r="898" spans="1:25" x14ac:dyDescent="0.35">
      <c r="A898" t="s">
        <v>943</v>
      </c>
      <c r="B898" t="s">
        <v>897</v>
      </c>
      <c r="C898" t="s">
        <v>3</v>
      </c>
      <c r="D898" t="s">
        <v>4</v>
      </c>
      <c r="E898">
        <v>23.5</v>
      </c>
      <c r="F898">
        <v>115.78</v>
      </c>
      <c r="G898">
        <v>72.459999999999994</v>
      </c>
      <c r="H898">
        <f t="shared" si="30"/>
        <v>1.5978470880485787</v>
      </c>
      <c r="I898">
        <v>22</v>
      </c>
      <c r="J898">
        <v>53.06</v>
      </c>
      <c r="K898">
        <v>68.72</v>
      </c>
      <c r="O898" t="s">
        <v>943</v>
      </c>
      <c r="P898" t="s">
        <v>897</v>
      </c>
      <c r="Q898" t="s">
        <v>3</v>
      </c>
      <c r="R898" t="s">
        <v>5</v>
      </c>
      <c r="S898">
        <v>22</v>
      </c>
      <c r="T898">
        <v>66.930000000000007</v>
      </c>
      <c r="U898">
        <v>68.72</v>
      </c>
      <c r="V898">
        <f t="shared" si="31"/>
        <v>0.97395227008149021</v>
      </c>
      <c r="W898">
        <v>21.5</v>
      </c>
      <c r="X898">
        <v>35.47</v>
      </c>
      <c r="Y898">
        <v>67.47</v>
      </c>
    </row>
    <row r="899" spans="1:25" x14ac:dyDescent="0.35">
      <c r="A899" s="1" t="s">
        <v>1122</v>
      </c>
      <c r="B899" t="s">
        <v>897</v>
      </c>
      <c r="C899" t="s">
        <v>3</v>
      </c>
      <c r="D899" t="s">
        <v>4</v>
      </c>
      <c r="E899">
        <v>25</v>
      </c>
      <c r="F899">
        <v>85.85</v>
      </c>
      <c r="G899">
        <v>76.17</v>
      </c>
      <c r="H899">
        <f t="shared" si="30"/>
        <v>1.1270841538663514</v>
      </c>
      <c r="I899">
        <v>23.5</v>
      </c>
      <c r="J899">
        <v>70.33</v>
      </c>
      <c r="K899">
        <v>72.459999999999994</v>
      </c>
      <c r="O899" t="s">
        <v>1122</v>
      </c>
      <c r="P899" t="s">
        <v>897</v>
      </c>
      <c r="Q899" t="s">
        <v>3</v>
      </c>
      <c r="R899" t="s">
        <v>5</v>
      </c>
      <c r="S899">
        <v>16.5</v>
      </c>
      <c r="T899">
        <v>54.07</v>
      </c>
      <c r="U899">
        <v>54.79</v>
      </c>
      <c r="V899">
        <f t="shared" si="31"/>
        <v>0.98685891586055852</v>
      </c>
      <c r="W899">
        <v>16</v>
      </c>
      <c r="X899">
        <v>33.299999999999997</v>
      </c>
      <c r="Y899">
        <v>53.5</v>
      </c>
    </row>
    <row r="900" spans="1:25" x14ac:dyDescent="0.35">
      <c r="A900" t="s">
        <v>944</v>
      </c>
      <c r="B900" t="s">
        <v>897</v>
      </c>
      <c r="C900" t="s">
        <v>3</v>
      </c>
      <c r="D900" t="s">
        <v>4</v>
      </c>
      <c r="E900">
        <v>23</v>
      </c>
      <c r="F900">
        <v>69.989999999999995</v>
      </c>
      <c r="G900">
        <v>71.22</v>
      </c>
      <c r="H900">
        <f t="shared" si="30"/>
        <v>0.98272957034540853</v>
      </c>
      <c r="I900">
        <v>22.5</v>
      </c>
      <c r="J900">
        <v>65.010000000000005</v>
      </c>
      <c r="K900">
        <v>69.97</v>
      </c>
      <c r="O900" t="s">
        <v>944</v>
      </c>
      <c r="P900" t="s">
        <v>897</v>
      </c>
      <c r="Q900" t="s">
        <v>3</v>
      </c>
      <c r="R900" t="s">
        <v>5</v>
      </c>
      <c r="S900">
        <v>23</v>
      </c>
      <c r="T900">
        <v>70.14</v>
      </c>
      <c r="U900">
        <v>71.22</v>
      </c>
      <c r="V900">
        <f t="shared" si="31"/>
        <v>0.98483572030328559</v>
      </c>
      <c r="W900">
        <v>22.5</v>
      </c>
      <c r="X900">
        <v>52.34</v>
      </c>
      <c r="Y900">
        <v>69.97</v>
      </c>
    </row>
    <row r="901" spans="1:25" x14ac:dyDescent="0.35">
      <c r="A901" s="1" t="s">
        <v>1123</v>
      </c>
      <c r="B901" t="s">
        <v>897</v>
      </c>
      <c r="C901" t="s">
        <v>3</v>
      </c>
      <c r="D901" t="s">
        <v>4</v>
      </c>
      <c r="E901">
        <v>0</v>
      </c>
      <c r="F901">
        <v>0</v>
      </c>
      <c r="G901">
        <v>0</v>
      </c>
      <c r="H901" t="e">
        <f t="shared" si="30"/>
        <v>#DIV/0!</v>
      </c>
      <c r="I901">
        <v>0</v>
      </c>
      <c r="J901">
        <v>0</v>
      </c>
      <c r="K901">
        <v>0</v>
      </c>
      <c r="O901" t="s">
        <v>1123</v>
      </c>
      <c r="P901" t="s">
        <v>897</v>
      </c>
      <c r="Q901" t="s">
        <v>3</v>
      </c>
      <c r="R901" t="s">
        <v>5</v>
      </c>
      <c r="S901">
        <v>15</v>
      </c>
      <c r="T901">
        <v>29.12</v>
      </c>
      <c r="U901">
        <v>50.91</v>
      </c>
      <c r="V901">
        <f t="shared" si="31"/>
        <v>0.57198978589668048</v>
      </c>
      <c r="W901">
        <v>15</v>
      </c>
      <c r="X901">
        <v>29.12</v>
      </c>
      <c r="Y901">
        <v>50.91</v>
      </c>
    </row>
    <row r="902" spans="1:25" x14ac:dyDescent="0.35">
      <c r="A902" t="s">
        <v>945</v>
      </c>
      <c r="B902" t="s">
        <v>897</v>
      </c>
      <c r="C902" t="s">
        <v>3</v>
      </c>
      <c r="D902" t="s">
        <v>4</v>
      </c>
      <c r="E902">
        <v>23</v>
      </c>
      <c r="F902">
        <v>66.22</v>
      </c>
      <c r="G902">
        <v>71.22</v>
      </c>
      <c r="H902">
        <f t="shared" si="30"/>
        <v>0.92979500140409999</v>
      </c>
      <c r="I902">
        <v>22.5</v>
      </c>
      <c r="J902">
        <v>46.75</v>
      </c>
      <c r="K902">
        <v>69.97</v>
      </c>
      <c r="O902" t="s">
        <v>945</v>
      </c>
      <c r="P902" t="s">
        <v>897</v>
      </c>
      <c r="Q902" t="s">
        <v>3</v>
      </c>
      <c r="R902" t="s">
        <v>5</v>
      </c>
      <c r="S902">
        <v>15.5</v>
      </c>
      <c r="T902">
        <v>41.13</v>
      </c>
      <c r="U902">
        <v>52.21</v>
      </c>
      <c r="V902">
        <f t="shared" si="31"/>
        <v>0.78778011875119713</v>
      </c>
      <c r="W902">
        <v>15</v>
      </c>
      <c r="X902">
        <v>20.48</v>
      </c>
      <c r="Y902">
        <v>50.91</v>
      </c>
    </row>
    <row r="903" spans="1:25" x14ac:dyDescent="0.35">
      <c r="A903" t="s">
        <v>946</v>
      </c>
      <c r="B903" t="s">
        <v>897</v>
      </c>
      <c r="C903" t="s">
        <v>3</v>
      </c>
      <c r="D903" t="s">
        <v>4</v>
      </c>
      <c r="E903">
        <v>22.5</v>
      </c>
      <c r="F903">
        <v>50.41</v>
      </c>
      <c r="G903">
        <v>69.97</v>
      </c>
      <c r="H903">
        <f t="shared" si="30"/>
        <v>0.72045162212376734</v>
      </c>
      <c r="I903">
        <v>22</v>
      </c>
      <c r="J903">
        <v>46.75</v>
      </c>
      <c r="K903">
        <v>68.72</v>
      </c>
      <c r="O903" t="s">
        <v>946</v>
      </c>
      <c r="P903" t="s">
        <v>897</v>
      </c>
      <c r="Q903" t="s">
        <v>3</v>
      </c>
      <c r="R903" t="s">
        <v>5</v>
      </c>
      <c r="S903">
        <v>22</v>
      </c>
      <c r="T903">
        <v>57.11</v>
      </c>
      <c r="U903">
        <v>68.72</v>
      </c>
      <c r="V903">
        <f t="shared" si="31"/>
        <v>0.83105355064027941</v>
      </c>
      <c r="W903">
        <v>21.5</v>
      </c>
      <c r="X903">
        <v>39</v>
      </c>
      <c r="Y903">
        <v>67.47</v>
      </c>
    </row>
    <row r="904" spans="1:25" x14ac:dyDescent="0.35">
      <c r="A904" t="s">
        <v>947</v>
      </c>
      <c r="B904" t="s">
        <v>897</v>
      </c>
      <c r="C904" t="s">
        <v>3</v>
      </c>
      <c r="D904" t="s">
        <v>4</v>
      </c>
      <c r="E904">
        <v>25</v>
      </c>
      <c r="F904">
        <v>57.25</v>
      </c>
      <c r="G904">
        <v>76.17</v>
      </c>
      <c r="H904">
        <f t="shared" si="30"/>
        <v>0.75160824471576737</v>
      </c>
      <c r="I904">
        <v>24.5</v>
      </c>
      <c r="J904">
        <v>35</v>
      </c>
      <c r="K904">
        <v>74.930000000000007</v>
      </c>
      <c r="O904" t="s">
        <v>947</v>
      </c>
      <c r="P904" t="s">
        <v>897</v>
      </c>
      <c r="Q904" t="s">
        <v>3</v>
      </c>
      <c r="R904" t="s">
        <v>5</v>
      </c>
      <c r="S904">
        <v>17.5</v>
      </c>
      <c r="T904">
        <v>41.33</v>
      </c>
      <c r="U904">
        <v>57.36</v>
      </c>
      <c r="V904">
        <f t="shared" si="31"/>
        <v>0.7205369595536959</v>
      </c>
      <c r="W904">
        <v>17</v>
      </c>
      <c r="X904">
        <v>28.06</v>
      </c>
      <c r="Y904">
        <v>56.08</v>
      </c>
    </row>
    <row r="905" spans="1:25" x14ac:dyDescent="0.35">
      <c r="A905" t="s">
        <v>948</v>
      </c>
      <c r="B905" t="s">
        <v>897</v>
      </c>
      <c r="C905" t="s">
        <v>3</v>
      </c>
      <c r="D905" t="s">
        <v>4</v>
      </c>
      <c r="E905">
        <v>24.5</v>
      </c>
      <c r="F905">
        <v>67.7</v>
      </c>
      <c r="G905">
        <v>74.930000000000007</v>
      </c>
      <c r="H905">
        <f t="shared" si="30"/>
        <v>0.90350994261310547</v>
      </c>
      <c r="I905">
        <v>24</v>
      </c>
      <c r="J905">
        <v>49.38</v>
      </c>
      <c r="K905">
        <v>73.7</v>
      </c>
      <c r="O905" t="s">
        <v>948</v>
      </c>
      <c r="P905" t="s">
        <v>897</v>
      </c>
      <c r="Q905" t="s">
        <v>3</v>
      </c>
      <c r="R905" t="s">
        <v>5</v>
      </c>
      <c r="S905">
        <v>21.5</v>
      </c>
      <c r="T905">
        <v>60.99</v>
      </c>
      <c r="U905">
        <v>67.47</v>
      </c>
      <c r="V905">
        <f t="shared" si="31"/>
        <v>0.90395731436193871</v>
      </c>
      <c r="W905">
        <v>21</v>
      </c>
      <c r="X905">
        <v>54.56</v>
      </c>
      <c r="Y905">
        <v>66.22</v>
      </c>
    </row>
    <row r="906" spans="1:25" x14ac:dyDescent="0.35">
      <c r="A906" t="s">
        <v>949</v>
      </c>
      <c r="B906" t="s">
        <v>897</v>
      </c>
      <c r="C906" t="s">
        <v>3</v>
      </c>
      <c r="D906" t="s">
        <v>4</v>
      </c>
      <c r="E906">
        <v>23</v>
      </c>
      <c r="F906">
        <v>60.61</v>
      </c>
      <c r="G906">
        <v>71.22</v>
      </c>
      <c r="H906">
        <f t="shared" si="30"/>
        <v>0.85102499297950018</v>
      </c>
      <c r="I906">
        <v>22.5</v>
      </c>
      <c r="J906">
        <v>52.93</v>
      </c>
      <c r="K906">
        <v>69.97</v>
      </c>
      <c r="O906" t="s">
        <v>949</v>
      </c>
      <c r="P906" t="s">
        <v>897</v>
      </c>
      <c r="Q906" t="s">
        <v>3</v>
      </c>
      <c r="R906" t="s">
        <v>5</v>
      </c>
      <c r="S906">
        <v>22</v>
      </c>
      <c r="T906">
        <v>55.33</v>
      </c>
      <c r="U906">
        <v>68.72</v>
      </c>
      <c r="V906">
        <f t="shared" si="31"/>
        <v>0.80515133876600697</v>
      </c>
      <c r="W906">
        <v>21.5</v>
      </c>
      <c r="X906">
        <v>46.85</v>
      </c>
      <c r="Y906">
        <v>67.47</v>
      </c>
    </row>
    <row r="907" spans="1:25" x14ac:dyDescent="0.35">
      <c r="A907" t="s">
        <v>950</v>
      </c>
      <c r="B907" t="s">
        <v>897</v>
      </c>
      <c r="C907" t="s">
        <v>3</v>
      </c>
      <c r="D907" t="s">
        <v>4</v>
      </c>
      <c r="E907">
        <v>24</v>
      </c>
      <c r="F907">
        <v>62.27</v>
      </c>
      <c r="G907">
        <v>73.7</v>
      </c>
      <c r="H907">
        <f t="shared" si="30"/>
        <v>0.84491180461329718</v>
      </c>
      <c r="I907">
        <v>23.5</v>
      </c>
      <c r="J907">
        <v>55.05</v>
      </c>
      <c r="K907">
        <v>72.459999999999994</v>
      </c>
      <c r="O907" t="s">
        <v>950</v>
      </c>
      <c r="P907" t="s">
        <v>897</v>
      </c>
      <c r="Q907" t="s">
        <v>3</v>
      </c>
      <c r="R907" t="s">
        <v>5</v>
      </c>
      <c r="S907">
        <v>31</v>
      </c>
      <c r="T907">
        <v>82.1</v>
      </c>
      <c r="U907">
        <v>90.81</v>
      </c>
      <c r="V907">
        <f t="shared" si="31"/>
        <v>0.90408545314392674</v>
      </c>
      <c r="W907">
        <v>30.5</v>
      </c>
      <c r="X907">
        <v>54.66</v>
      </c>
      <c r="Y907">
        <v>89.6</v>
      </c>
    </row>
    <row r="908" spans="1:25" x14ac:dyDescent="0.35">
      <c r="A908" t="s">
        <v>951</v>
      </c>
      <c r="B908" t="s">
        <v>952</v>
      </c>
      <c r="C908" t="s">
        <v>0</v>
      </c>
      <c r="D908" t="s">
        <v>1</v>
      </c>
      <c r="E908">
        <v>34</v>
      </c>
      <c r="F908">
        <v>93.72</v>
      </c>
      <c r="G908">
        <v>98.04</v>
      </c>
      <c r="H908">
        <f t="shared" ref="H908:H971" si="32">F908/G908</f>
        <v>0.95593635250917985</v>
      </c>
      <c r="I908">
        <v>33.5</v>
      </c>
      <c r="J908">
        <v>64.28</v>
      </c>
      <c r="K908">
        <v>96.84</v>
      </c>
      <c r="O908" t="s">
        <v>951</v>
      </c>
      <c r="P908" t="s">
        <v>952</v>
      </c>
      <c r="Q908" t="s">
        <v>0</v>
      </c>
      <c r="R908" t="s">
        <v>2</v>
      </c>
      <c r="S908">
        <v>24</v>
      </c>
      <c r="T908">
        <v>118.01</v>
      </c>
      <c r="U908">
        <v>73.7</v>
      </c>
      <c r="V908">
        <f t="shared" ref="V908:V971" si="33">T908/U908</f>
        <v>1.6012211668928087</v>
      </c>
      <c r="W908">
        <v>22.5</v>
      </c>
      <c r="X908">
        <v>46.51</v>
      </c>
      <c r="Y908">
        <v>69.97</v>
      </c>
    </row>
    <row r="909" spans="1:25" x14ac:dyDescent="0.35">
      <c r="A909" s="1" t="s">
        <v>1124</v>
      </c>
      <c r="B909" t="s">
        <v>952</v>
      </c>
      <c r="C909" t="s">
        <v>0</v>
      </c>
      <c r="D909" t="s">
        <v>1</v>
      </c>
      <c r="E909">
        <v>21.5</v>
      </c>
      <c r="F909">
        <v>56.34</v>
      </c>
      <c r="G909">
        <v>67.47</v>
      </c>
      <c r="H909">
        <f t="shared" si="32"/>
        <v>0.83503779457536687</v>
      </c>
      <c r="I909">
        <v>21</v>
      </c>
      <c r="J909">
        <v>46.34</v>
      </c>
      <c r="K909">
        <v>66.22</v>
      </c>
      <c r="O909" t="s">
        <v>1124</v>
      </c>
      <c r="P909" t="s">
        <v>952</v>
      </c>
      <c r="Q909" t="s">
        <v>0</v>
      </c>
      <c r="R909" t="s">
        <v>2</v>
      </c>
      <c r="S909">
        <v>24</v>
      </c>
      <c r="T909">
        <v>136.75</v>
      </c>
      <c r="U909">
        <v>73.7</v>
      </c>
      <c r="V909">
        <f t="shared" si="33"/>
        <v>1.855495251017639</v>
      </c>
      <c r="W909">
        <v>22</v>
      </c>
      <c r="X909">
        <v>43.93</v>
      </c>
      <c r="Y909">
        <v>68.72</v>
      </c>
    </row>
    <row r="910" spans="1:25" x14ac:dyDescent="0.35">
      <c r="A910" t="s">
        <v>953</v>
      </c>
      <c r="B910" t="s">
        <v>952</v>
      </c>
      <c r="C910" t="s">
        <v>0</v>
      </c>
      <c r="D910" t="s">
        <v>1</v>
      </c>
      <c r="E910">
        <v>23</v>
      </c>
      <c r="F910">
        <v>100.97</v>
      </c>
      <c r="G910">
        <v>71.22</v>
      </c>
      <c r="H910">
        <f t="shared" si="32"/>
        <v>1.4177197416456051</v>
      </c>
      <c r="I910">
        <v>21.5</v>
      </c>
      <c r="J910">
        <v>64.13</v>
      </c>
      <c r="K910">
        <v>67.47</v>
      </c>
      <c r="O910" t="s">
        <v>953</v>
      </c>
      <c r="P910" t="s">
        <v>952</v>
      </c>
      <c r="Q910" t="s">
        <v>0</v>
      </c>
      <c r="R910" t="s">
        <v>2</v>
      </c>
      <c r="S910">
        <v>24</v>
      </c>
      <c r="T910">
        <v>172.13</v>
      </c>
      <c r="U910">
        <v>73.7</v>
      </c>
      <c r="V910">
        <f t="shared" si="33"/>
        <v>2.3355495251017637</v>
      </c>
      <c r="W910">
        <v>22.5</v>
      </c>
      <c r="X910">
        <v>60.52</v>
      </c>
      <c r="Y910">
        <v>69.97</v>
      </c>
    </row>
    <row r="911" spans="1:25" x14ac:dyDescent="0.35">
      <c r="A911" t="s">
        <v>954</v>
      </c>
      <c r="B911" t="s">
        <v>952</v>
      </c>
      <c r="C911" t="s">
        <v>0</v>
      </c>
      <c r="D911" t="s">
        <v>1</v>
      </c>
      <c r="E911">
        <v>23.5</v>
      </c>
      <c r="F911">
        <v>99.3</v>
      </c>
      <c r="G911">
        <v>72.459999999999994</v>
      </c>
      <c r="H911">
        <f t="shared" si="32"/>
        <v>1.3704112613855921</v>
      </c>
      <c r="I911">
        <v>22.5</v>
      </c>
      <c r="J911">
        <v>65.92</v>
      </c>
      <c r="K911">
        <v>69.97</v>
      </c>
      <c r="O911" t="s">
        <v>954</v>
      </c>
      <c r="P911" t="s">
        <v>952</v>
      </c>
      <c r="Q911" t="s">
        <v>0</v>
      </c>
      <c r="R911" t="s">
        <v>2</v>
      </c>
      <c r="S911">
        <v>24</v>
      </c>
      <c r="T911">
        <v>185.3</v>
      </c>
      <c r="U911">
        <v>73.7</v>
      </c>
      <c r="V911">
        <f t="shared" si="33"/>
        <v>2.5142469470827682</v>
      </c>
      <c r="W911">
        <v>22</v>
      </c>
      <c r="X911">
        <v>55.04</v>
      </c>
      <c r="Y911">
        <v>68.72</v>
      </c>
    </row>
    <row r="912" spans="1:25" x14ac:dyDescent="0.35">
      <c r="A912" t="s">
        <v>955</v>
      </c>
      <c r="B912" t="s">
        <v>952</v>
      </c>
      <c r="C912" t="s">
        <v>0</v>
      </c>
      <c r="D912" t="s">
        <v>1</v>
      </c>
      <c r="E912">
        <v>24</v>
      </c>
      <c r="F912">
        <v>112.15</v>
      </c>
      <c r="G912">
        <v>73.7</v>
      </c>
      <c r="H912">
        <f t="shared" si="32"/>
        <v>1.5217096336499323</v>
      </c>
      <c r="I912">
        <v>21.5</v>
      </c>
      <c r="J912">
        <v>63.78</v>
      </c>
      <c r="K912">
        <v>67.47</v>
      </c>
      <c r="O912" t="s">
        <v>955</v>
      </c>
      <c r="P912" t="s">
        <v>952</v>
      </c>
      <c r="Q912" t="s">
        <v>0</v>
      </c>
      <c r="R912" t="s">
        <v>2</v>
      </c>
      <c r="S912">
        <v>24</v>
      </c>
      <c r="T912">
        <v>193.17</v>
      </c>
      <c r="U912">
        <v>73.7</v>
      </c>
      <c r="V912">
        <f t="shared" si="33"/>
        <v>2.6210312075983717</v>
      </c>
      <c r="W912">
        <v>22</v>
      </c>
      <c r="X912">
        <v>65.760000000000005</v>
      </c>
      <c r="Y912">
        <v>68.72</v>
      </c>
    </row>
    <row r="913" spans="1:25" x14ac:dyDescent="0.35">
      <c r="A913" s="1" t="s">
        <v>1125</v>
      </c>
      <c r="B913" t="s">
        <v>952</v>
      </c>
      <c r="C913" t="s">
        <v>0</v>
      </c>
      <c r="D913" t="s">
        <v>1</v>
      </c>
      <c r="E913">
        <v>22.5</v>
      </c>
      <c r="F913">
        <v>45.05</v>
      </c>
      <c r="G913">
        <v>69.97</v>
      </c>
      <c r="H913">
        <f t="shared" si="32"/>
        <v>0.64384736315563806</v>
      </c>
      <c r="I913">
        <v>22</v>
      </c>
      <c r="J913">
        <v>34.71</v>
      </c>
      <c r="K913">
        <v>68.72</v>
      </c>
      <c r="O913" t="s">
        <v>1125</v>
      </c>
      <c r="P913" t="s">
        <v>952</v>
      </c>
      <c r="Q913" t="s">
        <v>0</v>
      </c>
      <c r="R913" t="s">
        <v>2</v>
      </c>
      <c r="S913">
        <v>24</v>
      </c>
      <c r="T913">
        <v>177.97</v>
      </c>
      <c r="U913">
        <v>73.7</v>
      </c>
      <c r="V913">
        <f t="shared" si="33"/>
        <v>2.4147896879240163</v>
      </c>
      <c r="W913">
        <v>22.5</v>
      </c>
      <c r="X913">
        <v>68.05</v>
      </c>
      <c r="Y913">
        <v>69.97</v>
      </c>
    </row>
    <row r="914" spans="1:25" x14ac:dyDescent="0.35">
      <c r="A914" t="s">
        <v>956</v>
      </c>
      <c r="B914" t="s">
        <v>952</v>
      </c>
      <c r="C914" t="s">
        <v>0</v>
      </c>
      <c r="D914" t="s">
        <v>1</v>
      </c>
      <c r="E914">
        <v>25</v>
      </c>
      <c r="F914">
        <v>72.09</v>
      </c>
      <c r="G914">
        <v>76.17</v>
      </c>
      <c r="H914">
        <f t="shared" si="32"/>
        <v>0.94643560456872788</v>
      </c>
      <c r="I914">
        <v>24.5</v>
      </c>
      <c r="J914">
        <v>55.02</v>
      </c>
      <c r="K914">
        <v>74.930000000000007</v>
      </c>
      <c r="O914" t="s">
        <v>956</v>
      </c>
      <c r="P914" t="s">
        <v>952</v>
      </c>
      <c r="Q914" t="s">
        <v>0</v>
      </c>
      <c r="R914" t="s">
        <v>2</v>
      </c>
      <c r="S914">
        <v>24</v>
      </c>
      <c r="T914">
        <v>162.66999999999999</v>
      </c>
      <c r="U914">
        <v>73.7</v>
      </c>
      <c r="V914">
        <f t="shared" si="33"/>
        <v>2.20719131614654</v>
      </c>
      <c r="W914">
        <v>21.5</v>
      </c>
      <c r="X914">
        <v>43.71</v>
      </c>
      <c r="Y914">
        <v>67.47</v>
      </c>
    </row>
    <row r="915" spans="1:25" x14ac:dyDescent="0.35">
      <c r="A915" t="s">
        <v>957</v>
      </c>
      <c r="B915" t="s">
        <v>952</v>
      </c>
      <c r="C915" t="s">
        <v>0</v>
      </c>
      <c r="D915" t="s">
        <v>1</v>
      </c>
      <c r="E915">
        <v>22.5</v>
      </c>
      <c r="F915">
        <v>69.11</v>
      </c>
      <c r="G915">
        <v>69.97</v>
      </c>
      <c r="H915">
        <f t="shared" si="32"/>
        <v>0.98770901815063594</v>
      </c>
      <c r="I915">
        <v>22</v>
      </c>
      <c r="J915">
        <v>51.87</v>
      </c>
      <c r="K915">
        <v>68.72</v>
      </c>
      <c r="O915" t="s">
        <v>957</v>
      </c>
      <c r="P915" t="s">
        <v>952</v>
      </c>
      <c r="Q915" t="s">
        <v>0</v>
      </c>
      <c r="R915" t="s">
        <v>2</v>
      </c>
      <c r="S915">
        <v>24</v>
      </c>
      <c r="T915">
        <v>117.68</v>
      </c>
      <c r="U915">
        <v>73.7</v>
      </c>
      <c r="V915">
        <f t="shared" si="33"/>
        <v>1.5967435549525102</v>
      </c>
      <c r="W915">
        <v>23</v>
      </c>
      <c r="X915">
        <v>49.02</v>
      </c>
      <c r="Y915">
        <v>71.22</v>
      </c>
    </row>
    <row r="916" spans="1:25" x14ac:dyDescent="0.35">
      <c r="A916" t="s">
        <v>958</v>
      </c>
      <c r="B916" t="s">
        <v>952</v>
      </c>
      <c r="C916" t="s">
        <v>0</v>
      </c>
      <c r="D916" t="s">
        <v>1</v>
      </c>
      <c r="E916">
        <v>22</v>
      </c>
      <c r="F916">
        <v>70.97</v>
      </c>
      <c r="G916">
        <v>68.72</v>
      </c>
      <c r="H916">
        <f t="shared" si="32"/>
        <v>1.0327415599534342</v>
      </c>
      <c r="I916">
        <v>21.5</v>
      </c>
      <c r="J916">
        <v>42.61</v>
      </c>
      <c r="K916">
        <v>67.47</v>
      </c>
      <c r="O916" t="s">
        <v>958</v>
      </c>
      <c r="P916" t="s">
        <v>952</v>
      </c>
      <c r="Q916" t="s">
        <v>0</v>
      </c>
      <c r="R916" t="s">
        <v>2</v>
      </c>
      <c r="S916">
        <v>24</v>
      </c>
      <c r="T916">
        <v>127.76</v>
      </c>
      <c r="U916">
        <v>73.7</v>
      </c>
      <c r="V916">
        <f t="shared" si="33"/>
        <v>1.7335142469470828</v>
      </c>
      <c r="W916">
        <v>23</v>
      </c>
      <c r="X916">
        <v>66.569999999999993</v>
      </c>
      <c r="Y916">
        <v>71.22</v>
      </c>
    </row>
    <row r="917" spans="1:25" x14ac:dyDescent="0.35">
      <c r="A917" t="s">
        <v>959</v>
      </c>
      <c r="B917" t="s">
        <v>952</v>
      </c>
      <c r="C917" t="s">
        <v>0</v>
      </c>
      <c r="D917" t="s">
        <v>1</v>
      </c>
      <c r="E917">
        <v>23</v>
      </c>
      <c r="F917">
        <v>99.81</v>
      </c>
      <c r="G917">
        <v>71.22</v>
      </c>
      <c r="H917">
        <f t="shared" si="32"/>
        <v>1.4014321819713564</v>
      </c>
      <c r="I917">
        <v>25</v>
      </c>
      <c r="J917">
        <v>94.37</v>
      </c>
      <c r="K917">
        <v>76.17</v>
      </c>
      <c r="O917" t="s">
        <v>959</v>
      </c>
      <c r="P917" t="s">
        <v>952</v>
      </c>
      <c r="Q917" t="s">
        <v>0</v>
      </c>
      <c r="R917" t="s">
        <v>2</v>
      </c>
      <c r="S917">
        <v>24</v>
      </c>
      <c r="T917">
        <v>184.76</v>
      </c>
      <c r="U917">
        <v>73.7</v>
      </c>
      <c r="V917">
        <f t="shared" si="33"/>
        <v>2.5069199457259157</v>
      </c>
      <c r="W917">
        <v>22</v>
      </c>
      <c r="X917">
        <v>56.98</v>
      </c>
      <c r="Y917">
        <v>68.72</v>
      </c>
    </row>
    <row r="918" spans="1:25" x14ac:dyDescent="0.35">
      <c r="A918" t="s">
        <v>960</v>
      </c>
      <c r="B918" t="s">
        <v>952</v>
      </c>
      <c r="C918" t="s">
        <v>0</v>
      </c>
      <c r="D918" t="s">
        <v>1</v>
      </c>
      <c r="E918">
        <v>23</v>
      </c>
      <c r="F918">
        <v>79.959999999999994</v>
      </c>
      <c r="G918">
        <v>71.22</v>
      </c>
      <c r="H918">
        <f t="shared" si="32"/>
        <v>1.1227183375456331</v>
      </c>
      <c r="I918">
        <v>22</v>
      </c>
      <c r="J918">
        <v>64.08</v>
      </c>
      <c r="K918">
        <v>68.72</v>
      </c>
      <c r="O918" t="s">
        <v>960</v>
      </c>
      <c r="P918" t="s">
        <v>952</v>
      </c>
      <c r="Q918" t="s">
        <v>0</v>
      </c>
      <c r="R918" t="s">
        <v>2</v>
      </c>
      <c r="S918">
        <v>24</v>
      </c>
      <c r="T918">
        <v>196.56</v>
      </c>
      <c r="U918">
        <v>73.7</v>
      </c>
      <c r="V918">
        <f t="shared" si="33"/>
        <v>2.6670284938941653</v>
      </c>
      <c r="W918">
        <v>22.5</v>
      </c>
      <c r="X918">
        <v>65.69</v>
      </c>
      <c r="Y918">
        <v>69.97</v>
      </c>
    </row>
    <row r="919" spans="1:25" x14ac:dyDescent="0.35">
      <c r="A919" t="s">
        <v>961</v>
      </c>
      <c r="B919" t="s">
        <v>952</v>
      </c>
      <c r="C919" t="s">
        <v>0</v>
      </c>
      <c r="D919" t="s">
        <v>1</v>
      </c>
      <c r="E919">
        <v>19</v>
      </c>
      <c r="F919">
        <v>69.819999999999993</v>
      </c>
      <c r="G919">
        <v>61.18</v>
      </c>
      <c r="H919">
        <f t="shared" si="32"/>
        <v>1.1412226217718207</v>
      </c>
      <c r="I919">
        <v>18.5</v>
      </c>
      <c r="J919">
        <v>35.9</v>
      </c>
      <c r="K919">
        <v>59.91</v>
      </c>
      <c r="O919" t="s">
        <v>961</v>
      </c>
      <c r="P919" t="s">
        <v>952</v>
      </c>
      <c r="Q919" t="s">
        <v>0</v>
      </c>
      <c r="R919" t="s">
        <v>2</v>
      </c>
      <c r="S919">
        <v>24</v>
      </c>
      <c r="T919">
        <v>168.55</v>
      </c>
      <c r="U919">
        <v>73.7</v>
      </c>
      <c r="V919">
        <f t="shared" si="33"/>
        <v>2.2869742198100407</v>
      </c>
      <c r="W919">
        <v>22.5</v>
      </c>
      <c r="X919">
        <v>66.930000000000007</v>
      </c>
      <c r="Y919">
        <v>69.97</v>
      </c>
    </row>
    <row r="920" spans="1:25" x14ac:dyDescent="0.35">
      <c r="A920" t="s">
        <v>962</v>
      </c>
      <c r="B920" t="s">
        <v>952</v>
      </c>
      <c r="C920" t="s">
        <v>0</v>
      </c>
      <c r="D920" t="s">
        <v>1</v>
      </c>
      <c r="E920">
        <v>23</v>
      </c>
      <c r="F920">
        <v>97.01</v>
      </c>
      <c r="G920">
        <v>71.22</v>
      </c>
      <c r="H920">
        <f t="shared" si="32"/>
        <v>1.3621173827576525</v>
      </c>
      <c r="I920">
        <v>22.5</v>
      </c>
      <c r="J920">
        <v>61.93</v>
      </c>
      <c r="K920">
        <v>69.97</v>
      </c>
      <c r="O920" t="s">
        <v>962</v>
      </c>
      <c r="P920" t="s">
        <v>952</v>
      </c>
      <c r="Q920" t="s">
        <v>0</v>
      </c>
      <c r="R920" t="s">
        <v>2</v>
      </c>
      <c r="S920">
        <v>24</v>
      </c>
      <c r="T920">
        <v>184.95</v>
      </c>
      <c r="U920">
        <v>73.7</v>
      </c>
      <c r="V920">
        <f t="shared" si="33"/>
        <v>2.5094979647218452</v>
      </c>
      <c r="W920">
        <v>22.5</v>
      </c>
      <c r="X920">
        <v>56.86</v>
      </c>
      <c r="Y920">
        <v>69.97</v>
      </c>
    </row>
    <row r="921" spans="1:25" x14ac:dyDescent="0.35">
      <c r="A921" t="s">
        <v>963</v>
      </c>
      <c r="B921" t="s">
        <v>952</v>
      </c>
      <c r="C921" t="s">
        <v>0</v>
      </c>
      <c r="D921" t="s">
        <v>1</v>
      </c>
      <c r="E921">
        <v>35</v>
      </c>
      <c r="F921">
        <v>101.46</v>
      </c>
      <c r="G921">
        <v>100.44</v>
      </c>
      <c r="H921">
        <f t="shared" si="32"/>
        <v>1.0101553166069295</v>
      </c>
      <c r="I921">
        <v>34.5</v>
      </c>
      <c r="J921">
        <v>67.510000000000005</v>
      </c>
      <c r="K921">
        <v>99.24</v>
      </c>
      <c r="O921" t="s">
        <v>963</v>
      </c>
      <c r="P921" t="s">
        <v>952</v>
      </c>
      <c r="Q921" t="s">
        <v>0</v>
      </c>
      <c r="R921" t="s">
        <v>2</v>
      </c>
      <c r="S921">
        <v>24</v>
      </c>
      <c r="T921">
        <v>172.64</v>
      </c>
      <c r="U921">
        <v>73.7</v>
      </c>
      <c r="V921">
        <f t="shared" si="33"/>
        <v>2.3424694708276794</v>
      </c>
      <c r="W921">
        <v>22.5</v>
      </c>
      <c r="X921">
        <v>52.03</v>
      </c>
      <c r="Y921">
        <v>69.97</v>
      </c>
    </row>
    <row r="922" spans="1:25" x14ac:dyDescent="0.35">
      <c r="A922" t="s">
        <v>964</v>
      </c>
      <c r="B922" t="s">
        <v>952</v>
      </c>
      <c r="C922" t="s">
        <v>0</v>
      </c>
      <c r="D922" t="s">
        <v>1</v>
      </c>
      <c r="E922">
        <v>22</v>
      </c>
      <c r="F922">
        <v>67.680000000000007</v>
      </c>
      <c r="G922">
        <v>68.72</v>
      </c>
      <c r="H922">
        <f t="shared" si="32"/>
        <v>0.98486612339930157</v>
      </c>
      <c r="I922">
        <v>21.5</v>
      </c>
      <c r="J922">
        <v>53.75</v>
      </c>
      <c r="K922">
        <v>67.47</v>
      </c>
      <c r="O922" t="s">
        <v>964</v>
      </c>
      <c r="P922" t="s">
        <v>952</v>
      </c>
      <c r="Q922" t="s">
        <v>0</v>
      </c>
      <c r="R922" t="s">
        <v>2</v>
      </c>
      <c r="S922">
        <v>24</v>
      </c>
      <c r="T922">
        <v>176.86</v>
      </c>
      <c r="U922">
        <v>73.7</v>
      </c>
      <c r="V922">
        <f t="shared" si="33"/>
        <v>2.3997286295793758</v>
      </c>
      <c r="W922">
        <v>22.5</v>
      </c>
      <c r="X922">
        <v>56.13</v>
      </c>
      <c r="Y922">
        <v>69.97</v>
      </c>
    </row>
    <row r="923" spans="1:25" x14ac:dyDescent="0.35">
      <c r="A923" t="s">
        <v>965</v>
      </c>
      <c r="B923" t="s">
        <v>952</v>
      </c>
      <c r="C923" t="s">
        <v>0</v>
      </c>
      <c r="D923" t="s">
        <v>1</v>
      </c>
      <c r="E923">
        <v>24.5</v>
      </c>
      <c r="F923">
        <v>92.21</v>
      </c>
      <c r="G923">
        <v>74.930000000000007</v>
      </c>
      <c r="H923">
        <f t="shared" si="32"/>
        <v>1.2306152408914985</v>
      </c>
      <c r="I923">
        <v>23.5</v>
      </c>
      <c r="J923">
        <v>79.760000000000005</v>
      </c>
      <c r="K923">
        <v>72.459999999999994</v>
      </c>
      <c r="O923" t="s">
        <v>965</v>
      </c>
      <c r="P923" t="s">
        <v>952</v>
      </c>
      <c r="Q923" t="s">
        <v>0</v>
      </c>
      <c r="R923" t="s">
        <v>2</v>
      </c>
      <c r="S923">
        <v>24</v>
      </c>
      <c r="T923">
        <v>142.41999999999999</v>
      </c>
      <c r="U923">
        <v>73.7</v>
      </c>
      <c r="V923">
        <f t="shared" si="33"/>
        <v>1.932428765264586</v>
      </c>
      <c r="W923">
        <v>22.5</v>
      </c>
      <c r="X923">
        <v>52.99</v>
      </c>
      <c r="Y923">
        <v>69.97</v>
      </c>
    </row>
    <row r="924" spans="1:25" x14ac:dyDescent="0.35">
      <c r="A924" t="s">
        <v>966</v>
      </c>
      <c r="B924" t="s">
        <v>952</v>
      </c>
      <c r="C924" t="s">
        <v>3</v>
      </c>
      <c r="D924" t="s">
        <v>1</v>
      </c>
      <c r="E924">
        <v>24.5</v>
      </c>
      <c r="F924">
        <v>70.91</v>
      </c>
      <c r="G924">
        <v>74.930000000000007</v>
      </c>
      <c r="H924">
        <f t="shared" si="32"/>
        <v>0.9463499265981582</v>
      </c>
      <c r="I924">
        <v>24</v>
      </c>
      <c r="J924">
        <v>51.42</v>
      </c>
      <c r="K924">
        <v>73.7</v>
      </c>
      <c r="O924" t="s">
        <v>966</v>
      </c>
      <c r="P924" t="s">
        <v>952</v>
      </c>
      <c r="Q924" t="s">
        <v>3</v>
      </c>
      <c r="R924" t="s">
        <v>2</v>
      </c>
      <c r="S924">
        <v>24</v>
      </c>
      <c r="T924">
        <v>132.81</v>
      </c>
      <c r="U924">
        <v>73.7</v>
      </c>
      <c r="V924">
        <f t="shared" si="33"/>
        <v>1.8020352781546811</v>
      </c>
      <c r="W924">
        <v>22.5</v>
      </c>
      <c r="X924">
        <v>68.73</v>
      </c>
      <c r="Y924">
        <v>69.97</v>
      </c>
    </row>
    <row r="925" spans="1:25" x14ac:dyDescent="0.35">
      <c r="A925" s="1" t="s">
        <v>1126</v>
      </c>
      <c r="B925" t="s">
        <v>952</v>
      </c>
      <c r="C925" t="s">
        <v>3</v>
      </c>
      <c r="D925" t="s">
        <v>1</v>
      </c>
      <c r="E925">
        <v>15.5</v>
      </c>
      <c r="F925">
        <v>14.57</v>
      </c>
      <c r="G925">
        <v>52.21</v>
      </c>
      <c r="H925">
        <f t="shared" si="32"/>
        <v>0.27906531315839878</v>
      </c>
      <c r="I925">
        <v>15</v>
      </c>
      <c r="J925">
        <v>11.08</v>
      </c>
      <c r="K925">
        <v>50.91</v>
      </c>
      <c r="O925" t="s">
        <v>1126</v>
      </c>
      <c r="P925" t="s">
        <v>952</v>
      </c>
      <c r="Q925" t="s">
        <v>3</v>
      </c>
      <c r="R925" t="s">
        <v>2</v>
      </c>
      <c r="S925">
        <v>24</v>
      </c>
      <c r="T925">
        <v>79.47</v>
      </c>
      <c r="U925">
        <v>73.7</v>
      </c>
      <c r="V925">
        <f t="shared" si="33"/>
        <v>1.0782903663500678</v>
      </c>
      <c r="W925">
        <v>23.5</v>
      </c>
      <c r="X925">
        <v>51.81</v>
      </c>
      <c r="Y925">
        <v>72.459999999999994</v>
      </c>
    </row>
    <row r="926" spans="1:25" x14ac:dyDescent="0.35">
      <c r="A926" t="s">
        <v>967</v>
      </c>
      <c r="B926" t="s">
        <v>952</v>
      </c>
      <c r="C926" t="s">
        <v>3</v>
      </c>
      <c r="D926" t="s">
        <v>1</v>
      </c>
      <c r="E926">
        <v>24</v>
      </c>
      <c r="F926">
        <v>73.88</v>
      </c>
      <c r="G926">
        <v>73.7</v>
      </c>
      <c r="H926">
        <f t="shared" si="32"/>
        <v>1.0024423337856172</v>
      </c>
      <c r="I926">
        <v>23.5</v>
      </c>
      <c r="J926">
        <v>69.430000000000007</v>
      </c>
      <c r="K926">
        <v>72.459999999999994</v>
      </c>
      <c r="O926" t="s">
        <v>967</v>
      </c>
      <c r="P926" t="s">
        <v>952</v>
      </c>
      <c r="Q926" t="s">
        <v>3</v>
      </c>
      <c r="R926" t="s">
        <v>2</v>
      </c>
      <c r="S926">
        <v>24</v>
      </c>
      <c r="T926">
        <v>106.85</v>
      </c>
      <c r="U926">
        <v>73.7</v>
      </c>
      <c r="V926">
        <f t="shared" si="33"/>
        <v>1.4497964721845318</v>
      </c>
      <c r="W926">
        <v>23.5</v>
      </c>
      <c r="X926">
        <v>66.45</v>
      </c>
      <c r="Y926">
        <v>72.459999999999994</v>
      </c>
    </row>
    <row r="927" spans="1:25" x14ac:dyDescent="0.35">
      <c r="A927" t="s">
        <v>968</v>
      </c>
      <c r="B927" t="s">
        <v>952</v>
      </c>
      <c r="C927" t="s">
        <v>3</v>
      </c>
      <c r="D927" t="s">
        <v>1</v>
      </c>
      <c r="E927">
        <v>24</v>
      </c>
      <c r="F927">
        <v>60</v>
      </c>
      <c r="G927">
        <v>73.7</v>
      </c>
      <c r="H927">
        <f t="shared" si="32"/>
        <v>0.81411126187245586</v>
      </c>
      <c r="I927">
        <v>23.5</v>
      </c>
      <c r="J927">
        <v>50.25</v>
      </c>
      <c r="K927">
        <v>72.459999999999994</v>
      </c>
      <c r="O927" t="s">
        <v>968</v>
      </c>
      <c r="P927" t="s">
        <v>952</v>
      </c>
      <c r="Q927" t="s">
        <v>3</v>
      </c>
      <c r="R927" t="s">
        <v>2</v>
      </c>
      <c r="S927">
        <v>24</v>
      </c>
      <c r="T927">
        <v>90.17</v>
      </c>
      <c r="U927">
        <v>73.7</v>
      </c>
      <c r="V927">
        <f t="shared" si="33"/>
        <v>1.2234735413839892</v>
      </c>
      <c r="W927">
        <v>23</v>
      </c>
      <c r="X927">
        <v>63.39</v>
      </c>
      <c r="Y927">
        <v>71.22</v>
      </c>
    </row>
    <row r="928" spans="1:25" x14ac:dyDescent="0.35">
      <c r="A928" t="s">
        <v>969</v>
      </c>
      <c r="B928" t="s">
        <v>952</v>
      </c>
      <c r="C928" t="s">
        <v>3</v>
      </c>
      <c r="D928" t="s">
        <v>1</v>
      </c>
      <c r="E928">
        <v>23</v>
      </c>
      <c r="F928">
        <v>67.7</v>
      </c>
      <c r="G928">
        <v>71.22</v>
      </c>
      <c r="H928">
        <f t="shared" si="32"/>
        <v>0.95057568098848644</v>
      </c>
      <c r="I928">
        <v>22.5</v>
      </c>
      <c r="J928">
        <v>55.94</v>
      </c>
      <c r="K928">
        <v>69.97</v>
      </c>
      <c r="O928" t="s">
        <v>969</v>
      </c>
      <c r="P928" t="s">
        <v>952</v>
      </c>
      <c r="Q928" t="s">
        <v>3</v>
      </c>
      <c r="R928" t="s">
        <v>2</v>
      </c>
      <c r="S928">
        <v>24</v>
      </c>
      <c r="T928">
        <v>133.13999999999999</v>
      </c>
      <c r="U928">
        <v>73.7</v>
      </c>
      <c r="V928">
        <f t="shared" si="33"/>
        <v>1.8065128900949794</v>
      </c>
      <c r="W928">
        <v>22.5</v>
      </c>
      <c r="X928">
        <v>65.959999999999994</v>
      </c>
      <c r="Y928">
        <v>69.97</v>
      </c>
    </row>
    <row r="929" spans="1:25" x14ac:dyDescent="0.35">
      <c r="A929" t="s">
        <v>970</v>
      </c>
      <c r="B929" t="s">
        <v>952</v>
      </c>
      <c r="C929" t="s">
        <v>3</v>
      </c>
      <c r="D929" t="s">
        <v>1</v>
      </c>
      <c r="E929">
        <v>24</v>
      </c>
      <c r="F929">
        <v>64.010000000000005</v>
      </c>
      <c r="G929">
        <v>73.7</v>
      </c>
      <c r="H929">
        <f t="shared" si="32"/>
        <v>0.86852103120759838</v>
      </c>
      <c r="I929">
        <v>23.5</v>
      </c>
      <c r="J929">
        <v>52.33</v>
      </c>
      <c r="K929">
        <v>72.459999999999994</v>
      </c>
      <c r="O929" t="s">
        <v>970</v>
      </c>
      <c r="P929" t="s">
        <v>952</v>
      </c>
      <c r="Q929" t="s">
        <v>3</v>
      </c>
      <c r="R929" t="s">
        <v>2</v>
      </c>
      <c r="S929">
        <v>24</v>
      </c>
      <c r="T929">
        <v>91.83</v>
      </c>
      <c r="U929">
        <v>73.7</v>
      </c>
      <c r="V929">
        <f t="shared" si="33"/>
        <v>1.2459972862957938</v>
      </c>
      <c r="W929">
        <v>22.5</v>
      </c>
      <c r="X929">
        <v>49.22</v>
      </c>
      <c r="Y929">
        <v>69.97</v>
      </c>
    </row>
    <row r="930" spans="1:25" x14ac:dyDescent="0.35">
      <c r="A930" t="s">
        <v>971</v>
      </c>
      <c r="B930" t="s">
        <v>952</v>
      </c>
      <c r="C930" t="s">
        <v>3</v>
      </c>
      <c r="D930" t="s">
        <v>1</v>
      </c>
      <c r="E930">
        <v>23.5</v>
      </c>
      <c r="F930">
        <v>62.92</v>
      </c>
      <c r="G930">
        <v>72.459999999999994</v>
      </c>
      <c r="H930">
        <f t="shared" si="32"/>
        <v>0.86834115373999454</v>
      </c>
      <c r="I930">
        <v>23</v>
      </c>
      <c r="J930">
        <v>49.93</v>
      </c>
      <c r="K930">
        <v>71.22</v>
      </c>
      <c r="O930" t="s">
        <v>971</v>
      </c>
      <c r="P930" t="s">
        <v>952</v>
      </c>
      <c r="Q930" t="s">
        <v>3</v>
      </c>
      <c r="R930" t="s">
        <v>2</v>
      </c>
      <c r="S930">
        <v>24</v>
      </c>
      <c r="T930">
        <v>96.68</v>
      </c>
      <c r="U930">
        <v>73.7</v>
      </c>
      <c r="V930">
        <f t="shared" si="33"/>
        <v>1.3118046132971506</v>
      </c>
      <c r="W930">
        <v>23.5</v>
      </c>
      <c r="X930">
        <v>69.959999999999994</v>
      </c>
      <c r="Y930">
        <v>72.459999999999994</v>
      </c>
    </row>
    <row r="931" spans="1:25" x14ac:dyDescent="0.35">
      <c r="A931" t="s">
        <v>972</v>
      </c>
      <c r="B931" t="s">
        <v>952</v>
      </c>
      <c r="C931" t="s">
        <v>3</v>
      </c>
      <c r="D931" t="s">
        <v>1</v>
      </c>
      <c r="E931">
        <v>24</v>
      </c>
      <c r="F931">
        <v>68.87</v>
      </c>
      <c r="G931">
        <v>73.7</v>
      </c>
      <c r="H931">
        <f t="shared" si="32"/>
        <v>0.93446404341926737</v>
      </c>
      <c r="I931">
        <v>23.5</v>
      </c>
      <c r="J931">
        <v>49.66</v>
      </c>
      <c r="K931">
        <v>72.459999999999994</v>
      </c>
      <c r="O931" t="s">
        <v>972</v>
      </c>
      <c r="P931" t="s">
        <v>952</v>
      </c>
      <c r="Q931" t="s">
        <v>3</v>
      </c>
      <c r="R931" t="s">
        <v>2</v>
      </c>
      <c r="S931">
        <v>24</v>
      </c>
      <c r="T931">
        <v>119.33</v>
      </c>
      <c r="U931">
        <v>73.7</v>
      </c>
      <c r="V931">
        <f t="shared" si="33"/>
        <v>1.6191316146540027</v>
      </c>
      <c r="W931">
        <v>22.5</v>
      </c>
      <c r="X931">
        <v>62.47</v>
      </c>
      <c r="Y931">
        <v>69.97</v>
      </c>
    </row>
    <row r="932" spans="1:25" x14ac:dyDescent="0.35">
      <c r="A932" t="s">
        <v>973</v>
      </c>
      <c r="B932" t="s">
        <v>952</v>
      </c>
      <c r="C932" t="s">
        <v>3</v>
      </c>
      <c r="D932" t="s">
        <v>1</v>
      </c>
      <c r="E932">
        <v>20.5</v>
      </c>
      <c r="F932">
        <v>56.36</v>
      </c>
      <c r="G932">
        <v>64.97</v>
      </c>
      <c r="H932">
        <f t="shared" si="32"/>
        <v>0.86747729721409883</v>
      </c>
      <c r="I932">
        <v>20</v>
      </c>
      <c r="J932">
        <v>34.770000000000003</v>
      </c>
      <c r="K932">
        <v>63.71</v>
      </c>
      <c r="O932" t="s">
        <v>973</v>
      </c>
      <c r="P932" t="s">
        <v>952</v>
      </c>
      <c r="Q932" t="s">
        <v>3</v>
      </c>
      <c r="R932" t="s">
        <v>2</v>
      </c>
      <c r="S932">
        <v>24</v>
      </c>
      <c r="T932">
        <v>67.7</v>
      </c>
      <c r="U932">
        <v>73.7</v>
      </c>
      <c r="V932">
        <f t="shared" si="33"/>
        <v>0.91858887381275445</v>
      </c>
      <c r="W932">
        <v>23.5</v>
      </c>
      <c r="X932">
        <v>47.53</v>
      </c>
      <c r="Y932">
        <v>72.459999999999994</v>
      </c>
    </row>
    <row r="933" spans="1:25" x14ac:dyDescent="0.35">
      <c r="A933" t="s">
        <v>974</v>
      </c>
      <c r="B933" t="s">
        <v>952</v>
      </c>
      <c r="C933" t="s">
        <v>3</v>
      </c>
      <c r="D933" t="s">
        <v>1</v>
      </c>
      <c r="E933">
        <v>30</v>
      </c>
      <c r="F933">
        <v>86.16</v>
      </c>
      <c r="G933">
        <v>88.39</v>
      </c>
      <c r="H933">
        <f t="shared" si="32"/>
        <v>0.97477090168571101</v>
      </c>
      <c r="I933">
        <v>29.5</v>
      </c>
      <c r="J933">
        <v>55.54</v>
      </c>
      <c r="K933">
        <v>87.18</v>
      </c>
      <c r="O933" t="s">
        <v>974</v>
      </c>
      <c r="P933" t="s">
        <v>952</v>
      </c>
      <c r="Q933" t="s">
        <v>3</v>
      </c>
      <c r="R933" t="s">
        <v>2</v>
      </c>
      <c r="S933">
        <v>24</v>
      </c>
      <c r="T933">
        <v>89.87</v>
      </c>
      <c r="U933">
        <v>73.7</v>
      </c>
      <c r="V933">
        <f t="shared" si="33"/>
        <v>1.2194029850746269</v>
      </c>
      <c r="W933">
        <v>23.5</v>
      </c>
      <c r="X933">
        <v>54.28</v>
      </c>
      <c r="Y933">
        <v>72.459999999999994</v>
      </c>
    </row>
    <row r="934" spans="1:25" x14ac:dyDescent="0.35">
      <c r="A934" t="s">
        <v>975</v>
      </c>
      <c r="B934" t="s">
        <v>952</v>
      </c>
      <c r="C934" t="s">
        <v>3</v>
      </c>
      <c r="D934" t="s">
        <v>1</v>
      </c>
      <c r="E934">
        <v>29</v>
      </c>
      <c r="F934">
        <v>86.55</v>
      </c>
      <c r="G934">
        <v>85.96</v>
      </c>
      <c r="H934">
        <f t="shared" si="32"/>
        <v>1.0068636575151233</v>
      </c>
      <c r="I934">
        <v>28.5</v>
      </c>
      <c r="J934">
        <v>54.46</v>
      </c>
      <c r="K934">
        <v>84.74</v>
      </c>
      <c r="O934" t="s">
        <v>975</v>
      </c>
      <c r="P934" t="s">
        <v>952</v>
      </c>
      <c r="Q934" t="s">
        <v>3</v>
      </c>
      <c r="R934" t="s">
        <v>2</v>
      </c>
      <c r="S934">
        <v>24</v>
      </c>
      <c r="T934">
        <v>105.59</v>
      </c>
      <c r="U934">
        <v>73.7</v>
      </c>
      <c r="V934">
        <f t="shared" si="33"/>
        <v>1.4327001356852103</v>
      </c>
      <c r="W934">
        <v>23.5</v>
      </c>
      <c r="X934">
        <v>70.28</v>
      </c>
      <c r="Y934">
        <v>72.459999999999994</v>
      </c>
    </row>
    <row r="935" spans="1:25" x14ac:dyDescent="0.35">
      <c r="A935" t="s">
        <v>976</v>
      </c>
      <c r="B935" t="s">
        <v>952</v>
      </c>
      <c r="C935" t="s">
        <v>3</v>
      </c>
      <c r="D935" t="s">
        <v>1</v>
      </c>
      <c r="E935">
        <v>22</v>
      </c>
      <c r="F935">
        <v>63.34</v>
      </c>
      <c r="G935">
        <v>68.72</v>
      </c>
      <c r="H935">
        <f t="shared" si="32"/>
        <v>0.92171129220023285</v>
      </c>
      <c r="I935">
        <v>21.5</v>
      </c>
      <c r="J935">
        <v>36.979999999999997</v>
      </c>
      <c r="K935">
        <v>67.47</v>
      </c>
      <c r="O935" t="s">
        <v>976</v>
      </c>
      <c r="P935" t="s">
        <v>952</v>
      </c>
      <c r="Q935" t="s">
        <v>3</v>
      </c>
      <c r="R935" t="s">
        <v>2</v>
      </c>
      <c r="S935">
        <v>24</v>
      </c>
      <c r="T935">
        <v>114.3</v>
      </c>
      <c r="U935">
        <v>73.7</v>
      </c>
      <c r="V935">
        <f t="shared" si="33"/>
        <v>1.5508819538670284</v>
      </c>
      <c r="W935">
        <v>23.5</v>
      </c>
      <c r="X935">
        <v>71.16</v>
      </c>
      <c r="Y935">
        <v>72.459999999999994</v>
      </c>
    </row>
    <row r="936" spans="1:25" x14ac:dyDescent="0.35">
      <c r="A936" t="s">
        <v>977</v>
      </c>
      <c r="B936" t="s">
        <v>952</v>
      </c>
      <c r="C936" t="s">
        <v>3</v>
      </c>
      <c r="D936" t="s">
        <v>1</v>
      </c>
      <c r="E936">
        <v>24</v>
      </c>
      <c r="F936">
        <v>74.56</v>
      </c>
      <c r="G936">
        <v>73.7</v>
      </c>
      <c r="H936">
        <f t="shared" si="32"/>
        <v>1.0116689280868385</v>
      </c>
      <c r="I936">
        <v>23.5</v>
      </c>
      <c r="J936">
        <v>66.23</v>
      </c>
      <c r="K936">
        <v>72.459999999999994</v>
      </c>
      <c r="O936" t="s">
        <v>977</v>
      </c>
      <c r="P936" t="s">
        <v>952</v>
      </c>
      <c r="Q936" t="s">
        <v>3</v>
      </c>
      <c r="R936" t="s">
        <v>2</v>
      </c>
      <c r="S936">
        <v>24</v>
      </c>
      <c r="T936">
        <v>111.1</v>
      </c>
      <c r="U936">
        <v>73.7</v>
      </c>
      <c r="V936">
        <f t="shared" si="33"/>
        <v>1.5074626865671641</v>
      </c>
      <c r="W936">
        <v>23</v>
      </c>
      <c r="X936">
        <v>67.2</v>
      </c>
      <c r="Y936">
        <v>71.22</v>
      </c>
    </row>
    <row r="937" spans="1:25" x14ac:dyDescent="0.35">
      <c r="A937" t="s">
        <v>978</v>
      </c>
      <c r="B937" t="s">
        <v>952</v>
      </c>
      <c r="C937" t="s">
        <v>3</v>
      </c>
      <c r="D937" t="s">
        <v>1</v>
      </c>
      <c r="E937">
        <v>18.5</v>
      </c>
      <c r="F937">
        <v>48.47</v>
      </c>
      <c r="G937">
        <v>59.91</v>
      </c>
      <c r="H937">
        <f t="shared" si="32"/>
        <v>0.80904690368886667</v>
      </c>
      <c r="I937">
        <v>18</v>
      </c>
      <c r="J937">
        <v>18.809999999999999</v>
      </c>
      <c r="K937">
        <v>58.64</v>
      </c>
      <c r="O937" t="s">
        <v>978</v>
      </c>
      <c r="P937" t="s">
        <v>952</v>
      </c>
      <c r="Q937" t="s">
        <v>3</v>
      </c>
      <c r="R937" t="s">
        <v>2</v>
      </c>
      <c r="S937">
        <v>24</v>
      </c>
      <c r="T937">
        <v>104.35</v>
      </c>
      <c r="U937">
        <v>73.7</v>
      </c>
      <c r="V937">
        <f t="shared" si="33"/>
        <v>1.4158751696065128</v>
      </c>
      <c r="W937">
        <v>23.5</v>
      </c>
      <c r="X937">
        <v>60.64</v>
      </c>
      <c r="Y937">
        <v>72.459999999999994</v>
      </c>
    </row>
    <row r="938" spans="1:25" x14ac:dyDescent="0.35">
      <c r="A938" t="s">
        <v>979</v>
      </c>
      <c r="B938" t="s">
        <v>952</v>
      </c>
      <c r="C938" t="s">
        <v>3</v>
      </c>
      <c r="D938" t="s">
        <v>1</v>
      </c>
      <c r="E938">
        <v>22</v>
      </c>
      <c r="F938">
        <v>84.36</v>
      </c>
      <c r="G938">
        <v>68.72</v>
      </c>
      <c r="H938">
        <f t="shared" si="32"/>
        <v>1.2275902211874272</v>
      </c>
      <c r="I938">
        <v>21.5</v>
      </c>
      <c r="J938">
        <v>44.93</v>
      </c>
      <c r="K938">
        <v>67.47</v>
      </c>
      <c r="O938" t="s">
        <v>979</v>
      </c>
      <c r="P938" t="s">
        <v>952</v>
      </c>
      <c r="Q938" t="s">
        <v>3</v>
      </c>
      <c r="R938" t="s">
        <v>2</v>
      </c>
      <c r="S938">
        <v>24</v>
      </c>
      <c r="T938">
        <v>103.88</v>
      </c>
      <c r="U938">
        <v>73.7</v>
      </c>
      <c r="V938">
        <f t="shared" si="33"/>
        <v>1.4094979647218453</v>
      </c>
      <c r="W938">
        <v>23.5</v>
      </c>
      <c r="X938">
        <v>67.28</v>
      </c>
      <c r="Y938">
        <v>72.459999999999994</v>
      </c>
    </row>
    <row r="939" spans="1:25" x14ac:dyDescent="0.35">
      <c r="A939" t="s">
        <v>980</v>
      </c>
      <c r="B939" t="s">
        <v>952</v>
      </c>
      <c r="C939" t="s">
        <v>3</v>
      </c>
      <c r="D939" t="s">
        <v>1</v>
      </c>
      <c r="E939">
        <v>21</v>
      </c>
      <c r="F939">
        <v>61.15</v>
      </c>
      <c r="G939">
        <v>66.22</v>
      </c>
      <c r="H939">
        <f t="shared" si="32"/>
        <v>0.92343702808819084</v>
      </c>
      <c r="I939">
        <v>20.5</v>
      </c>
      <c r="J939">
        <v>56.96</v>
      </c>
      <c r="K939">
        <v>64.97</v>
      </c>
      <c r="O939" t="s">
        <v>980</v>
      </c>
      <c r="P939" t="s">
        <v>952</v>
      </c>
      <c r="Q939" t="s">
        <v>3</v>
      </c>
      <c r="R939" t="s">
        <v>2</v>
      </c>
      <c r="S939">
        <v>24</v>
      </c>
      <c r="T939">
        <v>76.06</v>
      </c>
      <c r="U939">
        <v>73.7</v>
      </c>
      <c r="V939">
        <f t="shared" si="33"/>
        <v>1.0320217096336499</v>
      </c>
      <c r="W939">
        <v>23.5</v>
      </c>
      <c r="X939">
        <v>38.57</v>
      </c>
      <c r="Y939">
        <v>72.459999999999994</v>
      </c>
    </row>
    <row r="940" spans="1:25" x14ac:dyDescent="0.35">
      <c r="A940" t="s">
        <v>981</v>
      </c>
      <c r="B940" t="s">
        <v>952</v>
      </c>
      <c r="C940" t="s">
        <v>0</v>
      </c>
      <c r="D940" t="s">
        <v>4</v>
      </c>
      <c r="E940">
        <v>23</v>
      </c>
      <c r="F940">
        <v>68.819999999999993</v>
      </c>
      <c r="G940">
        <v>71.22</v>
      </c>
      <c r="H940">
        <f t="shared" si="32"/>
        <v>0.96630160067396786</v>
      </c>
      <c r="I940">
        <v>22.5</v>
      </c>
      <c r="J940">
        <v>56.45</v>
      </c>
      <c r="K940">
        <v>69.97</v>
      </c>
      <c r="O940" t="s">
        <v>981</v>
      </c>
      <c r="P940" t="s">
        <v>952</v>
      </c>
      <c r="Q940" t="s">
        <v>0</v>
      </c>
      <c r="R940" t="s">
        <v>5</v>
      </c>
      <c r="S940">
        <v>23</v>
      </c>
      <c r="T940">
        <v>88.65</v>
      </c>
      <c r="U940">
        <v>71.22</v>
      </c>
      <c r="V940">
        <f t="shared" si="33"/>
        <v>1.2447346251053075</v>
      </c>
      <c r="W940">
        <v>21.5</v>
      </c>
      <c r="X940">
        <v>59.86</v>
      </c>
      <c r="Y940">
        <v>67.47</v>
      </c>
    </row>
    <row r="941" spans="1:25" x14ac:dyDescent="0.35">
      <c r="A941" t="s">
        <v>982</v>
      </c>
      <c r="B941" t="s">
        <v>952</v>
      </c>
      <c r="C941" t="s">
        <v>0</v>
      </c>
      <c r="D941" t="s">
        <v>4</v>
      </c>
      <c r="E941">
        <v>32.5</v>
      </c>
      <c r="F941">
        <v>82.28</v>
      </c>
      <c r="G941">
        <v>94.43</v>
      </c>
      <c r="H941">
        <f t="shared" si="32"/>
        <v>0.87133326273430045</v>
      </c>
      <c r="I941">
        <v>32</v>
      </c>
      <c r="J941">
        <v>57.96</v>
      </c>
      <c r="K941">
        <v>93.23</v>
      </c>
      <c r="O941" t="s">
        <v>982</v>
      </c>
      <c r="P941" t="s">
        <v>952</v>
      </c>
      <c r="Q941" t="s">
        <v>0</v>
      </c>
      <c r="R941" t="s">
        <v>5</v>
      </c>
      <c r="S941">
        <v>23.5</v>
      </c>
      <c r="T941">
        <v>76.180000000000007</v>
      </c>
      <c r="U941">
        <v>72.459999999999994</v>
      </c>
      <c r="V941">
        <f t="shared" si="33"/>
        <v>1.05133866961082</v>
      </c>
      <c r="W941">
        <v>23</v>
      </c>
      <c r="X941">
        <v>64.540000000000006</v>
      </c>
      <c r="Y941">
        <v>71.22</v>
      </c>
    </row>
    <row r="942" spans="1:25" x14ac:dyDescent="0.35">
      <c r="A942" t="s">
        <v>983</v>
      </c>
      <c r="B942" t="s">
        <v>952</v>
      </c>
      <c r="C942" t="s">
        <v>0</v>
      </c>
      <c r="D942" t="s">
        <v>4</v>
      </c>
      <c r="E942">
        <v>18</v>
      </c>
      <c r="F942">
        <v>47.2</v>
      </c>
      <c r="G942">
        <v>58.64</v>
      </c>
      <c r="H942">
        <f t="shared" si="32"/>
        <v>0.8049113233287859</v>
      </c>
      <c r="I942">
        <v>17.5</v>
      </c>
      <c r="J942">
        <v>33.32</v>
      </c>
      <c r="K942">
        <v>57.36</v>
      </c>
      <c r="O942" t="s">
        <v>983</v>
      </c>
      <c r="P942" t="s">
        <v>952</v>
      </c>
      <c r="Q942" t="s">
        <v>0</v>
      </c>
      <c r="R942" t="s">
        <v>5</v>
      </c>
      <c r="S942">
        <v>22</v>
      </c>
      <c r="T942">
        <v>66.95</v>
      </c>
      <c r="U942">
        <v>68.72</v>
      </c>
      <c r="V942">
        <f t="shared" si="33"/>
        <v>0.97424330616996513</v>
      </c>
      <c r="W942">
        <v>21.5</v>
      </c>
      <c r="X942">
        <v>58</v>
      </c>
      <c r="Y942">
        <v>67.47</v>
      </c>
    </row>
    <row r="943" spans="1:25" x14ac:dyDescent="0.35">
      <c r="A943" t="s">
        <v>984</v>
      </c>
      <c r="B943" t="s">
        <v>952</v>
      </c>
      <c r="C943" t="s">
        <v>0</v>
      </c>
      <c r="D943" t="s">
        <v>4</v>
      </c>
      <c r="E943">
        <v>23.5</v>
      </c>
      <c r="F943">
        <v>72.63</v>
      </c>
      <c r="G943">
        <v>72.459999999999994</v>
      </c>
      <c r="H943">
        <f t="shared" si="32"/>
        <v>1.0023461219983438</v>
      </c>
      <c r="I943">
        <v>23</v>
      </c>
      <c r="J943">
        <v>61.5</v>
      </c>
      <c r="K943">
        <v>71.22</v>
      </c>
      <c r="O943" t="s">
        <v>984</v>
      </c>
      <c r="P943" t="s">
        <v>952</v>
      </c>
      <c r="Q943" t="s">
        <v>0</v>
      </c>
      <c r="R943" t="s">
        <v>5</v>
      </c>
      <c r="S943">
        <v>26</v>
      </c>
      <c r="T943">
        <v>73.16</v>
      </c>
      <c r="U943">
        <v>78.63</v>
      </c>
      <c r="V943">
        <f t="shared" si="33"/>
        <v>0.93043367671372246</v>
      </c>
      <c r="W943">
        <v>25.5</v>
      </c>
      <c r="X943">
        <v>61.15</v>
      </c>
      <c r="Y943">
        <v>77.400000000000006</v>
      </c>
    </row>
    <row r="944" spans="1:25" x14ac:dyDescent="0.35">
      <c r="A944" t="s">
        <v>985</v>
      </c>
      <c r="B944" t="s">
        <v>952</v>
      </c>
      <c r="C944" t="s">
        <v>0</v>
      </c>
      <c r="D944" t="s">
        <v>4</v>
      </c>
      <c r="E944">
        <v>21</v>
      </c>
      <c r="F944">
        <v>58.25</v>
      </c>
      <c r="G944">
        <v>66.22</v>
      </c>
      <c r="H944">
        <f t="shared" si="32"/>
        <v>0.8796436122017518</v>
      </c>
      <c r="I944">
        <v>20.5</v>
      </c>
      <c r="J944">
        <v>53.26</v>
      </c>
      <c r="K944">
        <v>64.97</v>
      </c>
      <c r="O944" t="s">
        <v>985</v>
      </c>
      <c r="P944" t="s">
        <v>952</v>
      </c>
      <c r="Q944" t="s">
        <v>0</v>
      </c>
      <c r="R944" t="s">
        <v>5</v>
      </c>
      <c r="S944">
        <v>22</v>
      </c>
      <c r="T944">
        <v>81.83</v>
      </c>
      <c r="U944">
        <v>68.72</v>
      </c>
      <c r="V944">
        <f t="shared" si="33"/>
        <v>1.1907741559953433</v>
      </c>
      <c r="W944">
        <v>21.5</v>
      </c>
      <c r="X944">
        <v>64.28</v>
      </c>
      <c r="Y944">
        <v>67.47</v>
      </c>
    </row>
    <row r="945" spans="1:25" x14ac:dyDescent="0.35">
      <c r="A945" t="s">
        <v>986</v>
      </c>
      <c r="B945" t="s">
        <v>952</v>
      </c>
      <c r="C945" t="s">
        <v>0</v>
      </c>
      <c r="D945" t="s">
        <v>4</v>
      </c>
      <c r="E945">
        <v>25.5</v>
      </c>
      <c r="F945">
        <v>66.989999999999995</v>
      </c>
      <c r="G945">
        <v>77.400000000000006</v>
      </c>
      <c r="H945">
        <f t="shared" si="32"/>
        <v>0.86550387596899214</v>
      </c>
      <c r="I945">
        <v>25</v>
      </c>
      <c r="J945">
        <v>40.67</v>
      </c>
      <c r="K945">
        <v>76.17</v>
      </c>
      <c r="O945" t="s">
        <v>986</v>
      </c>
      <c r="P945" t="s">
        <v>952</v>
      </c>
      <c r="Q945" t="s">
        <v>0</v>
      </c>
      <c r="R945" t="s">
        <v>5</v>
      </c>
      <c r="S945">
        <v>23</v>
      </c>
      <c r="T945">
        <v>67.48</v>
      </c>
      <c r="U945">
        <v>71.22</v>
      </c>
      <c r="V945">
        <f t="shared" si="33"/>
        <v>0.9474866610502668</v>
      </c>
      <c r="W945">
        <v>22.5</v>
      </c>
      <c r="X945">
        <v>53.96</v>
      </c>
      <c r="Y945">
        <v>69.97</v>
      </c>
    </row>
    <row r="946" spans="1:25" x14ac:dyDescent="0.35">
      <c r="A946" t="s">
        <v>987</v>
      </c>
      <c r="B946" t="s">
        <v>952</v>
      </c>
      <c r="C946" t="s">
        <v>0</v>
      </c>
      <c r="D946" t="s">
        <v>4</v>
      </c>
      <c r="E946">
        <v>23</v>
      </c>
      <c r="F946">
        <v>133.57</v>
      </c>
      <c r="G946">
        <v>71.22</v>
      </c>
      <c r="H946">
        <f t="shared" si="32"/>
        <v>1.8754563324908733</v>
      </c>
      <c r="I946">
        <v>21.5</v>
      </c>
      <c r="J946">
        <v>65.37</v>
      </c>
      <c r="K946">
        <v>67.47</v>
      </c>
      <c r="O946" t="s">
        <v>987</v>
      </c>
      <c r="P946" t="s">
        <v>952</v>
      </c>
      <c r="Q946" t="s">
        <v>0</v>
      </c>
      <c r="R946" t="s">
        <v>5</v>
      </c>
      <c r="S946">
        <v>22.5</v>
      </c>
      <c r="T946">
        <v>94.56</v>
      </c>
      <c r="U946">
        <v>69.97</v>
      </c>
      <c r="V946">
        <f t="shared" si="33"/>
        <v>1.3514363298556524</v>
      </c>
      <c r="W946">
        <v>21.5</v>
      </c>
      <c r="X946">
        <v>62.41</v>
      </c>
      <c r="Y946">
        <v>67.47</v>
      </c>
    </row>
    <row r="947" spans="1:25" x14ac:dyDescent="0.35">
      <c r="A947" t="s">
        <v>988</v>
      </c>
      <c r="B947" t="s">
        <v>952</v>
      </c>
      <c r="C947" t="s">
        <v>0</v>
      </c>
      <c r="D947" t="s">
        <v>4</v>
      </c>
      <c r="E947">
        <v>19.5</v>
      </c>
      <c r="F947">
        <v>71.3</v>
      </c>
      <c r="G947">
        <v>62.44</v>
      </c>
      <c r="H947">
        <f t="shared" si="32"/>
        <v>1.1418962203715566</v>
      </c>
      <c r="I947">
        <v>19</v>
      </c>
      <c r="J947">
        <v>34.49</v>
      </c>
      <c r="K947">
        <v>61.18</v>
      </c>
      <c r="O947" t="s">
        <v>988</v>
      </c>
      <c r="P947" t="s">
        <v>952</v>
      </c>
      <c r="Q947" t="s">
        <v>0</v>
      </c>
      <c r="R947" t="s">
        <v>5</v>
      </c>
      <c r="S947">
        <v>24</v>
      </c>
      <c r="T947">
        <v>62.78</v>
      </c>
      <c r="U947">
        <v>73.7</v>
      </c>
      <c r="V947">
        <f t="shared" si="33"/>
        <v>0.85183175033921299</v>
      </c>
      <c r="W947">
        <v>23.5</v>
      </c>
      <c r="X947">
        <v>53.6</v>
      </c>
      <c r="Y947">
        <v>72.459999999999994</v>
      </c>
    </row>
    <row r="948" spans="1:25" x14ac:dyDescent="0.35">
      <c r="A948" t="s">
        <v>989</v>
      </c>
      <c r="B948" t="s">
        <v>952</v>
      </c>
      <c r="C948" t="s">
        <v>0</v>
      </c>
      <c r="D948" t="s">
        <v>4</v>
      </c>
      <c r="E948">
        <v>22.5</v>
      </c>
      <c r="F948">
        <v>70.06</v>
      </c>
      <c r="G948">
        <v>69.97</v>
      </c>
      <c r="H948">
        <f t="shared" si="32"/>
        <v>1.0012862655423753</v>
      </c>
      <c r="I948">
        <v>22</v>
      </c>
      <c r="J948">
        <v>62.82</v>
      </c>
      <c r="K948">
        <v>68.72</v>
      </c>
      <c r="O948" t="s">
        <v>989</v>
      </c>
      <c r="P948" t="s">
        <v>952</v>
      </c>
      <c r="Q948" t="s">
        <v>0</v>
      </c>
      <c r="R948" t="s">
        <v>5</v>
      </c>
      <c r="S948">
        <v>24</v>
      </c>
      <c r="T948">
        <v>62.99</v>
      </c>
      <c r="U948">
        <v>73.7</v>
      </c>
      <c r="V948">
        <f t="shared" si="33"/>
        <v>0.85468113975576665</v>
      </c>
      <c r="W948">
        <v>23.5</v>
      </c>
      <c r="X948">
        <v>55.33</v>
      </c>
      <c r="Y948">
        <v>72.459999999999994</v>
      </c>
    </row>
    <row r="949" spans="1:25" x14ac:dyDescent="0.35">
      <c r="A949" t="s">
        <v>990</v>
      </c>
      <c r="B949" t="s">
        <v>952</v>
      </c>
      <c r="C949" t="s">
        <v>0</v>
      </c>
      <c r="D949" t="s">
        <v>4</v>
      </c>
      <c r="E949">
        <v>20</v>
      </c>
      <c r="F949">
        <v>61.42</v>
      </c>
      <c r="G949">
        <v>63.71</v>
      </c>
      <c r="H949">
        <f t="shared" si="32"/>
        <v>0.96405587819808514</v>
      </c>
      <c r="I949">
        <v>19.5</v>
      </c>
      <c r="J949">
        <v>31.94</v>
      </c>
      <c r="K949">
        <v>62.44</v>
      </c>
      <c r="O949" t="s">
        <v>990</v>
      </c>
      <c r="P949" t="s">
        <v>952</v>
      </c>
      <c r="Q949" t="s">
        <v>0</v>
      </c>
      <c r="R949" t="s">
        <v>5</v>
      </c>
      <c r="S949">
        <v>22.5</v>
      </c>
      <c r="T949">
        <v>67.86</v>
      </c>
      <c r="U949">
        <v>69.97</v>
      </c>
      <c r="V949">
        <f t="shared" si="33"/>
        <v>0.96984421895097905</v>
      </c>
      <c r="W949">
        <v>22</v>
      </c>
      <c r="X949">
        <v>54.47</v>
      </c>
      <c r="Y949">
        <v>68.72</v>
      </c>
    </row>
    <row r="950" spans="1:25" x14ac:dyDescent="0.35">
      <c r="A950" t="s">
        <v>991</v>
      </c>
      <c r="B950" t="s">
        <v>952</v>
      </c>
      <c r="C950" t="s">
        <v>0</v>
      </c>
      <c r="D950" t="s">
        <v>4</v>
      </c>
      <c r="E950">
        <v>23.5</v>
      </c>
      <c r="F950">
        <v>122.74</v>
      </c>
      <c r="G950">
        <v>72.459999999999994</v>
      </c>
      <c r="H950">
        <f t="shared" si="32"/>
        <v>1.6939000828043058</v>
      </c>
      <c r="I950">
        <v>21.5</v>
      </c>
      <c r="J950">
        <v>61.57</v>
      </c>
      <c r="K950">
        <v>67.47</v>
      </c>
      <c r="O950" t="s">
        <v>991</v>
      </c>
      <c r="P950" t="s">
        <v>952</v>
      </c>
      <c r="Q950" t="s">
        <v>0</v>
      </c>
      <c r="R950" t="s">
        <v>5</v>
      </c>
      <c r="S950">
        <v>23.5</v>
      </c>
      <c r="T950">
        <v>92.73</v>
      </c>
      <c r="U950">
        <v>72.459999999999994</v>
      </c>
      <c r="V950">
        <f t="shared" si="33"/>
        <v>1.2797405465084186</v>
      </c>
      <c r="W950">
        <v>22.5</v>
      </c>
      <c r="X950">
        <v>59.16</v>
      </c>
      <c r="Y950">
        <v>69.97</v>
      </c>
    </row>
    <row r="951" spans="1:25" x14ac:dyDescent="0.35">
      <c r="A951" t="s">
        <v>992</v>
      </c>
      <c r="B951" t="s">
        <v>952</v>
      </c>
      <c r="C951" t="s">
        <v>0</v>
      </c>
      <c r="D951" t="s">
        <v>4</v>
      </c>
      <c r="E951">
        <v>21.5</v>
      </c>
      <c r="F951">
        <v>82.04</v>
      </c>
      <c r="G951">
        <v>67.47</v>
      </c>
      <c r="H951">
        <f t="shared" si="32"/>
        <v>1.2159478286645917</v>
      </c>
      <c r="I951">
        <v>23.5</v>
      </c>
      <c r="J951">
        <v>83.12</v>
      </c>
      <c r="K951">
        <v>72.459999999999994</v>
      </c>
      <c r="O951" t="s">
        <v>992</v>
      </c>
      <c r="P951" t="s">
        <v>952</v>
      </c>
      <c r="Q951" t="s">
        <v>0</v>
      </c>
      <c r="R951" t="s">
        <v>5</v>
      </c>
      <c r="S951">
        <v>23</v>
      </c>
      <c r="T951">
        <v>73.52</v>
      </c>
      <c r="U951">
        <v>71.22</v>
      </c>
      <c r="V951">
        <f t="shared" si="33"/>
        <v>1.032294299354114</v>
      </c>
      <c r="W951">
        <v>22.5</v>
      </c>
      <c r="X951">
        <v>68.34</v>
      </c>
      <c r="Y951">
        <v>69.97</v>
      </c>
    </row>
    <row r="952" spans="1:25" x14ac:dyDescent="0.35">
      <c r="A952" t="s">
        <v>993</v>
      </c>
      <c r="B952" t="s">
        <v>952</v>
      </c>
      <c r="C952" t="s">
        <v>0</v>
      </c>
      <c r="D952" t="s">
        <v>4</v>
      </c>
      <c r="E952">
        <v>29.5</v>
      </c>
      <c r="F952">
        <v>73.400000000000006</v>
      </c>
      <c r="G952">
        <v>87.18</v>
      </c>
      <c r="H952">
        <f t="shared" si="32"/>
        <v>0.84193622390456524</v>
      </c>
      <c r="I952">
        <v>29</v>
      </c>
      <c r="J952">
        <v>62.29</v>
      </c>
      <c r="K952">
        <v>85.96</v>
      </c>
      <c r="O952" t="s">
        <v>993</v>
      </c>
      <c r="P952" t="s">
        <v>952</v>
      </c>
      <c r="Q952" t="s">
        <v>0</v>
      </c>
      <c r="R952" t="s">
        <v>5</v>
      </c>
      <c r="S952">
        <v>22</v>
      </c>
      <c r="T952">
        <v>69.39</v>
      </c>
      <c r="U952">
        <v>68.72</v>
      </c>
      <c r="V952">
        <f t="shared" si="33"/>
        <v>1.0097497089639116</v>
      </c>
      <c r="W952">
        <v>21.5</v>
      </c>
      <c r="X952">
        <v>38.54</v>
      </c>
      <c r="Y952">
        <v>67.47</v>
      </c>
    </row>
    <row r="953" spans="1:25" x14ac:dyDescent="0.35">
      <c r="A953" t="s">
        <v>994</v>
      </c>
      <c r="B953" t="s">
        <v>952</v>
      </c>
      <c r="C953" t="s">
        <v>0</v>
      </c>
      <c r="D953" t="s">
        <v>4</v>
      </c>
      <c r="E953">
        <v>21.5</v>
      </c>
      <c r="F953">
        <v>57.37</v>
      </c>
      <c r="G953">
        <v>67.47</v>
      </c>
      <c r="H953">
        <f t="shared" si="32"/>
        <v>0.85030383874314508</v>
      </c>
      <c r="I953">
        <v>21</v>
      </c>
      <c r="J953">
        <v>32.03</v>
      </c>
      <c r="K953">
        <v>66.22</v>
      </c>
      <c r="O953" t="s">
        <v>994</v>
      </c>
      <c r="P953" t="s">
        <v>952</v>
      </c>
      <c r="Q953" t="s">
        <v>0</v>
      </c>
      <c r="R953" t="s">
        <v>5</v>
      </c>
      <c r="S953">
        <v>24</v>
      </c>
      <c r="T953">
        <v>104.57</v>
      </c>
      <c r="U953">
        <v>73.7</v>
      </c>
      <c r="V953">
        <f t="shared" si="33"/>
        <v>1.4188602442333784</v>
      </c>
      <c r="W953">
        <v>25.5</v>
      </c>
      <c r="X953">
        <v>77.98</v>
      </c>
      <c r="Y953">
        <v>77.400000000000006</v>
      </c>
    </row>
    <row r="954" spans="1:25" x14ac:dyDescent="0.35">
      <c r="A954" t="s">
        <v>995</v>
      </c>
      <c r="B954" t="s">
        <v>952</v>
      </c>
      <c r="C954" t="s">
        <v>0</v>
      </c>
      <c r="D954" t="s">
        <v>4</v>
      </c>
      <c r="E954">
        <v>23.5</v>
      </c>
      <c r="F954">
        <v>79.260000000000005</v>
      </c>
      <c r="G954">
        <v>72.459999999999994</v>
      </c>
      <c r="H954">
        <f t="shared" si="32"/>
        <v>1.0938448799337568</v>
      </c>
      <c r="I954">
        <v>22.5</v>
      </c>
      <c r="J954">
        <v>66.040000000000006</v>
      </c>
      <c r="K954">
        <v>69.97</v>
      </c>
      <c r="O954" t="s">
        <v>995</v>
      </c>
      <c r="P954" t="s">
        <v>952</v>
      </c>
      <c r="Q954" t="s">
        <v>0</v>
      </c>
      <c r="R954" t="s">
        <v>5</v>
      </c>
      <c r="S954">
        <v>23.5</v>
      </c>
      <c r="T954">
        <v>97.81</v>
      </c>
      <c r="U954">
        <v>72.459999999999994</v>
      </c>
      <c r="V954">
        <f t="shared" si="33"/>
        <v>1.3498481921059897</v>
      </c>
      <c r="W954">
        <v>21.5</v>
      </c>
      <c r="X954">
        <v>67.67</v>
      </c>
      <c r="Y954">
        <v>67.47</v>
      </c>
    </row>
    <row r="955" spans="1:25" x14ac:dyDescent="0.35">
      <c r="A955" t="s">
        <v>996</v>
      </c>
      <c r="B955" t="s">
        <v>952</v>
      </c>
      <c r="C955" t="s">
        <v>0</v>
      </c>
      <c r="D955" t="s">
        <v>4</v>
      </c>
      <c r="E955">
        <v>25.5</v>
      </c>
      <c r="F955">
        <v>78.569999999999993</v>
      </c>
      <c r="G955">
        <v>77.400000000000006</v>
      </c>
      <c r="H955">
        <f t="shared" si="32"/>
        <v>1.0151162790697672</v>
      </c>
      <c r="I955">
        <v>25</v>
      </c>
      <c r="J955">
        <v>36.61</v>
      </c>
      <c r="K955">
        <v>76.17</v>
      </c>
      <c r="O955" t="s">
        <v>996</v>
      </c>
      <c r="P955" t="s">
        <v>952</v>
      </c>
      <c r="Q955" t="s">
        <v>0</v>
      </c>
      <c r="R955" t="s">
        <v>5</v>
      </c>
      <c r="S955">
        <v>22.5</v>
      </c>
      <c r="T955">
        <v>67.19</v>
      </c>
      <c r="U955">
        <v>69.97</v>
      </c>
      <c r="V955">
        <f t="shared" si="33"/>
        <v>0.96026868657996278</v>
      </c>
      <c r="W955">
        <v>22</v>
      </c>
      <c r="X955">
        <v>61.33</v>
      </c>
      <c r="Y955">
        <v>68.72</v>
      </c>
    </row>
    <row r="956" spans="1:25" x14ac:dyDescent="0.35">
      <c r="A956" t="s">
        <v>997</v>
      </c>
      <c r="B956" t="s">
        <v>952</v>
      </c>
      <c r="C956" t="s">
        <v>3</v>
      </c>
      <c r="D956" t="s">
        <v>4</v>
      </c>
      <c r="E956">
        <v>23</v>
      </c>
      <c r="F956">
        <v>67.37</v>
      </c>
      <c r="G956">
        <v>71.22</v>
      </c>
      <c r="H956">
        <f t="shared" si="32"/>
        <v>0.94594215108115709</v>
      </c>
      <c r="I956">
        <v>22.5</v>
      </c>
      <c r="J956">
        <v>55.15</v>
      </c>
      <c r="K956">
        <v>69.97</v>
      </c>
      <c r="O956" t="s">
        <v>997</v>
      </c>
      <c r="P956" t="s">
        <v>952</v>
      </c>
      <c r="Q956" t="s">
        <v>3</v>
      </c>
      <c r="R956" t="s">
        <v>5</v>
      </c>
      <c r="S956">
        <v>23.5</v>
      </c>
      <c r="T956">
        <v>76.95</v>
      </c>
      <c r="U956">
        <v>72.459999999999994</v>
      </c>
      <c r="V956">
        <f t="shared" si="33"/>
        <v>1.0619652221915541</v>
      </c>
      <c r="W956">
        <v>22</v>
      </c>
      <c r="X956">
        <v>64.62</v>
      </c>
      <c r="Y956">
        <v>68.72</v>
      </c>
    </row>
    <row r="957" spans="1:25" x14ac:dyDescent="0.35">
      <c r="A957" t="s">
        <v>998</v>
      </c>
      <c r="B957" t="s">
        <v>952</v>
      </c>
      <c r="C957" t="s">
        <v>3</v>
      </c>
      <c r="D957" t="s">
        <v>4</v>
      </c>
      <c r="E957">
        <v>21.5</v>
      </c>
      <c r="F957">
        <v>61.52</v>
      </c>
      <c r="G957">
        <v>67.47</v>
      </c>
      <c r="H957">
        <f t="shared" si="32"/>
        <v>0.91181265747739737</v>
      </c>
      <c r="I957">
        <v>21</v>
      </c>
      <c r="J957">
        <v>27.39</v>
      </c>
      <c r="K957">
        <v>66.22</v>
      </c>
      <c r="O957" t="s">
        <v>998</v>
      </c>
      <c r="P957" t="s">
        <v>952</v>
      </c>
      <c r="Q957" t="s">
        <v>3</v>
      </c>
      <c r="R957" t="s">
        <v>5</v>
      </c>
      <c r="S957">
        <v>22.5</v>
      </c>
      <c r="T957">
        <v>63.09</v>
      </c>
      <c r="U957">
        <v>69.97</v>
      </c>
      <c r="V957">
        <f t="shared" si="33"/>
        <v>0.90167214520508798</v>
      </c>
      <c r="W957">
        <v>22</v>
      </c>
      <c r="X957">
        <v>56.87</v>
      </c>
      <c r="Y957">
        <v>68.72</v>
      </c>
    </row>
    <row r="958" spans="1:25" x14ac:dyDescent="0.35">
      <c r="A958" s="1" t="s">
        <v>1127</v>
      </c>
      <c r="B958" t="s">
        <v>952</v>
      </c>
      <c r="C958" t="s">
        <v>3</v>
      </c>
      <c r="D958" t="s">
        <v>4</v>
      </c>
      <c r="E958">
        <v>0</v>
      </c>
      <c r="F958">
        <v>0</v>
      </c>
      <c r="G958">
        <v>0</v>
      </c>
      <c r="H958" t="e">
        <f t="shared" si="32"/>
        <v>#DIV/0!</v>
      </c>
      <c r="I958">
        <v>0</v>
      </c>
      <c r="J958">
        <v>0</v>
      </c>
      <c r="K958">
        <v>0</v>
      </c>
      <c r="O958" t="s">
        <v>1127</v>
      </c>
      <c r="P958" t="s">
        <v>952</v>
      </c>
      <c r="Q958" t="s">
        <v>3</v>
      </c>
      <c r="R958" t="s">
        <v>5</v>
      </c>
      <c r="S958">
        <v>0</v>
      </c>
      <c r="T958">
        <v>0</v>
      </c>
      <c r="U958">
        <v>0</v>
      </c>
      <c r="V958" t="e">
        <f t="shared" si="33"/>
        <v>#DIV/0!</v>
      </c>
      <c r="W958">
        <v>0</v>
      </c>
      <c r="X958">
        <v>0</v>
      </c>
      <c r="Y958">
        <v>0</v>
      </c>
    </row>
    <row r="959" spans="1:25" x14ac:dyDescent="0.35">
      <c r="A959" t="s">
        <v>999</v>
      </c>
      <c r="B959" t="s">
        <v>952</v>
      </c>
      <c r="C959" t="s">
        <v>3</v>
      </c>
      <c r="D959" t="s">
        <v>4</v>
      </c>
      <c r="E959">
        <v>31.5</v>
      </c>
      <c r="F959">
        <v>98.5</v>
      </c>
      <c r="G959">
        <v>92.02</v>
      </c>
      <c r="H959">
        <f t="shared" si="32"/>
        <v>1.0704194740273854</v>
      </c>
      <c r="I959">
        <v>31</v>
      </c>
      <c r="J959">
        <v>54.36</v>
      </c>
      <c r="K959">
        <v>90.81</v>
      </c>
      <c r="O959" t="s">
        <v>999</v>
      </c>
      <c r="P959" t="s">
        <v>952</v>
      </c>
      <c r="Q959" t="s">
        <v>3</v>
      </c>
      <c r="R959" t="s">
        <v>5</v>
      </c>
      <c r="S959">
        <v>35</v>
      </c>
      <c r="T959">
        <v>90.95</v>
      </c>
      <c r="U959">
        <v>100.44</v>
      </c>
      <c r="V959">
        <f t="shared" si="33"/>
        <v>0.90551573078454806</v>
      </c>
      <c r="W959">
        <v>34.5</v>
      </c>
      <c r="X959">
        <v>81.459999999999994</v>
      </c>
      <c r="Y959">
        <v>99.24</v>
      </c>
    </row>
    <row r="960" spans="1:25" x14ac:dyDescent="0.35">
      <c r="A960" t="s">
        <v>1000</v>
      </c>
      <c r="B960" t="s">
        <v>952</v>
      </c>
      <c r="C960" t="s">
        <v>3</v>
      </c>
      <c r="D960" t="s">
        <v>4</v>
      </c>
      <c r="E960">
        <v>20</v>
      </c>
      <c r="F960">
        <v>63.7</v>
      </c>
      <c r="G960">
        <v>63.71</v>
      </c>
      <c r="H960">
        <f t="shared" si="32"/>
        <v>0.99984303876942393</v>
      </c>
      <c r="I960">
        <v>19.5</v>
      </c>
      <c r="J960">
        <v>49.73</v>
      </c>
      <c r="K960">
        <v>62.44</v>
      </c>
      <c r="O960" t="s">
        <v>1000</v>
      </c>
      <c r="P960" t="s">
        <v>952</v>
      </c>
      <c r="Q960" t="s">
        <v>3</v>
      </c>
      <c r="R960" t="s">
        <v>5</v>
      </c>
      <c r="S960">
        <v>21.5</v>
      </c>
      <c r="T960">
        <v>59.08</v>
      </c>
      <c r="U960">
        <v>67.47</v>
      </c>
      <c r="V960">
        <f t="shared" si="33"/>
        <v>0.8756484363420779</v>
      </c>
      <c r="W960">
        <v>21</v>
      </c>
      <c r="X960">
        <v>30.82</v>
      </c>
      <c r="Y960">
        <v>66.22</v>
      </c>
    </row>
    <row r="961" spans="1:25" x14ac:dyDescent="0.35">
      <c r="A961" t="s">
        <v>1001</v>
      </c>
      <c r="B961" t="s">
        <v>952</v>
      </c>
      <c r="C961" t="s">
        <v>3</v>
      </c>
      <c r="D961" t="s">
        <v>4</v>
      </c>
      <c r="E961">
        <v>23</v>
      </c>
      <c r="F961">
        <v>77.09</v>
      </c>
      <c r="G961">
        <v>71.22</v>
      </c>
      <c r="H961">
        <f t="shared" si="32"/>
        <v>1.0824206683515867</v>
      </c>
      <c r="I961">
        <v>22.5</v>
      </c>
      <c r="J961">
        <v>51.88</v>
      </c>
      <c r="K961">
        <v>69.97</v>
      </c>
      <c r="O961" t="s">
        <v>1001</v>
      </c>
      <c r="P961" t="s">
        <v>952</v>
      </c>
      <c r="Q961" t="s">
        <v>3</v>
      </c>
      <c r="R961" t="s">
        <v>5</v>
      </c>
      <c r="S961">
        <v>16.5</v>
      </c>
      <c r="T961">
        <v>37.04</v>
      </c>
      <c r="U961">
        <v>54.79</v>
      </c>
      <c r="V961">
        <f t="shared" si="33"/>
        <v>0.67603577295126849</v>
      </c>
      <c r="W961">
        <v>16</v>
      </c>
      <c r="X961">
        <v>21.99</v>
      </c>
      <c r="Y961">
        <v>53.5</v>
      </c>
    </row>
    <row r="962" spans="1:25" x14ac:dyDescent="0.35">
      <c r="A962" t="s">
        <v>1002</v>
      </c>
      <c r="B962" t="s">
        <v>952</v>
      </c>
      <c r="C962" t="s">
        <v>3</v>
      </c>
      <c r="D962" t="s">
        <v>4</v>
      </c>
      <c r="E962">
        <v>26.5</v>
      </c>
      <c r="F962">
        <v>74.2</v>
      </c>
      <c r="G962">
        <v>79.86</v>
      </c>
      <c r="H962">
        <f t="shared" si="32"/>
        <v>0.92912597044828449</v>
      </c>
      <c r="I962">
        <v>26</v>
      </c>
      <c r="J962">
        <v>46.38</v>
      </c>
      <c r="K962">
        <v>78.63</v>
      </c>
      <c r="O962" t="s">
        <v>1002</v>
      </c>
      <c r="P962" t="s">
        <v>952</v>
      </c>
      <c r="Q962" t="s">
        <v>3</v>
      </c>
      <c r="R962" t="s">
        <v>5</v>
      </c>
      <c r="S962">
        <v>20.5</v>
      </c>
      <c r="T962">
        <v>51.91</v>
      </c>
      <c r="U962">
        <v>64.97</v>
      </c>
      <c r="V962">
        <f t="shared" si="33"/>
        <v>0.79898414652916727</v>
      </c>
      <c r="W962">
        <v>20</v>
      </c>
      <c r="X962">
        <v>40.68</v>
      </c>
      <c r="Y962">
        <v>63.71</v>
      </c>
    </row>
    <row r="963" spans="1:25" x14ac:dyDescent="0.35">
      <c r="A963" t="s">
        <v>1003</v>
      </c>
      <c r="B963" t="s">
        <v>952</v>
      </c>
      <c r="C963" t="s">
        <v>3</v>
      </c>
      <c r="D963" t="s">
        <v>4</v>
      </c>
      <c r="E963">
        <v>19</v>
      </c>
      <c r="F963">
        <v>49.84</v>
      </c>
      <c r="G963">
        <v>61.18</v>
      </c>
      <c r="H963">
        <f t="shared" si="32"/>
        <v>0.81464530892448517</v>
      </c>
      <c r="I963">
        <v>18.5</v>
      </c>
      <c r="J963">
        <v>38.53</v>
      </c>
      <c r="K963">
        <v>59.91</v>
      </c>
      <c r="O963" t="s">
        <v>1003</v>
      </c>
      <c r="P963" t="s">
        <v>952</v>
      </c>
      <c r="Q963" t="s">
        <v>3</v>
      </c>
      <c r="R963" t="s">
        <v>5</v>
      </c>
      <c r="S963">
        <v>15</v>
      </c>
      <c r="T963">
        <v>46.37</v>
      </c>
      <c r="U963">
        <v>50.91</v>
      </c>
      <c r="V963">
        <f t="shared" si="33"/>
        <v>0.9108230210174818</v>
      </c>
      <c r="W963">
        <v>15</v>
      </c>
      <c r="X963">
        <v>46.37</v>
      </c>
      <c r="Y963">
        <v>50.91</v>
      </c>
    </row>
    <row r="964" spans="1:25" x14ac:dyDescent="0.35">
      <c r="A964" t="s">
        <v>1004</v>
      </c>
      <c r="B964" t="s">
        <v>952</v>
      </c>
      <c r="C964" t="s">
        <v>3</v>
      </c>
      <c r="D964" t="s">
        <v>4</v>
      </c>
      <c r="E964">
        <v>17.5</v>
      </c>
      <c r="F964">
        <v>59.96</v>
      </c>
      <c r="G964">
        <v>57.36</v>
      </c>
      <c r="H964">
        <f t="shared" si="32"/>
        <v>1.0453277545327755</v>
      </c>
      <c r="I964">
        <v>35</v>
      </c>
      <c r="J964">
        <v>101.99</v>
      </c>
      <c r="K964">
        <v>100.44</v>
      </c>
      <c r="O964" t="s">
        <v>1004</v>
      </c>
      <c r="P964" t="s">
        <v>952</v>
      </c>
      <c r="Q964" t="s">
        <v>3</v>
      </c>
      <c r="R964" t="s">
        <v>5</v>
      </c>
      <c r="S964">
        <v>31.5</v>
      </c>
      <c r="T964">
        <v>85.88</v>
      </c>
      <c r="U964">
        <v>92.02</v>
      </c>
      <c r="V964">
        <f t="shared" si="33"/>
        <v>0.93327537491849599</v>
      </c>
      <c r="W964">
        <v>31</v>
      </c>
      <c r="X964">
        <v>54.05</v>
      </c>
      <c r="Y964">
        <v>90.81</v>
      </c>
    </row>
    <row r="965" spans="1:25" x14ac:dyDescent="0.35">
      <c r="A965" t="s">
        <v>1005</v>
      </c>
      <c r="B965" t="s">
        <v>952</v>
      </c>
      <c r="C965" t="s">
        <v>3</v>
      </c>
      <c r="D965" t="s">
        <v>4</v>
      </c>
      <c r="E965">
        <v>15.5</v>
      </c>
      <c r="F965">
        <v>48.58</v>
      </c>
      <c r="G965">
        <v>52.21</v>
      </c>
      <c r="H965">
        <f t="shared" si="32"/>
        <v>0.93047308944646612</v>
      </c>
      <c r="I965">
        <v>15</v>
      </c>
      <c r="J965">
        <v>36.86</v>
      </c>
      <c r="K965">
        <v>50.91</v>
      </c>
      <c r="O965" t="s">
        <v>1005</v>
      </c>
      <c r="P965" t="s">
        <v>952</v>
      </c>
      <c r="Q965" t="s">
        <v>3</v>
      </c>
      <c r="R965" t="s">
        <v>5</v>
      </c>
      <c r="S965">
        <v>29.5</v>
      </c>
      <c r="T965">
        <v>89.66</v>
      </c>
      <c r="U965">
        <v>87.18</v>
      </c>
      <c r="V965">
        <f t="shared" si="33"/>
        <v>1.0284468914888736</v>
      </c>
      <c r="W965">
        <v>29</v>
      </c>
      <c r="X965">
        <v>51.37</v>
      </c>
      <c r="Y965">
        <v>85.96</v>
      </c>
    </row>
    <row r="966" spans="1:25" x14ac:dyDescent="0.35">
      <c r="A966" t="s">
        <v>1006</v>
      </c>
      <c r="B966" t="s">
        <v>952</v>
      </c>
      <c r="C966" t="s">
        <v>3</v>
      </c>
      <c r="D966" t="s">
        <v>4</v>
      </c>
      <c r="E966">
        <v>22.5</v>
      </c>
      <c r="F966">
        <v>75.260000000000005</v>
      </c>
      <c r="G966">
        <v>69.97</v>
      </c>
      <c r="H966">
        <f t="shared" si="32"/>
        <v>1.0756038302129485</v>
      </c>
      <c r="I966">
        <v>22</v>
      </c>
      <c r="J966">
        <v>43.21</v>
      </c>
      <c r="K966">
        <v>68.72</v>
      </c>
      <c r="O966" t="s">
        <v>1006</v>
      </c>
      <c r="P966" t="s">
        <v>952</v>
      </c>
      <c r="Q966" t="s">
        <v>3</v>
      </c>
      <c r="R966" t="s">
        <v>5</v>
      </c>
      <c r="S966">
        <v>31</v>
      </c>
      <c r="T966">
        <v>81.98</v>
      </c>
      <c r="U966">
        <v>90.81</v>
      </c>
      <c r="V966">
        <f t="shared" si="33"/>
        <v>0.9027640127739236</v>
      </c>
      <c r="W966">
        <v>30.5</v>
      </c>
      <c r="X966">
        <v>62.68</v>
      </c>
      <c r="Y966">
        <v>89.6</v>
      </c>
    </row>
    <row r="967" spans="1:25" x14ac:dyDescent="0.35">
      <c r="A967" s="1" t="s">
        <v>1128</v>
      </c>
      <c r="B967" t="s">
        <v>952</v>
      </c>
      <c r="C967" t="s">
        <v>3</v>
      </c>
      <c r="D967" t="s">
        <v>4</v>
      </c>
      <c r="E967">
        <v>15</v>
      </c>
      <c r="F967">
        <v>8.26</v>
      </c>
      <c r="G967">
        <v>50.91</v>
      </c>
      <c r="H967">
        <f t="shared" si="32"/>
        <v>0.1622471027303084</v>
      </c>
      <c r="I967">
        <v>15</v>
      </c>
      <c r="J967">
        <v>8.26</v>
      </c>
      <c r="K967">
        <v>50.91</v>
      </c>
      <c r="O967" t="s">
        <v>1128</v>
      </c>
      <c r="P967" t="s">
        <v>952</v>
      </c>
      <c r="Q967" t="s">
        <v>3</v>
      </c>
      <c r="R967" t="s">
        <v>5</v>
      </c>
      <c r="S967">
        <v>32</v>
      </c>
      <c r="T967">
        <v>86.4</v>
      </c>
      <c r="U967">
        <v>93.23</v>
      </c>
      <c r="V967">
        <f t="shared" si="33"/>
        <v>0.92674031963960102</v>
      </c>
      <c r="W967">
        <v>31.5</v>
      </c>
      <c r="X967">
        <v>49.25</v>
      </c>
      <c r="Y967">
        <v>92.02</v>
      </c>
    </row>
    <row r="968" spans="1:25" x14ac:dyDescent="0.35">
      <c r="A968" s="1" t="s">
        <v>1129</v>
      </c>
      <c r="B968" t="s">
        <v>952</v>
      </c>
      <c r="C968" t="s">
        <v>3</v>
      </c>
      <c r="D968" t="s">
        <v>4</v>
      </c>
      <c r="E968">
        <v>0</v>
      </c>
      <c r="F968">
        <v>0</v>
      </c>
      <c r="G968">
        <v>0</v>
      </c>
      <c r="H968" t="e">
        <f t="shared" si="32"/>
        <v>#DIV/0!</v>
      </c>
      <c r="I968">
        <v>0</v>
      </c>
      <c r="J968">
        <v>0</v>
      </c>
      <c r="K968">
        <v>0</v>
      </c>
      <c r="O968" t="s">
        <v>1129</v>
      </c>
      <c r="P968" t="s">
        <v>952</v>
      </c>
      <c r="Q968" t="s">
        <v>3</v>
      </c>
      <c r="R968" t="s">
        <v>5</v>
      </c>
      <c r="S968">
        <v>0</v>
      </c>
      <c r="T968">
        <v>0</v>
      </c>
      <c r="U968">
        <v>0</v>
      </c>
      <c r="V968" t="e">
        <f t="shared" si="33"/>
        <v>#DIV/0!</v>
      </c>
      <c r="W968">
        <v>0</v>
      </c>
      <c r="X968">
        <v>0</v>
      </c>
      <c r="Y968">
        <v>0</v>
      </c>
    </row>
    <row r="969" spans="1:25" x14ac:dyDescent="0.35">
      <c r="A969" s="1" t="s">
        <v>1130</v>
      </c>
      <c r="B969" t="s">
        <v>952</v>
      </c>
      <c r="C969" t="s">
        <v>3</v>
      </c>
      <c r="D969" t="s">
        <v>4</v>
      </c>
      <c r="E969">
        <v>15.5</v>
      </c>
      <c r="F969">
        <v>12.96</v>
      </c>
      <c r="G969">
        <v>52.21</v>
      </c>
      <c r="H969">
        <f t="shared" si="32"/>
        <v>0.24822830875311244</v>
      </c>
      <c r="I969">
        <v>15</v>
      </c>
      <c r="J969">
        <v>9.41</v>
      </c>
      <c r="K969">
        <v>50.91</v>
      </c>
      <c r="O969" t="s">
        <v>1130</v>
      </c>
      <c r="P969" t="s">
        <v>952</v>
      </c>
      <c r="Q969" t="s">
        <v>3</v>
      </c>
      <c r="R969" t="s">
        <v>5</v>
      </c>
      <c r="S969">
        <v>22.5</v>
      </c>
      <c r="T969">
        <v>74.650000000000006</v>
      </c>
      <c r="U969">
        <v>69.97</v>
      </c>
      <c r="V969">
        <f t="shared" si="33"/>
        <v>1.066885808203516</v>
      </c>
      <c r="W969">
        <v>22</v>
      </c>
      <c r="X969">
        <v>52.6</v>
      </c>
      <c r="Y969">
        <v>68.72</v>
      </c>
    </row>
    <row r="970" spans="1:25" x14ac:dyDescent="0.35">
      <c r="A970" t="s">
        <v>1007</v>
      </c>
      <c r="B970" t="s">
        <v>952</v>
      </c>
      <c r="C970" t="s">
        <v>3</v>
      </c>
      <c r="D970" t="s">
        <v>4</v>
      </c>
      <c r="E970">
        <v>22.5</v>
      </c>
      <c r="F970">
        <v>63.75</v>
      </c>
      <c r="G970">
        <v>69.97</v>
      </c>
      <c r="H970">
        <f t="shared" si="32"/>
        <v>0.91110475918250677</v>
      </c>
      <c r="I970">
        <v>22</v>
      </c>
      <c r="J970">
        <v>45.4</v>
      </c>
      <c r="K970">
        <v>68.72</v>
      </c>
      <c r="O970" t="s">
        <v>1007</v>
      </c>
      <c r="P970" t="s">
        <v>952</v>
      </c>
      <c r="Q970" t="s">
        <v>3</v>
      </c>
      <c r="R970" t="s">
        <v>5</v>
      </c>
      <c r="S970">
        <v>23.5</v>
      </c>
      <c r="T970">
        <v>59.85</v>
      </c>
      <c r="U970">
        <v>72.459999999999994</v>
      </c>
      <c r="V970">
        <f t="shared" si="33"/>
        <v>0.8259729505934309</v>
      </c>
      <c r="W970">
        <v>23</v>
      </c>
      <c r="X970">
        <v>57.9</v>
      </c>
      <c r="Y970">
        <v>71.22</v>
      </c>
    </row>
    <row r="971" spans="1:25" x14ac:dyDescent="0.35">
      <c r="A971" t="s">
        <v>1008</v>
      </c>
      <c r="B971" t="s">
        <v>952</v>
      </c>
      <c r="C971" t="s">
        <v>3</v>
      </c>
      <c r="D971" t="s">
        <v>4</v>
      </c>
      <c r="E971">
        <v>23</v>
      </c>
      <c r="F971">
        <v>61.24</v>
      </c>
      <c r="G971">
        <v>71.22</v>
      </c>
      <c r="H971">
        <f t="shared" si="32"/>
        <v>0.85987082280258353</v>
      </c>
      <c r="I971">
        <v>22.5</v>
      </c>
      <c r="J971">
        <v>53.14</v>
      </c>
      <c r="K971">
        <v>69.97</v>
      </c>
      <c r="O971" t="s">
        <v>1008</v>
      </c>
      <c r="P971" t="s">
        <v>952</v>
      </c>
      <c r="Q971" t="s">
        <v>3</v>
      </c>
      <c r="R971" t="s">
        <v>5</v>
      </c>
      <c r="S971">
        <v>34.5</v>
      </c>
      <c r="T971">
        <v>89.48</v>
      </c>
      <c r="U971">
        <v>99.24</v>
      </c>
      <c r="V971">
        <f t="shared" si="33"/>
        <v>0.90165255945183398</v>
      </c>
      <c r="W971">
        <v>34</v>
      </c>
      <c r="X971">
        <v>77.39</v>
      </c>
      <c r="Y971">
        <v>98.04</v>
      </c>
    </row>
    <row r="972" spans="1:25" x14ac:dyDescent="0.35">
      <c r="A972" t="s">
        <v>1009</v>
      </c>
      <c r="B972" t="s">
        <v>1010</v>
      </c>
      <c r="C972" t="s">
        <v>0</v>
      </c>
      <c r="D972" t="s">
        <v>1</v>
      </c>
      <c r="E972">
        <v>23.5</v>
      </c>
      <c r="F972">
        <v>76.790000000000006</v>
      </c>
      <c r="G972">
        <v>72.459999999999994</v>
      </c>
      <c r="H972">
        <f t="shared" ref="H972:H1035" si="34">F972/G972</f>
        <v>1.0597571073695835</v>
      </c>
      <c r="I972">
        <v>23</v>
      </c>
      <c r="J972">
        <v>56</v>
      </c>
      <c r="K972">
        <v>71.22</v>
      </c>
      <c r="O972" t="s">
        <v>1009</v>
      </c>
      <c r="P972" t="s">
        <v>1010</v>
      </c>
      <c r="Q972" t="s">
        <v>0</v>
      </c>
      <c r="R972" t="s">
        <v>2</v>
      </c>
      <c r="S972">
        <v>24</v>
      </c>
      <c r="T972">
        <v>188.92</v>
      </c>
      <c r="U972">
        <v>73.7</v>
      </c>
      <c r="V972">
        <f t="shared" ref="V972:V1035" si="35">T972/U972</f>
        <v>2.5633649932157394</v>
      </c>
      <c r="W972">
        <v>22.5</v>
      </c>
      <c r="X972">
        <v>65.900000000000006</v>
      </c>
      <c r="Y972">
        <v>69.97</v>
      </c>
    </row>
    <row r="973" spans="1:25" x14ac:dyDescent="0.35">
      <c r="A973" t="s">
        <v>1011</v>
      </c>
      <c r="B973" t="s">
        <v>1010</v>
      </c>
      <c r="C973" t="s">
        <v>0</v>
      </c>
      <c r="D973" t="s">
        <v>1</v>
      </c>
      <c r="E973">
        <v>16</v>
      </c>
      <c r="F973">
        <v>45.4</v>
      </c>
      <c r="G973">
        <v>53.5</v>
      </c>
      <c r="H973">
        <f t="shared" si="34"/>
        <v>0.84859813084112146</v>
      </c>
      <c r="I973">
        <v>15.5</v>
      </c>
      <c r="J973">
        <v>26.68</v>
      </c>
      <c r="K973">
        <v>52.21</v>
      </c>
      <c r="O973" t="s">
        <v>1011</v>
      </c>
      <c r="P973" t="s">
        <v>1010</v>
      </c>
      <c r="Q973" t="s">
        <v>0</v>
      </c>
      <c r="R973" t="s">
        <v>2</v>
      </c>
      <c r="S973">
        <v>24</v>
      </c>
      <c r="T973">
        <v>161.19</v>
      </c>
      <c r="U973">
        <v>73.7</v>
      </c>
      <c r="V973">
        <f t="shared" si="35"/>
        <v>2.1871099050203529</v>
      </c>
      <c r="W973">
        <v>22</v>
      </c>
      <c r="X973">
        <v>64.62</v>
      </c>
      <c r="Y973">
        <v>68.72</v>
      </c>
    </row>
    <row r="974" spans="1:25" x14ac:dyDescent="0.35">
      <c r="A974" s="1" t="s">
        <v>1131</v>
      </c>
      <c r="B974" t="s">
        <v>1010</v>
      </c>
      <c r="C974" t="s">
        <v>0</v>
      </c>
      <c r="D974" t="s">
        <v>1</v>
      </c>
      <c r="E974">
        <v>24.5</v>
      </c>
      <c r="F974">
        <v>58.07</v>
      </c>
      <c r="G974">
        <v>74.930000000000007</v>
      </c>
      <c r="H974">
        <f t="shared" si="34"/>
        <v>0.77498999065794738</v>
      </c>
      <c r="I974">
        <v>24</v>
      </c>
      <c r="J974">
        <v>50.83</v>
      </c>
      <c r="K974">
        <v>73.7</v>
      </c>
      <c r="O974" t="s">
        <v>1131</v>
      </c>
      <c r="P974" t="s">
        <v>1010</v>
      </c>
      <c r="Q974" t="s">
        <v>0</v>
      </c>
      <c r="R974" t="s">
        <v>2</v>
      </c>
      <c r="S974">
        <v>24</v>
      </c>
      <c r="T974">
        <v>189.98</v>
      </c>
      <c r="U974">
        <v>73.7</v>
      </c>
      <c r="V974">
        <f t="shared" si="35"/>
        <v>2.5777476255088194</v>
      </c>
      <c r="W974">
        <v>22.5</v>
      </c>
      <c r="X974">
        <v>66.239999999999995</v>
      </c>
      <c r="Y974">
        <v>69.97</v>
      </c>
    </row>
    <row r="975" spans="1:25" x14ac:dyDescent="0.35">
      <c r="A975" t="s">
        <v>1012</v>
      </c>
      <c r="B975" t="s">
        <v>1010</v>
      </c>
      <c r="C975" t="s">
        <v>0</v>
      </c>
      <c r="D975" t="s">
        <v>1</v>
      </c>
      <c r="E975">
        <v>23.5</v>
      </c>
      <c r="F975">
        <v>92.93</v>
      </c>
      <c r="G975">
        <v>72.459999999999994</v>
      </c>
      <c r="H975">
        <f t="shared" si="34"/>
        <v>1.282500690035882</v>
      </c>
      <c r="I975">
        <v>22</v>
      </c>
      <c r="J975">
        <v>38.97</v>
      </c>
      <c r="K975">
        <v>68.72</v>
      </c>
      <c r="O975" t="s">
        <v>1012</v>
      </c>
      <c r="P975" t="s">
        <v>1010</v>
      </c>
      <c r="Q975" t="s">
        <v>0</v>
      </c>
      <c r="R975" t="s">
        <v>2</v>
      </c>
      <c r="S975">
        <v>24</v>
      </c>
      <c r="T975">
        <v>167.25</v>
      </c>
      <c r="U975">
        <v>73.7</v>
      </c>
      <c r="V975">
        <f t="shared" si="35"/>
        <v>2.2693351424694708</v>
      </c>
      <c r="W975">
        <v>22.5</v>
      </c>
      <c r="X975">
        <v>60.4</v>
      </c>
      <c r="Y975">
        <v>69.97</v>
      </c>
    </row>
    <row r="976" spans="1:25" x14ac:dyDescent="0.35">
      <c r="A976" t="s">
        <v>1013</v>
      </c>
      <c r="B976" t="s">
        <v>1010</v>
      </c>
      <c r="C976" t="s">
        <v>0</v>
      </c>
      <c r="D976" t="s">
        <v>1</v>
      </c>
      <c r="E976">
        <v>24</v>
      </c>
      <c r="F976">
        <v>80.31</v>
      </c>
      <c r="G976">
        <v>73.7</v>
      </c>
      <c r="H976">
        <f t="shared" si="34"/>
        <v>1.0896879240162822</v>
      </c>
      <c r="I976">
        <v>23</v>
      </c>
      <c r="J976">
        <v>74.12</v>
      </c>
      <c r="K976">
        <v>71.22</v>
      </c>
      <c r="O976" t="s">
        <v>1013</v>
      </c>
      <c r="P976" t="s">
        <v>1010</v>
      </c>
      <c r="Q976" t="s">
        <v>0</v>
      </c>
      <c r="R976" t="s">
        <v>2</v>
      </c>
      <c r="S976">
        <v>24</v>
      </c>
      <c r="T976">
        <v>146.72999999999999</v>
      </c>
      <c r="U976">
        <v>73.7</v>
      </c>
      <c r="V976">
        <f t="shared" si="35"/>
        <v>1.9909090909090907</v>
      </c>
      <c r="W976">
        <v>22.5</v>
      </c>
      <c r="X976">
        <v>60.68</v>
      </c>
      <c r="Y976">
        <v>69.97</v>
      </c>
    </row>
    <row r="977" spans="1:25" x14ac:dyDescent="0.35">
      <c r="A977" t="s">
        <v>1014</v>
      </c>
      <c r="B977" t="s">
        <v>1010</v>
      </c>
      <c r="C977" t="s">
        <v>0</v>
      </c>
      <c r="D977" t="s">
        <v>1</v>
      </c>
      <c r="E977">
        <v>24</v>
      </c>
      <c r="F977">
        <v>73.989999999999995</v>
      </c>
      <c r="G977">
        <v>73.7</v>
      </c>
      <c r="H977">
        <f t="shared" si="34"/>
        <v>1.0039348710990501</v>
      </c>
      <c r="I977">
        <v>23.5</v>
      </c>
      <c r="J977">
        <v>68.95</v>
      </c>
      <c r="K977">
        <v>72.459999999999994</v>
      </c>
      <c r="O977" t="s">
        <v>1014</v>
      </c>
      <c r="P977" t="s">
        <v>1010</v>
      </c>
      <c r="Q977" t="s">
        <v>0</v>
      </c>
      <c r="R977" t="s">
        <v>2</v>
      </c>
      <c r="S977">
        <v>24</v>
      </c>
      <c r="T977">
        <v>158.80000000000001</v>
      </c>
      <c r="U977">
        <v>73.7</v>
      </c>
      <c r="V977">
        <f t="shared" si="35"/>
        <v>2.1546811397557666</v>
      </c>
      <c r="W977">
        <v>22.5</v>
      </c>
      <c r="X977">
        <v>62.08</v>
      </c>
      <c r="Y977">
        <v>69.97</v>
      </c>
    </row>
    <row r="978" spans="1:25" x14ac:dyDescent="0.35">
      <c r="A978" t="s">
        <v>1015</v>
      </c>
      <c r="B978" t="s">
        <v>1010</v>
      </c>
      <c r="C978" t="s">
        <v>0</v>
      </c>
      <c r="D978" t="s">
        <v>1</v>
      </c>
      <c r="E978">
        <v>24.5</v>
      </c>
      <c r="F978">
        <v>72.819999999999993</v>
      </c>
      <c r="G978">
        <v>74.930000000000007</v>
      </c>
      <c r="H978">
        <f t="shared" si="34"/>
        <v>0.97184038435873465</v>
      </c>
      <c r="I978">
        <v>24</v>
      </c>
      <c r="J978">
        <v>61.63</v>
      </c>
      <c r="K978">
        <v>73.7</v>
      </c>
      <c r="O978" t="s">
        <v>1015</v>
      </c>
      <c r="P978" t="s">
        <v>1010</v>
      </c>
      <c r="Q978" t="s">
        <v>0</v>
      </c>
      <c r="R978" t="s">
        <v>2</v>
      </c>
      <c r="S978">
        <v>24</v>
      </c>
      <c r="T978">
        <v>140.06</v>
      </c>
      <c r="U978">
        <v>73.7</v>
      </c>
      <c r="V978">
        <f t="shared" si="35"/>
        <v>1.9004070556309363</v>
      </c>
      <c r="W978">
        <v>23</v>
      </c>
      <c r="X978">
        <v>69.680000000000007</v>
      </c>
      <c r="Y978">
        <v>71.22</v>
      </c>
    </row>
    <row r="979" spans="1:25" x14ac:dyDescent="0.35">
      <c r="A979" t="s">
        <v>1016</v>
      </c>
      <c r="B979" t="s">
        <v>1010</v>
      </c>
      <c r="C979" t="s">
        <v>0</v>
      </c>
      <c r="D979" t="s">
        <v>1</v>
      </c>
      <c r="E979">
        <v>24</v>
      </c>
      <c r="F979">
        <v>114.93</v>
      </c>
      <c r="G979">
        <v>73.7</v>
      </c>
      <c r="H979">
        <f t="shared" si="34"/>
        <v>1.5594301221166893</v>
      </c>
      <c r="I979">
        <v>22.5</v>
      </c>
      <c r="J979">
        <v>68.94</v>
      </c>
      <c r="K979">
        <v>69.97</v>
      </c>
      <c r="O979" t="s">
        <v>1016</v>
      </c>
      <c r="P979" t="s">
        <v>1010</v>
      </c>
      <c r="Q979" t="s">
        <v>0</v>
      </c>
      <c r="R979" t="s">
        <v>2</v>
      </c>
      <c r="S979">
        <v>24</v>
      </c>
      <c r="T979">
        <v>211.31</v>
      </c>
      <c r="U979">
        <v>73.7</v>
      </c>
      <c r="V979">
        <f t="shared" si="35"/>
        <v>2.8671641791044777</v>
      </c>
      <c r="W979">
        <v>22</v>
      </c>
      <c r="X979">
        <v>52.32</v>
      </c>
      <c r="Y979">
        <v>68.72</v>
      </c>
    </row>
    <row r="980" spans="1:25" x14ac:dyDescent="0.35">
      <c r="A980" t="s">
        <v>1017</v>
      </c>
      <c r="B980" t="s">
        <v>1010</v>
      </c>
      <c r="C980" t="s">
        <v>0</v>
      </c>
      <c r="D980" t="s">
        <v>1</v>
      </c>
      <c r="E980">
        <v>22.5</v>
      </c>
      <c r="F980">
        <v>92.35</v>
      </c>
      <c r="G980">
        <v>69.97</v>
      </c>
      <c r="H980">
        <f t="shared" si="34"/>
        <v>1.3198513648706587</v>
      </c>
      <c r="I980">
        <v>24.5</v>
      </c>
      <c r="J980">
        <v>86.11</v>
      </c>
      <c r="K980">
        <v>74.930000000000007</v>
      </c>
      <c r="O980" t="s">
        <v>1017</v>
      </c>
      <c r="P980" t="s">
        <v>1010</v>
      </c>
      <c r="Q980" t="s">
        <v>0</v>
      </c>
      <c r="R980" t="s">
        <v>2</v>
      </c>
      <c r="S980">
        <v>24</v>
      </c>
      <c r="T980">
        <v>148.99</v>
      </c>
      <c r="U980">
        <v>73.7</v>
      </c>
      <c r="V980">
        <f t="shared" si="35"/>
        <v>2.0215739484396202</v>
      </c>
      <c r="W980">
        <v>23</v>
      </c>
      <c r="X980">
        <v>66.069999999999993</v>
      </c>
      <c r="Y980">
        <v>71.22</v>
      </c>
    </row>
    <row r="981" spans="1:25" x14ac:dyDescent="0.35">
      <c r="A981" t="s">
        <v>1018</v>
      </c>
      <c r="B981" t="s">
        <v>1010</v>
      </c>
      <c r="C981" t="s">
        <v>0</v>
      </c>
      <c r="D981" t="s">
        <v>1</v>
      </c>
      <c r="E981">
        <v>28.5</v>
      </c>
      <c r="F981">
        <v>72.13</v>
      </c>
      <c r="G981">
        <v>84.74</v>
      </c>
      <c r="H981">
        <f t="shared" si="34"/>
        <v>0.85119188104791121</v>
      </c>
      <c r="I981">
        <v>28</v>
      </c>
      <c r="J981">
        <v>26.42</v>
      </c>
      <c r="K981">
        <v>83.53</v>
      </c>
      <c r="O981" t="s">
        <v>1018</v>
      </c>
      <c r="P981" t="s">
        <v>1010</v>
      </c>
      <c r="Q981" t="s">
        <v>0</v>
      </c>
      <c r="R981" t="s">
        <v>2</v>
      </c>
      <c r="S981">
        <v>24</v>
      </c>
      <c r="T981">
        <v>184.64</v>
      </c>
      <c r="U981">
        <v>73.7</v>
      </c>
      <c r="V981">
        <f t="shared" si="35"/>
        <v>2.5052917232021708</v>
      </c>
      <c r="W981">
        <v>22.5</v>
      </c>
      <c r="X981">
        <v>64.819999999999993</v>
      </c>
      <c r="Y981">
        <v>69.97</v>
      </c>
    </row>
    <row r="982" spans="1:25" x14ac:dyDescent="0.35">
      <c r="A982" s="1" t="s">
        <v>1132</v>
      </c>
      <c r="B982" t="s">
        <v>1010</v>
      </c>
      <c r="C982" t="s">
        <v>0</v>
      </c>
      <c r="D982" t="s">
        <v>1</v>
      </c>
      <c r="E982">
        <v>0</v>
      </c>
      <c r="F982">
        <v>0</v>
      </c>
      <c r="G982">
        <v>0</v>
      </c>
      <c r="H982" t="e">
        <f t="shared" si="34"/>
        <v>#DIV/0!</v>
      </c>
      <c r="I982">
        <v>0</v>
      </c>
      <c r="J982">
        <v>0</v>
      </c>
      <c r="K982">
        <v>0</v>
      </c>
      <c r="O982" t="s">
        <v>1132</v>
      </c>
      <c r="P982" t="s">
        <v>1010</v>
      </c>
      <c r="Q982" t="s">
        <v>0</v>
      </c>
      <c r="R982" t="s">
        <v>2</v>
      </c>
      <c r="S982">
        <v>0</v>
      </c>
      <c r="T982">
        <v>0</v>
      </c>
      <c r="U982">
        <v>0</v>
      </c>
      <c r="V982" t="e">
        <f t="shared" si="35"/>
        <v>#DIV/0!</v>
      </c>
      <c r="W982">
        <v>0</v>
      </c>
      <c r="X982">
        <v>0</v>
      </c>
      <c r="Y982">
        <v>0</v>
      </c>
    </row>
    <row r="983" spans="1:25" x14ac:dyDescent="0.35">
      <c r="A983" t="s">
        <v>1019</v>
      </c>
      <c r="B983" t="s">
        <v>1010</v>
      </c>
      <c r="C983" t="s">
        <v>0</v>
      </c>
      <c r="D983" t="s">
        <v>1</v>
      </c>
      <c r="E983">
        <v>29.5</v>
      </c>
      <c r="F983">
        <v>87.11</v>
      </c>
      <c r="G983">
        <v>87.18</v>
      </c>
      <c r="H983">
        <f t="shared" si="34"/>
        <v>0.99919706354668492</v>
      </c>
      <c r="I983">
        <v>29</v>
      </c>
      <c r="J983">
        <v>46.45</v>
      </c>
      <c r="K983">
        <v>85.96</v>
      </c>
      <c r="O983" t="s">
        <v>1019</v>
      </c>
      <c r="P983" t="s">
        <v>1010</v>
      </c>
      <c r="Q983" t="s">
        <v>0</v>
      </c>
      <c r="R983" t="s">
        <v>2</v>
      </c>
      <c r="S983">
        <v>24</v>
      </c>
      <c r="T983">
        <v>170.66</v>
      </c>
      <c r="U983">
        <v>73.7</v>
      </c>
      <c r="V983">
        <f t="shared" si="35"/>
        <v>2.3156037991858884</v>
      </c>
      <c r="W983">
        <v>22.5</v>
      </c>
      <c r="X983">
        <v>52.73</v>
      </c>
      <c r="Y983">
        <v>69.97</v>
      </c>
    </row>
    <row r="984" spans="1:25" x14ac:dyDescent="0.35">
      <c r="A984" t="s">
        <v>1020</v>
      </c>
      <c r="B984" t="s">
        <v>1010</v>
      </c>
      <c r="C984" t="s">
        <v>0</v>
      </c>
      <c r="D984" t="s">
        <v>1</v>
      </c>
      <c r="E984">
        <v>23.5</v>
      </c>
      <c r="F984">
        <v>96.69</v>
      </c>
      <c r="G984">
        <v>72.459999999999994</v>
      </c>
      <c r="H984">
        <f t="shared" si="34"/>
        <v>1.3343913883521945</v>
      </c>
      <c r="I984">
        <v>23</v>
      </c>
      <c r="J984">
        <v>63.05</v>
      </c>
      <c r="K984">
        <v>71.22</v>
      </c>
      <c r="O984" t="s">
        <v>1020</v>
      </c>
      <c r="P984" t="s">
        <v>1010</v>
      </c>
      <c r="Q984" t="s">
        <v>0</v>
      </c>
      <c r="R984" t="s">
        <v>2</v>
      </c>
      <c r="S984">
        <v>24</v>
      </c>
      <c r="T984">
        <v>159.37</v>
      </c>
      <c r="U984">
        <v>73.7</v>
      </c>
      <c r="V984">
        <f t="shared" si="35"/>
        <v>2.162415196743555</v>
      </c>
      <c r="W984">
        <v>21.5</v>
      </c>
      <c r="X984">
        <v>60.69</v>
      </c>
      <c r="Y984">
        <v>67.47</v>
      </c>
    </row>
    <row r="985" spans="1:25" x14ac:dyDescent="0.35">
      <c r="A985" t="s">
        <v>1021</v>
      </c>
      <c r="B985" t="s">
        <v>1010</v>
      </c>
      <c r="C985" t="s">
        <v>0</v>
      </c>
      <c r="D985" t="s">
        <v>1</v>
      </c>
      <c r="E985">
        <v>23.5</v>
      </c>
      <c r="F985">
        <v>71.91</v>
      </c>
      <c r="G985">
        <v>72.459999999999994</v>
      </c>
      <c r="H985">
        <f t="shared" si="34"/>
        <v>0.99240960529947564</v>
      </c>
      <c r="I985">
        <v>23</v>
      </c>
      <c r="J985">
        <v>67.92</v>
      </c>
      <c r="K985">
        <v>71.22</v>
      </c>
      <c r="O985" t="s">
        <v>1021</v>
      </c>
      <c r="P985" t="s">
        <v>1010</v>
      </c>
      <c r="Q985" t="s">
        <v>0</v>
      </c>
      <c r="R985" t="s">
        <v>2</v>
      </c>
      <c r="S985">
        <v>24</v>
      </c>
      <c r="T985">
        <v>162.31</v>
      </c>
      <c r="U985">
        <v>73.7</v>
      </c>
      <c r="V985">
        <f t="shared" si="35"/>
        <v>2.2023066485753051</v>
      </c>
      <c r="W985">
        <v>22.5</v>
      </c>
      <c r="X985">
        <v>49.58</v>
      </c>
      <c r="Y985">
        <v>69.97</v>
      </c>
    </row>
    <row r="986" spans="1:25" x14ac:dyDescent="0.35">
      <c r="A986" t="s">
        <v>1022</v>
      </c>
      <c r="B986" t="s">
        <v>1010</v>
      </c>
      <c r="C986" t="s">
        <v>0</v>
      </c>
      <c r="D986" t="s">
        <v>1</v>
      </c>
      <c r="E986">
        <v>24</v>
      </c>
      <c r="F986">
        <v>82.06</v>
      </c>
      <c r="G986">
        <v>73.7</v>
      </c>
      <c r="H986">
        <f t="shared" si="34"/>
        <v>1.1134328358208956</v>
      </c>
      <c r="I986">
        <v>25</v>
      </c>
      <c r="J986">
        <v>79.459999999999994</v>
      </c>
      <c r="K986">
        <v>76.17</v>
      </c>
      <c r="O986" t="s">
        <v>1022</v>
      </c>
      <c r="P986" t="s">
        <v>1010</v>
      </c>
      <c r="Q986" t="s">
        <v>0</v>
      </c>
      <c r="R986" t="s">
        <v>2</v>
      </c>
      <c r="S986">
        <v>24</v>
      </c>
      <c r="T986">
        <v>141.52000000000001</v>
      </c>
      <c r="U986">
        <v>73.7</v>
      </c>
      <c r="V986">
        <f t="shared" si="35"/>
        <v>1.9202170963364993</v>
      </c>
      <c r="W986">
        <v>22.5</v>
      </c>
      <c r="X986">
        <v>58.25</v>
      </c>
      <c r="Y986">
        <v>69.97</v>
      </c>
    </row>
    <row r="987" spans="1:25" x14ac:dyDescent="0.35">
      <c r="A987" t="s">
        <v>1023</v>
      </c>
      <c r="B987" t="s">
        <v>1010</v>
      </c>
      <c r="C987" t="s">
        <v>0</v>
      </c>
      <c r="D987" t="s">
        <v>1</v>
      </c>
      <c r="E987">
        <v>24</v>
      </c>
      <c r="F987">
        <v>101.51</v>
      </c>
      <c r="G987">
        <v>73.7</v>
      </c>
      <c r="H987">
        <f t="shared" si="34"/>
        <v>1.3773405698778833</v>
      </c>
      <c r="I987">
        <v>25.5</v>
      </c>
      <c r="J987">
        <v>77.459999999999994</v>
      </c>
      <c r="K987">
        <v>77.400000000000006</v>
      </c>
      <c r="O987" t="s">
        <v>1023</v>
      </c>
      <c r="P987" t="s">
        <v>1010</v>
      </c>
      <c r="Q987" t="s">
        <v>0</v>
      </c>
      <c r="R987" t="s">
        <v>2</v>
      </c>
      <c r="S987">
        <v>24</v>
      </c>
      <c r="T987">
        <v>186.6</v>
      </c>
      <c r="U987">
        <v>73.7</v>
      </c>
      <c r="V987">
        <f t="shared" si="35"/>
        <v>2.5318860244233377</v>
      </c>
      <c r="W987">
        <v>22.5</v>
      </c>
      <c r="X987">
        <v>51.53</v>
      </c>
      <c r="Y987">
        <v>69.97</v>
      </c>
    </row>
    <row r="988" spans="1:25" x14ac:dyDescent="0.35">
      <c r="A988" t="s">
        <v>1024</v>
      </c>
      <c r="B988" t="s">
        <v>1010</v>
      </c>
      <c r="C988" t="s">
        <v>3</v>
      </c>
      <c r="D988" t="s">
        <v>1</v>
      </c>
      <c r="E988">
        <v>35</v>
      </c>
      <c r="F988">
        <v>90.52</v>
      </c>
      <c r="G988">
        <v>100.44</v>
      </c>
      <c r="H988">
        <f t="shared" si="34"/>
        <v>0.90123456790123457</v>
      </c>
      <c r="I988">
        <v>34.5</v>
      </c>
      <c r="J988">
        <v>71.31</v>
      </c>
      <c r="K988">
        <v>99.24</v>
      </c>
      <c r="O988" t="s">
        <v>1024</v>
      </c>
      <c r="P988" t="s">
        <v>1010</v>
      </c>
      <c r="Q988" t="s">
        <v>3</v>
      </c>
      <c r="R988" t="s">
        <v>2</v>
      </c>
      <c r="S988">
        <v>24</v>
      </c>
      <c r="T988">
        <v>66.569999999999993</v>
      </c>
      <c r="U988">
        <v>73.7</v>
      </c>
      <c r="V988">
        <f t="shared" si="35"/>
        <v>0.9032564450474897</v>
      </c>
      <c r="W988">
        <v>23.5</v>
      </c>
      <c r="X988">
        <v>48.72</v>
      </c>
      <c r="Y988">
        <v>72.459999999999994</v>
      </c>
    </row>
    <row r="989" spans="1:25" x14ac:dyDescent="0.35">
      <c r="A989" t="s">
        <v>1025</v>
      </c>
      <c r="B989" t="s">
        <v>1010</v>
      </c>
      <c r="C989" t="s">
        <v>3</v>
      </c>
      <c r="D989" t="s">
        <v>1</v>
      </c>
      <c r="E989">
        <v>24</v>
      </c>
      <c r="F989">
        <v>87.09</v>
      </c>
      <c r="G989">
        <v>73.7</v>
      </c>
      <c r="H989">
        <f t="shared" si="34"/>
        <v>1.1816824966078698</v>
      </c>
      <c r="I989">
        <v>23</v>
      </c>
      <c r="J989">
        <v>61.25</v>
      </c>
      <c r="K989">
        <v>71.22</v>
      </c>
      <c r="O989" t="s">
        <v>1025</v>
      </c>
      <c r="P989" t="s">
        <v>1010</v>
      </c>
      <c r="Q989" t="s">
        <v>3</v>
      </c>
      <c r="R989" t="s">
        <v>2</v>
      </c>
      <c r="S989">
        <v>16</v>
      </c>
      <c r="T989">
        <v>45.62</v>
      </c>
      <c r="U989">
        <v>53.5</v>
      </c>
      <c r="V989">
        <f t="shared" si="35"/>
        <v>0.85271028037383167</v>
      </c>
      <c r="W989">
        <v>15.5</v>
      </c>
      <c r="X989">
        <v>35.049999999999997</v>
      </c>
      <c r="Y989">
        <v>52.21</v>
      </c>
    </row>
    <row r="990" spans="1:25" x14ac:dyDescent="0.35">
      <c r="A990" s="1" t="s">
        <v>1133</v>
      </c>
      <c r="B990" t="s">
        <v>1010</v>
      </c>
      <c r="C990" t="s">
        <v>3</v>
      </c>
      <c r="D990" t="s">
        <v>1</v>
      </c>
      <c r="E990">
        <v>15</v>
      </c>
      <c r="F990">
        <v>20.12</v>
      </c>
      <c r="G990">
        <v>50.91</v>
      </c>
      <c r="H990">
        <f t="shared" si="34"/>
        <v>0.39520722844234929</v>
      </c>
      <c r="I990">
        <v>15</v>
      </c>
      <c r="J990">
        <v>20.12</v>
      </c>
      <c r="K990">
        <v>50.91</v>
      </c>
      <c r="O990" t="s">
        <v>1133</v>
      </c>
      <c r="P990" t="s">
        <v>1010</v>
      </c>
      <c r="Q990" t="s">
        <v>3</v>
      </c>
      <c r="R990" t="s">
        <v>2</v>
      </c>
      <c r="S990">
        <v>32.5</v>
      </c>
      <c r="T990">
        <v>75.849999999999994</v>
      </c>
      <c r="U990">
        <v>94.43</v>
      </c>
      <c r="V990">
        <f t="shared" si="35"/>
        <v>0.80324049560521005</v>
      </c>
      <c r="W990">
        <v>32</v>
      </c>
      <c r="X990">
        <v>56.91</v>
      </c>
      <c r="Y990">
        <v>93.23</v>
      </c>
    </row>
    <row r="991" spans="1:25" x14ac:dyDescent="0.35">
      <c r="A991" t="s">
        <v>1026</v>
      </c>
      <c r="B991" t="s">
        <v>1010</v>
      </c>
      <c r="C991" t="s">
        <v>3</v>
      </c>
      <c r="D991" t="s">
        <v>1</v>
      </c>
      <c r="E991">
        <v>24.5</v>
      </c>
      <c r="F991">
        <v>67.64</v>
      </c>
      <c r="G991">
        <v>74.930000000000007</v>
      </c>
      <c r="H991">
        <f t="shared" si="34"/>
        <v>0.90270919524889892</v>
      </c>
      <c r="I991">
        <v>24</v>
      </c>
      <c r="J991">
        <v>48.45</v>
      </c>
      <c r="K991">
        <v>73.7</v>
      </c>
      <c r="O991" t="s">
        <v>1026</v>
      </c>
      <c r="P991" t="s">
        <v>1010</v>
      </c>
      <c r="Q991" t="s">
        <v>3</v>
      </c>
      <c r="R991" t="s">
        <v>2</v>
      </c>
      <c r="S991">
        <v>27.5</v>
      </c>
      <c r="T991">
        <v>82.66</v>
      </c>
      <c r="U991">
        <v>82.3</v>
      </c>
      <c r="V991">
        <f t="shared" si="35"/>
        <v>1.0043742405832321</v>
      </c>
      <c r="W991">
        <v>27</v>
      </c>
      <c r="X991">
        <v>67.16</v>
      </c>
      <c r="Y991">
        <v>81.08</v>
      </c>
    </row>
    <row r="992" spans="1:25" x14ac:dyDescent="0.35">
      <c r="A992" t="s">
        <v>1027</v>
      </c>
      <c r="B992" t="s">
        <v>1010</v>
      </c>
      <c r="C992" t="s">
        <v>3</v>
      </c>
      <c r="D992" t="s">
        <v>1</v>
      </c>
      <c r="E992">
        <v>23.5</v>
      </c>
      <c r="F992">
        <v>59.86</v>
      </c>
      <c r="G992">
        <v>72.459999999999994</v>
      </c>
      <c r="H992">
        <f t="shared" si="34"/>
        <v>0.82611095776980414</v>
      </c>
      <c r="I992">
        <v>23</v>
      </c>
      <c r="J992">
        <v>57.26</v>
      </c>
      <c r="K992">
        <v>71.22</v>
      </c>
      <c r="O992" t="s">
        <v>1027</v>
      </c>
      <c r="P992" t="s">
        <v>1010</v>
      </c>
      <c r="Q992" t="s">
        <v>3</v>
      </c>
      <c r="R992" t="s">
        <v>2</v>
      </c>
      <c r="S992">
        <v>23.5</v>
      </c>
      <c r="T992">
        <v>85.36</v>
      </c>
      <c r="U992">
        <v>72.459999999999994</v>
      </c>
      <c r="V992">
        <f t="shared" si="35"/>
        <v>1.1780292575213913</v>
      </c>
      <c r="W992">
        <v>23</v>
      </c>
      <c r="X992">
        <v>61.98</v>
      </c>
      <c r="Y992">
        <v>71.22</v>
      </c>
    </row>
    <row r="993" spans="1:25" x14ac:dyDescent="0.35">
      <c r="A993" t="s">
        <v>1028</v>
      </c>
      <c r="B993" t="s">
        <v>1010</v>
      </c>
      <c r="C993" t="s">
        <v>3</v>
      </c>
      <c r="D993" t="s">
        <v>1</v>
      </c>
      <c r="E993">
        <v>35</v>
      </c>
      <c r="F993">
        <v>122.34</v>
      </c>
      <c r="G993">
        <v>100.44</v>
      </c>
      <c r="H993">
        <f t="shared" si="34"/>
        <v>1.2180406212664279</v>
      </c>
      <c r="I993">
        <v>26.5</v>
      </c>
      <c r="J993">
        <v>83.09</v>
      </c>
      <c r="K993">
        <v>79.86</v>
      </c>
      <c r="O993" t="s">
        <v>1028</v>
      </c>
      <c r="P993" t="s">
        <v>1010</v>
      </c>
      <c r="Q993" t="s">
        <v>3</v>
      </c>
      <c r="R993" t="s">
        <v>2</v>
      </c>
      <c r="S993">
        <v>24</v>
      </c>
      <c r="T993">
        <v>75.47</v>
      </c>
      <c r="U993">
        <v>73.7</v>
      </c>
      <c r="V993">
        <f t="shared" si="35"/>
        <v>1.0240162822252374</v>
      </c>
      <c r="W993">
        <v>23.5</v>
      </c>
      <c r="X993">
        <v>71.28</v>
      </c>
      <c r="Y993">
        <v>72.459999999999994</v>
      </c>
    </row>
    <row r="994" spans="1:25" x14ac:dyDescent="0.35">
      <c r="A994" t="s">
        <v>1029</v>
      </c>
      <c r="B994" t="s">
        <v>1010</v>
      </c>
      <c r="C994" t="s">
        <v>3</v>
      </c>
      <c r="D994" t="s">
        <v>1</v>
      </c>
      <c r="E994">
        <v>22</v>
      </c>
      <c r="F994">
        <v>71.599999999999994</v>
      </c>
      <c r="G994">
        <v>68.72</v>
      </c>
      <c r="H994">
        <f t="shared" si="34"/>
        <v>1.0419091967403957</v>
      </c>
      <c r="I994">
        <v>21.5</v>
      </c>
      <c r="J994">
        <v>51.03</v>
      </c>
      <c r="K994">
        <v>67.47</v>
      </c>
      <c r="O994" t="s">
        <v>1029</v>
      </c>
      <c r="P994" t="s">
        <v>1010</v>
      </c>
      <c r="Q994" t="s">
        <v>3</v>
      </c>
      <c r="R994" t="s">
        <v>2</v>
      </c>
      <c r="S994">
        <v>25</v>
      </c>
      <c r="T994">
        <v>75.86</v>
      </c>
      <c r="U994">
        <v>76.17</v>
      </c>
      <c r="V994">
        <f t="shared" si="35"/>
        <v>0.99593015622948666</v>
      </c>
      <c r="W994">
        <v>24.5</v>
      </c>
      <c r="X994">
        <v>56.03</v>
      </c>
      <c r="Y994">
        <v>74.930000000000007</v>
      </c>
    </row>
    <row r="995" spans="1:25" x14ac:dyDescent="0.35">
      <c r="A995" t="s">
        <v>1030</v>
      </c>
      <c r="B995" t="s">
        <v>1010</v>
      </c>
      <c r="C995" t="s">
        <v>3</v>
      </c>
      <c r="D995" t="s">
        <v>1</v>
      </c>
      <c r="E995">
        <v>23.5</v>
      </c>
      <c r="F995">
        <v>96.16</v>
      </c>
      <c r="G995">
        <v>72.459999999999994</v>
      </c>
      <c r="H995">
        <f t="shared" si="34"/>
        <v>1.3270770080044163</v>
      </c>
      <c r="I995">
        <v>22</v>
      </c>
      <c r="J995">
        <v>51.84</v>
      </c>
      <c r="K995">
        <v>68.72</v>
      </c>
      <c r="O995" t="s">
        <v>1030</v>
      </c>
      <c r="P995" t="s">
        <v>1010</v>
      </c>
      <c r="Q995" t="s">
        <v>3</v>
      </c>
      <c r="R995" t="s">
        <v>2</v>
      </c>
      <c r="S995">
        <v>23.5</v>
      </c>
      <c r="T995">
        <v>73.39</v>
      </c>
      <c r="U995">
        <v>72.459999999999994</v>
      </c>
      <c r="V995">
        <f t="shared" si="35"/>
        <v>1.0128346674027051</v>
      </c>
      <c r="W995">
        <v>23</v>
      </c>
      <c r="X995">
        <v>36.590000000000003</v>
      </c>
      <c r="Y995">
        <v>71.22</v>
      </c>
    </row>
    <row r="996" spans="1:25" x14ac:dyDescent="0.35">
      <c r="A996" t="s">
        <v>1031</v>
      </c>
      <c r="B996" t="s">
        <v>1010</v>
      </c>
      <c r="C996" t="s">
        <v>3</v>
      </c>
      <c r="D996" t="s">
        <v>1</v>
      </c>
      <c r="E996">
        <v>24.5</v>
      </c>
      <c r="F996">
        <v>65.540000000000006</v>
      </c>
      <c r="G996">
        <v>74.930000000000007</v>
      </c>
      <c r="H996">
        <f t="shared" si="34"/>
        <v>0.8746830375016682</v>
      </c>
      <c r="I996">
        <v>24</v>
      </c>
      <c r="J996">
        <v>48.1</v>
      </c>
      <c r="K996">
        <v>73.7</v>
      </c>
      <c r="O996" t="s">
        <v>1031</v>
      </c>
      <c r="P996" t="s">
        <v>1010</v>
      </c>
      <c r="Q996" t="s">
        <v>3</v>
      </c>
      <c r="R996" t="s">
        <v>2</v>
      </c>
      <c r="S996">
        <v>24</v>
      </c>
      <c r="T996">
        <v>112.95</v>
      </c>
      <c r="U996">
        <v>73.7</v>
      </c>
      <c r="V996">
        <f t="shared" si="35"/>
        <v>1.5325644504748983</v>
      </c>
      <c r="W996">
        <v>22.5</v>
      </c>
      <c r="X996">
        <v>56.16</v>
      </c>
      <c r="Y996">
        <v>69.97</v>
      </c>
    </row>
    <row r="997" spans="1:25" x14ac:dyDescent="0.35">
      <c r="A997" s="1" t="s">
        <v>1134</v>
      </c>
      <c r="B997" t="s">
        <v>1010</v>
      </c>
      <c r="C997" t="s">
        <v>3</v>
      </c>
      <c r="D997" t="s">
        <v>1</v>
      </c>
      <c r="E997">
        <v>30</v>
      </c>
      <c r="F997">
        <v>90.59</v>
      </c>
      <c r="G997">
        <v>88.39</v>
      </c>
      <c r="H997">
        <f t="shared" si="34"/>
        <v>1.0248896934042313</v>
      </c>
      <c r="I997">
        <v>29.5</v>
      </c>
      <c r="J997">
        <v>65.069999999999993</v>
      </c>
      <c r="K997">
        <v>87.18</v>
      </c>
      <c r="O997" t="s">
        <v>1134</v>
      </c>
      <c r="P997" t="s">
        <v>1010</v>
      </c>
      <c r="Q997" t="s">
        <v>3</v>
      </c>
      <c r="R997" t="s">
        <v>2</v>
      </c>
      <c r="S997">
        <v>15</v>
      </c>
      <c r="T997">
        <v>28.26</v>
      </c>
      <c r="U997">
        <v>50.91</v>
      </c>
      <c r="V997">
        <f t="shared" si="35"/>
        <v>0.55509723040659997</v>
      </c>
      <c r="W997">
        <v>15</v>
      </c>
      <c r="X997">
        <v>28.26</v>
      </c>
      <c r="Y997">
        <v>50.91</v>
      </c>
    </row>
    <row r="998" spans="1:25" x14ac:dyDescent="0.35">
      <c r="A998" s="1" t="s">
        <v>1135</v>
      </c>
      <c r="B998" t="s">
        <v>1010</v>
      </c>
      <c r="C998" t="s">
        <v>3</v>
      </c>
      <c r="D998" t="s">
        <v>1</v>
      </c>
      <c r="E998">
        <v>20.5</v>
      </c>
      <c r="F998">
        <v>54.56</v>
      </c>
      <c r="G998">
        <v>64.97</v>
      </c>
      <c r="H998">
        <f t="shared" si="34"/>
        <v>0.83977220255502549</v>
      </c>
      <c r="I998">
        <v>20</v>
      </c>
      <c r="J998">
        <v>45.09</v>
      </c>
      <c r="K998">
        <v>63.71</v>
      </c>
      <c r="O998" t="s">
        <v>1135</v>
      </c>
      <c r="P998" t="s">
        <v>1010</v>
      </c>
      <c r="Q998" t="s">
        <v>3</v>
      </c>
      <c r="R998" t="s">
        <v>2</v>
      </c>
      <c r="S998">
        <v>24</v>
      </c>
      <c r="T998">
        <v>83.02</v>
      </c>
      <c r="U998">
        <v>73.7</v>
      </c>
      <c r="V998">
        <f t="shared" si="35"/>
        <v>1.1264586160108547</v>
      </c>
      <c r="W998">
        <v>23.5</v>
      </c>
      <c r="X998">
        <v>64.59</v>
      </c>
      <c r="Y998">
        <v>72.459999999999994</v>
      </c>
    </row>
    <row r="999" spans="1:25" x14ac:dyDescent="0.35">
      <c r="A999" t="s">
        <v>1032</v>
      </c>
      <c r="B999" t="s">
        <v>1010</v>
      </c>
      <c r="C999" t="s">
        <v>3</v>
      </c>
      <c r="D999" t="s">
        <v>1</v>
      </c>
      <c r="E999">
        <v>24.5</v>
      </c>
      <c r="F999">
        <v>84.08</v>
      </c>
      <c r="G999">
        <v>74.930000000000007</v>
      </c>
      <c r="H999">
        <f t="shared" si="34"/>
        <v>1.1221139730415053</v>
      </c>
      <c r="I999">
        <v>23.5</v>
      </c>
      <c r="J999">
        <v>68</v>
      </c>
      <c r="K999">
        <v>72.459999999999994</v>
      </c>
      <c r="O999" t="s">
        <v>1032</v>
      </c>
      <c r="P999" t="s">
        <v>1010</v>
      </c>
      <c r="Q999" t="s">
        <v>3</v>
      </c>
      <c r="R999" t="s">
        <v>2</v>
      </c>
      <c r="S999">
        <v>23.5</v>
      </c>
      <c r="T999">
        <v>100.22</v>
      </c>
      <c r="U999">
        <v>72.459999999999994</v>
      </c>
      <c r="V999">
        <f t="shared" si="35"/>
        <v>1.383107921611924</v>
      </c>
      <c r="W999">
        <v>23</v>
      </c>
      <c r="X999">
        <v>65.55</v>
      </c>
      <c r="Y999">
        <v>71.22</v>
      </c>
    </row>
    <row r="1000" spans="1:25" x14ac:dyDescent="0.35">
      <c r="A1000" s="1" t="s">
        <v>1136</v>
      </c>
      <c r="B1000" t="s">
        <v>1010</v>
      </c>
      <c r="C1000" t="s">
        <v>3</v>
      </c>
      <c r="D1000" t="s">
        <v>1</v>
      </c>
      <c r="E1000">
        <v>0</v>
      </c>
      <c r="F1000">
        <v>0</v>
      </c>
      <c r="G1000">
        <v>0</v>
      </c>
      <c r="H1000" t="e">
        <f t="shared" si="34"/>
        <v>#DIV/0!</v>
      </c>
      <c r="I1000">
        <v>0</v>
      </c>
      <c r="J1000">
        <v>0</v>
      </c>
      <c r="K1000">
        <v>0</v>
      </c>
      <c r="O1000" t="s">
        <v>1136</v>
      </c>
      <c r="P1000" t="s">
        <v>1010</v>
      </c>
      <c r="Q1000" t="s">
        <v>3</v>
      </c>
      <c r="R1000" t="s">
        <v>2</v>
      </c>
      <c r="S1000">
        <v>0</v>
      </c>
      <c r="T1000">
        <v>0</v>
      </c>
      <c r="U1000">
        <v>0</v>
      </c>
      <c r="V1000" t="e">
        <f t="shared" si="35"/>
        <v>#DIV/0!</v>
      </c>
      <c r="W1000">
        <v>0</v>
      </c>
      <c r="X1000">
        <v>0</v>
      </c>
      <c r="Y1000">
        <v>0</v>
      </c>
    </row>
    <row r="1001" spans="1:25" x14ac:dyDescent="0.35">
      <c r="A1001" t="s">
        <v>1033</v>
      </c>
      <c r="B1001" t="s">
        <v>1010</v>
      </c>
      <c r="C1001" t="s">
        <v>3</v>
      </c>
      <c r="D1001" t="s">
        <v>1</v>
      </c>
      <c r="E1001">
        <v>25</v>
      </c>
      <c r="F1001">
        <v>65.849999999999994</v>
      </c>
      <c r="G1001">
        <v>76.17</v>
      </c>
      <c r="H1001">
        <f t="shared" si="34"/>
        <v>0.86451358802678213</v>
      </c>
      <c r="I1001">
        <v>24.5</v>
      </c>
      <c r="J1001">
        <v>47.5</v>
      </c>
      <c r="K1001">
        <v>74.930000000000007</v>
      </c>
      <c r="O1001" t="s">
        <v>1033</v>
      </c>
      <c r="P1001" t="s">
        <v>1010</v>
      </c>
      <c r="Q1001" t="s">
        <v>3</v>
      </c>
      <c r="R1001" t="s">
        <v>2</v>
      </c>
      <c r="S1001">
        <v>24</v>
      </c>
      <c r="T1001">
        <v>81.819999999999993</v>
      </c>
      <c r="U1001">
        <v>73.7</v>
      </c>
      <c r="V1001">
        <f t="shared" si="35"/>
        <v>1.1101763907734055</v>
      </c>
      <c r="W1001">
        <v>16</v>
      </c>
      <c r="X1001">
        <v>54.98</v>
      </c>
      <c r="Y1001">
        <v>53.5</v>
      </c>
    </row>
    <row r="1002" spans="1:25" x14ac:dyDescent="0.35">
      <c r="A1002" t="s">
        <v>1034</v>
      </c>
      <c r="B1002" t="s">
        <v>1010</v>
      </c>
      <c r="C1002" t="s">
        <v>3</v>
      </c>
      <c r="D1002" t="s">
        <v>1</v>
      </c>
      <c r="E1002">
        <v>18.5</v>
      </c>
      <c r="F1002">
        <v>50.22</v>
      </c>
      <c r="G1002">
        <v>59.91</v>
      </c>
      <c r="H1002">
        <f t="shared" si="34"/>
        <v>0.8382573860791187</v>
      </c>
      <c r="I1002">
        <v>18</v>
      </c>
      <c r="J1002">
        <v>33.32</v>
      </c>
      <c r="K1002">
        <v>58.64</v>
      </c>
      <c r="O1002" t="s">
        <v>1034</v>
      </c>
      <c r="P1002" t="s">
        <v>1010</v>
      </c>
      <c r="Q1002" t="s">
        <v>3</v>
      </c>
      <c r="R1002" t="s">
        <v>2</v>
      </c>
      <c r="S1002">
        <v>24.5</v>
      </c>
      <c r="T1002">
        <v>56.45</v>
      </c>
      <c r="U1002">
        <v>74.930000000000007</v>
      </c>
      <c r="V1002">
        <f t="shared" si="35"/>
        <v>0.75336981182436935</v>
      </c>
      <c r="W1002">
        <v>24</v>
      </c>
      <c r="X1002">
        <v>44.41</v>
      </c>
      <c r="Y1002">
        <v>73.7</v>
      </c>
    </row>
    <row r="1003" spans="1:25" x14ac:dyDescent="0.35">
      <c r="A1003" s="1" t="s">
        <v>1137</v>
      </c>
      <c r="B1003" t="s">
        <v>1010</v>
      </c>
      <c r="C1003" t="s">
        <v>3</v>
      </c>
      <c r="D1003" t="s">
        <v>1</v>
      </c>
      <c r="E1003">
        <v>0</v>
      </c>
      <c r="F1003">
        <v>0</v>
      </c>
      <c r="G1003">
        <v>0</v>
      </c>
      <c r="H1003" t="e">
        <f t="shared" si="34"/>
        <v>#DIV/0!</v>
      </c>
      <c r="I1003">
        <v>0</v>
      </c>
      <c r="J1003">
        <v>0</v>
      </c>
      <c r="K1003">
        <v>0</v>
      </c>
      <c r="O1003" t="s">
        <v>1137</v>
      </c>
      <c r="P1003" t="s">
        <v>1010</v>
      </c>
      <c r="Q1003" t="s">
        <v>3</v>
      </c>
      <c r="R1003" t="s">
        <v>2</v>
      </c>
      <c r="S1003">
        <v>34.5</v>
      </c>
      <c r="T1003">
        <v>82.52</v>
      </c>
      <c r="U1003">
        <v>99.24</v>
      </c>
      <c r="V1003">
        <f t="shared" si="35"/>
        <v>0.83151954856912536</v>
      </c>
      <c r="W1003">
        <v>34</v>
      </c>
      <c r="X1003">
        <v>69.569999999999993</v>
      </c>
      <c r="Y1003">
        <v>98.04</v>
      </c>
    </row>
    <row r="1004" spans="1:25" x14ac:dyDescent="0.35">
      <c r="A1004" t="s">
        <v>1035</v>
      </c>
      <c r="B1004" t="s">
        <v>1010</v>
      </c>
      <c r="C1004" t="s">
        <v>0</v>
      </c>
      <c r="D1004" t="s">
        <v>4</v>
      </c>
      <c r="E1004">
        <v>22.5</v>
      </c>
      <c r="F1004">
        <v>68.430000000000007</v>
      </c>
      <c r="G1004">
        <v>69.97</v>
      </c>
      <c r="H1004">
        <f t="shared" si="34"/>
        <v>0.97799056738602275</v>
      </c>
      <c r="I1004">
        <v>22</v>
      </c>
      <c r="J1004">
        <v>44.03</v>
      </c>
      <c r="K1004">
        <v>68.72</v>
      </c>
      <c r="O1004" t="s">
        <v>1035</v>
      </c>
      <c r="P1004" t="s">
        <v>1010</v>
      </c>
      <c r="Q1004" t="s">
        <v>0</v>
      </c>
      <c r="R1004" t="s">
        <v>5</v>
      </c>
      <c r="S1004">
        <v>23.5</v>
      </c>
      <c r="T1004">
        <v>81.75</v>
      </c>
      <c r="U1004">
        <v>72.459999999999994</v>
      </c>
      <c r="V1004">
        <f t="shared" si="35"/>
        <v>1.1282086668506763</v>
      </c>
      <c r="W1004">
        <v>21</v>
      </c>
      <c r="X1004">
        <v>63.03</v>
      </c>
      <c r="Y1004">
        <v>66.22</v>
      </c>
    </row>
    <row r="1005" spans="1:25" x14ac:dyDescent="0.35">
      <c r="A1005" t="s">
        <v>1036</v>
      </c>
      <c r="B1005" t="s">
        <v>1010</v>
      </c>
      <c r="C1005" t="s">
        <v>0</v>
      </c>
      <c r="D1005" t="s">
        <v>4</v>
      </c>
      <c r="E1005">
        <v>23.5</v>
      </c>
      <c r="F1005">
        <v>78.819999999999993</v>
      </c>
      <c r="G1005">
        <v>72.459999999999994</v>
      </c>
      <c r="H1005">
        <f t="shared" si="34"/>
        <v>1.0877725641733371</v>
      </c>
      <c r="I1005">
        <v>23</v>
      </c>
      <c r="J1005">
        <v>64.180000000000007</v>
      </c>
      <c r="K1005">
        <v>71.22</v>
      </c>
      <c r="O1005" t="s">
        <v>1036</v>
      </c>
      <c r="P1005" t="s">
        <v>1010</v>
      </c>
      <c r="Q1005" t="s">
        <v>0</v>
      </c>
      <c r="R1005" t="s">
        <v>5</v>
      </c>
      <c r="S1005">
        <v>22</v>
      </c>
      <c r="T1005">
        <v>71.31</v>
      </c>
      <c r="U1005">
        <v>68.72</v>
      </c>
      <c r="V1005">
        <f t="shared" si="35"/>
        <v>1.0376891734575089</v>
      </c>
      <c r="W1005">
        <v>21.5</v>
      </c>
      <c r="X1005">
        <v>58.93</v>
      </c>
      <c r="Y1005">
        <v>67.47</v>
      </c>
    </row>
    <row r="1006" spans="1:25" x14ac:dyDescent="0.35">
      <c r="A1006" t="s">
        <v>1037</v>
      </c>
      <c r="B1006" t="s">
        <v>1010</v>
      </c>
      <c r="C1006" t="s">
        <v>0</v>
      </c>
      <c r="D1006" t="s">
        <v>4</v>
      </c>
      <c r="E1006">
        <v>23</v>
      </c>
      <c r="F1006">
        <v>73.47</v>
      </c>
      <c r="G1006">
        <v>71.22</v>
      </c>
      <c r="H1006">
        <f t="shared" si="34"/>
        <v>1.0315922493681551</v>
      </c>
      <c r="I1006">
        <v>22.5</v>
      </c>
      <c r="J1006">
        <v>57.36</v>
      </c>
      <c r="K1006">
        <v>69.97</v>
      </c>
      <c r="O1006" t="s">
        <v>1037</v>
      </c>
      <c r="P1006" t="s">
        <v>1010</v>
      </c>
      <c r="Q1006" t="s">
        <v>0</v>
      </c>
      <c r="R1006" t="s">
        <v>5</v>
      </c>
      <c r="S1006">
        <v>23</v>
      </c>
      <c r="T1006">
        <v>88.01</v>
      </c>
      <c r="U1006">
        <v>71.22</v>
      </c>
      <c r="V1006">
        <f t="shared" si="35"/>
        <v>1.2357483852850324</v>
      </c>
      <c r="W1006">
        <v>21.5</v>
      </c>
      <c r="X1006">
        <v>71.38</v>
      </c>
      <c r="Y1006">
        <v>67.47</v>
      </c>
    </row>
    <row r="1007" spans="1:25" x14ac:dyDescent="0.35">
      <c r="A1007" s="1" t="s">
        <v>1138</v>
      </c>
      <c r="B1007" t="s">
        <v>1010</v>
      </c>
      <c r="C1007" t="s">
        <v>0</v>
      </c>
      <c r="D1007" t="s">
        <v>4</v>
      </c>
      <c r="E1007">
        <v>15</v>
      </c>
      <c r="F1007">
        <v>18.420000000000002</v>
      </c>
      <c r="G1007">
        <v>50.91</v>
      </c>
      <c r="H1007">
        <f t="shared" si="34"/>
        <v>0.36181496758986453</v>
      </c>
      <c r="I1007">
        <v>15</v>
      </c>
      <c r="J1007">
        <v>18.420000000000002</v>
      </c>
      <c r="K1007">
        <v>50.91</v>
      </c>
      <c r="O1007" t="s">
        <v>1138</v>
      </c>
      <c r="P1007" t="s">
        <v>1010</v>
      </c>
      <c r="Q1007" t="s">
        <v>0</v>
      </c>
      <c r="R1007" t="s">
        <v>5</v>
      </c>
      <c r="S1007">
        <v>23.5</v>
      </c>
      <c r="T1007">
        <v>61.34</v>
      </c>
      <c r="U1007">
        <v>72.459999999999994</v>
      </c>
      <c r="V1007">
        <f t="shared" si="35"/>
        <v>0.84653601987303351</v>
      </c>
      <c r="W1007">
        <v>23</v>
      </c>
      <c r="X1007">
        <v>55.86</v>
      </c>
      <c r="Y1007">
        <v>71.22</v>
      </c>
    </row>
    <row r="1008" spans="1:25" x14ac:dyDescent="0.35">
      <c r="A1008" s="1" t="s">
        <v>1139</v>
      </c>
      <c r="B1008" t="s">
        <v>1010</v>
      </c>
      <c r="C1008" t="s">
        <v>0</v>
      </c>
      <c r="D1008" t="s">
        <v>4</v>
      </c>
      <c r="E1008">
        <v>16</v>
      </c>
      <c r="F1008">
        <v>19.399999999999999</v>
      </c>
      <c r="G1008">
        <v>53.5</v>
      </c>
      <c r="H1008">
        <f t="shared" si="34"/>
        <v>0.3626168224299065</v>
      </c>
      <c r="I1008">
        <v>15.5</v>
      </c>
      <c r="J1008">
        <v>16.97</v>
      </c>
      <c r="K1008">
        <v>52.21</v>
      </c>
      <c r="O1008" t="s">
        <v>1139</v>
      </c>
      <c r="P1008" t="s">
        <v>1010</v>
      </c>
      <c r="Q1008" t="s">
        <v>0</v>
      </c>
      <c r="R1008" t="s">
        <v>5</v>
      </c>
      <c r="S1008">
        <v>23</v>
      </c>
      <c r="T1008">
        <v>101.78</v>
      </c>
      <c r="U1008">
        <v>71.22</v>
      </c>
      <c r="V1008">
        <f t="shared" si="35"/>
        <v>1.429092951418141</v>
      </c>
      <c r="W1008">
        <v>21</v>
      </c>
      <c r="X1008">
        <v>61.92</v>
      </c>
      <c r="Y1008">
        <v>66.22</v>
      </c>
    </row>
    <row r="1009" spans="1:25" x14ac:dyDescent="0.35">
      <c r="A1009" t="s">
        <v>1038</v>
      </c>
      <c r="B1009" t="s">
        <v>1010</v>
      </c>
      <c r="C1009" t="s">
        <v>0</v>
      </c>
      <c r="D1009" t="s">
        <v>4</v>
      </c>
      <c r="E1009">
        <v>23</v>
      </c>
      <c r="F1009">
        <v>70.14</v>
      </c>
      <c r="G1009">
        <v>71.22</v>
      </c>
      <c r="H1009">
        <f t="shared" si="34"/>
        <v>0.98483572030328559</v>
      </c>
      <c r="I1009">
        <v>22.5</v>
      </c>
      <c r="J1009">
        <v>67.959999999999994</v>
      </c>
      <c r="K1009">
        <v>69.97</v>
      </c>
      <c r="O1009" t="s">
        <v>1038</v>
      </c>
      <c r="P1009" t="s">
        <v>1010</v>
      </c>
      <c r="Q1009" t="s">
        <v>0</v>
      </c>
      <c r="R1009" t="s">
        <v>5</v>
      </c>
      <c r="S1009">
        <v>23</v>
      </c>
      <c r="T1009">
        <v>97.41</v>
      </c>
      <c r="U1009">
        <v>71.22</v>
      </c>
      <c r="V1009">
        <f t="shared" si="35"/>
        <v>1.3677337826453244</v>
      </c>
      <c r="W1009">
        <v>21</v>
      </c>
      <c r="X1009">
        <v>61.36</v>
      </c>
      <c r="Y1009">
        <v>66.22</v>
      </c>
    </row>
    <row r="1010" spans="1:25" x14ac:dyDescent="0.35">
      <c r="A1010" t="s">
        <v>1039</v>
      </c>
      <c r="B1010" t="s">
        <v>1010</v>
      </c>
      <c r="C1010" t="s">
        <v>0</v>
      </c>
      <c r="D1010" t="s">
        <v>4</v>
      </c>
      <c r="E1010">
        <v>22.5</v>
      </c>
      <c r="F1010">
        <v>58.87</v>
      </c>
      <c r="G1010">
        <v>69.97</v>
      </c>
      <c r="H1010">
        <f t="shared" si="34"/>
        <v>0.84136058310704587</v>
      </c>
      <c r="I1010">
        <v>22</v>
      </c>
      <c r="J1010">
        <v>44.2</v>
      </c>
      <c r="K1010">
        <v>68.72</v>
      </c>
      <c r="O1010" t="s">
        <v>1039</v>
      </c>
      <c r="P1010" t="s">
        <v>1010</v>
      </c>
      <c r="Q1010" t="s">
        <v>0</v>
      </c>
      <c r="R1010" t="s">
        <v>5</v>
      </c>
      <c r="S1010">
        <v>23.5</v>
      </c>
      <c r="T1010">
        <v>110.81</v>
      </c>
      <c r="U1010">
        <v>72.459999999999994</v>
      </c>
      <c r="V1010">
        <f t="shared" si="35"/>
        <v>1.5292575213911126</v>
      </c>
      <c r="W1010">
        <v>21</v>
      </c>
      <c r="X1010">
        <v>43.39</v>
      </c>
      <c r="Y1010">
        <v>66.22</v>
      </c>
    </row>
    <row r="1011" spans="1:25" x14ac:dyDescent="0.35">
      <c r="A1011" t="s">
        <v>1040</v>
      </c>
      <c r="B1011" t="s">
        <v>1010</v>
      </c>
      <c r="C1011" t="s">
        <v>0</v>
      </c>
      <c r="D1011" t="s">
        <v>4</v>
      </c>
      <c r="E1011">
        <v>22.5</v>
      </c>
      <c r="F1011">
        <v>76.78</v>
      </c>
      <c r="G1011">
        <v>69.97</v>
      </c>
      <c r="H1011">
        <f t="shared" si="34"/>
        <v>1.0973274260397314</v>
      </c>
      <c r="I1011">
        <v>23.5</v>
      </c>
      <c r="J1011">
        <v>74.650000000000006</v>
      </c>
      <c r="K1011">
        <v>72.459999999999994</v>
      </c>
      <c r="O1011" t="s">
        <v>1040</v>
      </c>
      <c r="P1011" t="s">
        <v>1010</v>
      </c>
      <c r="Q1011" t="s">
        <v>0</v>
      </c>
      <c r="R1011" t="s">
        <v>5</v>
      </c>
      <c r="S1011">
        <v>23.5</v>
      </c>
      <c r="T1011">
        <v>94.22</v>
      </c>
      <c r="U1011">
        <v>72.459999999999994</v>
      </c>
      <c r="V1011">
        <f t="shared" si="35"/>
        <v>1.300303615788021</v>
      </c>
      <c r="W1011">
        <v>21.5</v>
      </c>
      <c r="X1011">
        <v>54.97</v>
      </c>
      <c r="Y1011">
        <v>67.47</v>
      </c>
    </row>
    <row r="1012" spans="1:25" x14ac:dyDescent="0.35">
      <c r="A1012" t="s">
        <v>1041</v>
      </c>
      <c r="B1012" t="s">
        <v>1010</v>
      </c>
      <c r="C1012" t="s">
        <v>0</v>
      </c>
      <c r="D1012" t="s">
        <v>4</v>
      </c>
      <c r="E1012">
        <v>23.5</v>
      </c>
      <c r="F1012">
        <v>206.69</v>
      </c>
      <c r="G1012">
        <v>72.459999999999994</v>
      </c>
      <c r="H1012">
        <f t="shared" si="34"/>
        <v>2.85247032845708</v>
      </c>
      <c r="I1012">
        <v>21.5</v>
      </c>
      <c r="J1012">
        <v>54.83</v>
      </c>
      <c r="K1012">
        <v>67.47</v>
      </c>
      <c r="O1012" t="s">
        <v>1041</v>
      </c>
      <c r="P1012" t="s">
        <v>1010</v>
      </c>
      <c r="Q1012" t="s">
        <v>0</v>
      </c>
      <c r="R1012" t="s">
        <v>5</v>
      </c>
      <c r="S1012">
        <v>23</v>
      </c>
      <c r="T1012">
        <v>148.91999999999999</v>
      </c>
      <c r="U1012">
        <v>71.22</v>
      </c>
      <c r="V1012">
        <f t="shared" si="35"/>
        <v>2.0909856781802865</v>
      </c>
      <c r="W1012">
        <v>20.5</v>
      </c>
      <c r="X1012">
        <v>53.15</v>
      </c>
      <c r="Y1012">
        <v>64.97</v>
      </c>
    </row>
    <row r="1013" spans="1:25" x14ac:dyDescent="0.35">
      <c r="A1013" t="s">
        <v>1042</v>
      </c>
      <c r="B1013" t="s">
        <v>1010</v>
      </c>
      <c r="C1013" t="s">
        <v>0</v>
      </c>
      <c r="D1013" t="s">
        <v>4</v>
      </c>
      <c r="E1013">
        <v>23</v>
      </c>
      <c r="F1013">
        <v>80.349999999999994</v>
      </c>
      <c r="G1013">
        <v>71.22</v>
      </c>
      <c r="H1013">
        <f t="shared" si="34"/>
        <v>1.1281943274361135</v>
      </c>
      <c r="I1013">
        <v>22</v>
      </c>
      <c r="J1013">
        <v>66.88</v>
      </c>
      <c r="K1013">
        <v>68.72</v>
      </c>
      <c r="O1013" t="s">
        <v>1042</v>
      </c>
      <c r="P1013" t="s">
        <v>1010</v>
      </c>
      <c r="Q1013" t="s">
        <v>0</v>
      </c>
      <c r="R1013" t="s">
        <v>5</v>
      </c>
      <c r="S1013">
        <v>22.5</v>
      </c>
      <c r="T1013">
        <v>117.36</v>
      </c>
      <c r="U1013">
        <v>69.97</v>
      </c>
      <c r="V1013">
        <f t="shared" si="35"/>
        <v>1.6772902672573959</v>
      </c>
      <c r="W1013">
        <v>20.5</v>
      </c>
      <c r="X1013">
        <v>48.07</v>
      </c>
      <c r="Y1013">
        <v>64.97</v>
      </c>
    </row>
    <row r="1014" spans="1:25" x14ac:dyDescent="0.35">
      <c r="A1014" t="s">
        <v>1043</v>
      </c>
      <c r="B1014" t="s">
        <v>1010</v>
      </c>
      <c r="C1014" t="s">
        <v>0</v>
      </c>
      <c r="D1014" t="s">
        <v>4</v>
      </c>
      <c r="E1014">
        <v>16</v>
      </c>
      <c r="F1014">
        <v>35.19</v>
      </c>
      <c r="G1014">
        <v>53.5</v>
      </c>
      <c r="H1014">
        <f t="shared" si="34"/>
        <v>0.6577570093457944</v>
      </c>
      <c r="I1014">
        <v>15.5</v>
      </c>
      <c r="J1014">
        <v>30.42</v>
      </c>
      <c r="K1014">
        <v>52.21</v>
      </c>
      <c r="O1014" t="s">
        <v>1043</v>
      </c>
      <c r="P1014" t="s">
        <v>1010</v>
      </c>
      <c r="Q1014" t="s">
        <v>0</v>
      </c>
      <c r="R1014" t="s">
        <v>5</v>
      </c>
      <c r="S1014">
        <v>23</v>
      </c>
      <c r="T1014">
        <v>74.12</v>
      </c>
      <c r="U1014">
        <v>71.22</v>
      </c>
      <c r="V1014">
        <f t="shared" si="35"/>
        <v>1.040718899185622</v>
      </c>
      <c r="W1014">
        <v>22.5</v>
      </c>
      <c r="X1014">
        <v>39.909999999999997</v>
      </c>
      <c r="Y1014">
        <v>69.97</v>
      </c>
    </row>
    <row r="1015" spans="1:25" x14ac:dyDescent="0.35">
      <c r="A1015" t="s">
        <v>1044</v>
      </c>
      <c r="B1015" t="s">
        <v>1010</v>
      </c>
      <c r="C1015" t="s">
        <v>0</v>
      </c>
      <c r="D1015" t="s">
        <v>4</v>
      </c>
      <c r="E1015">
        <v>24</v>
      </c>
      <c r="F1015">
        <v>68.7</v>
      </c>
      <c r="G1015">
        <v>73.7</v>
      </c>
      <c r="H1015">
        <f t="shared" si="34"/>
        <v>0.93215739484396198</v>
      </c>
      <c r="I1015">
        <v>23.5</v>
      </c>
      <c r="J1015">
        <v>61.67</v>
      </c>
      <c r="K1015">
        <v>72.459999999999994</v>
      </c>
      <c r="O1015" t="s">
        <v>1044</v>
      </c>
      <c r="P1015" t="s">
        <v>1010</v>
      </c>
      <c r="Q1015" t="s">
        <v>0</v>
      </c>
      <c r="R1015" t="s">
        <v>5</v>
      </c>
      <c r="S1015">
        <v>22.5</v>
      </c>
      <c r="T1015">
        <v>87.08</v>
      </c>
      <c r="U1015">
        <v>69.97</v>
      </c>
      <c r="V1015">
        <f t="shared" si="35"/>
        <v>1.2445333714449049</v>
      </c>
      <c r="W1015">
        <v>21.5</v>
      </c>
      <c r="X1015">
        <v>63.18</v>
      </c>
      <c r="Y1015">
        <v>67.47</v>
      </c>
    </row>
    <row r="1016" spans="1:25" x14ac:dyDescent="0.35">
      <c r="A1016" s="1" t="s">
        <v>1140</v>
      </c>
      <c r="B1016" t="s">
        <v>1010</v>
      </c>
      <c r="C1016" t="s">
        <v>0</v>
      </c>
      <c r="D1016" t="s">
        <v>4</v>
      </c>
      <c r="E1016">
        <v>15</v>
      </c>
      <c r="F1016">
        <v>19.850000000000001</v>
      </c>
      <c r="G1016">
        <v>50.91</v>
      </c>
      <c r="H1016">
        <f t="shared" si="34"/>
        <v>0.38990375171871938</v>
      </c>
      <c r="I1016">
        <v>15</v>
      </c>
      <c r="J1016">
        <v>19.850000000000001</v>
      </c>
      <c r="K1016">
        <v>50.91</v>
      </c>
      <c r="O1016" t="s">
        <v>1140</v>
      </c>
      <c r="P1016" t="s">
        <v>1010</v>
      </c>
      <c r="Q1016" t="s">
        <v>0</v>
      </c>
      <c r="R1016" t="s">
        <v>5</v>
      </c>
      <c r="S1016">
        <v>22.5</v>
      </c>
      <c r="T1016">
        <v>105.11</v>
      </c>
      <c r="U1016">
        <v>69.97</v>
      </c>
      <c r="V1016">
        <f t="shared" si="35"/>
        <v>1.5022152351007574</v>
      </c>
      <c r="W1016">
        <v>24.5</v>
      </c>
      <c r="X1016">
        <v>84.64</v>
      </c>
      <c r="Y1016">
        <v>74.930000000000007</v>
      </c>
    </row>
    <row r="1017" spans="1:25" x14ac:dyDescent="0.35">
      <c r="A1017" t="s">
        <v>1045</v>
      </c>
      <c r="B1017" t="s">
        <v>1010</v>
      </c>
      <c r="C1017" t="s">
        <v>0</v>
      </c>
      <c r="D1017" t="s">
        <v>4</v>
      </c>
      <c r="E1017">
        <v>20.5</v>
      </c>
      <c r="F1017">
        <v>55.1</v>
      </c>
      <c r="G1017">
        <v>64.97</v>
      </c>
      <c r="H1017">
        <f t="shared" si="34"/>
        <v>0.84808373095274747</v>
      </c>
      <c r="I1017">
        <v>20</v>
      </c>
      <c r="J1017">
        <v>53.47</v>
      </c>
      <c r="K1017">
        <v>63.71</v>
      </c>
      <c r="O1017" t="s">
        <v>1045</v>
      </c>
      <c r="P1017" t="s">
        <v>1010</v>
      </c>
      <c r="Q1017" t="s">
        <v>0</v>
      </c>
      <c r="R1017" t="s">
        <v>5</v>
      </c>
      <c r="S1017">
        <v>19.5</v>
      </c>
      <c r="T1017">
        <v>51.25</v>
      </c>
      <c r="U1017">
        <v>62.44</v>
      </c>
      <c r="V1017">
        <f t="shared" si="35"/>
        <v>0.8207879564381807</v>
      </c>
      <c r="W1017">
        <v>19</v>
      </c>
      <c r="X1017">
        <v>33.43</v>
      </c>
      <c r="Y1017">
        <v>61.18</v>
      </c>
    </row>
    <row r="1018" spans="1:25" x14ac:dyDescent="0.35">
      <c r="A1018" t="s">
        <v>1046</v>
      </c>
      <c r="B1018" t="s">
        <v>1010</v>
      </c>
      <c r="C1018" t="s">
        <v>0</v>
      </c>
      <c r="D1018" t="s">
        <v>4</v>
      </c>
      <c r="E1018">
        <v>23</v>
      </c>
      <c r="F1018">
        <v>65.33</v>
      </c>
      <c r="G1018">
        <v>71.22</v>
      </c>
      <c r="H1018">
        <f t="shared" si="34"/>
        <v>0.91729851165402976</v>
      </c>
      <c r="I1018">
        <v>22.5</v>
      </c>
      <c r="J1018">
        <v>45.58</v>
      </c>
      <c r="K1018">
        <v>69.97</v>
      </c>
      <c r="O1018" t="s">
        <v>1046</v>
      </c>
      <c r="P1018" t="s">
        <v>1010</v>
      </c>
      <c r="Q1018" t="s">
        <v>0</v>
      </c>
      <c r="R1018" t="s">
        <v>5</v>
      </c>
      <c r="S1018">
        <v>33</v>
      </c>
      <c r="T1018">
        <v>84.88</v>
      </c>
      <c r="U1018">
        <v>95.64</v>
      </c>
      <c r="V1018">
        <f t="shared" si="35"/>
        <v>0.88749477206189875</v>
      </c>
      <c r="W1018">
        <v>32.5</v>
      </c>
      <c r="X1018">
        <v>60.94</v>
      </c>
      <c r="Y1018">
        <v>94.43</v>
      </c>
    </row>
    <row r="1019" spans="1:25" x14ac:dyDescent="0.35">
      <c r="A1019" t="s">
        <v>1047</v>
      </c>
      <c r="B1019" t="s">
        <v>1010</v>
      </c>
      <c r="C1019" t="s">
        <v>0</v>
      </c>
      <c r="D1019" t="s">
        <v>4</v>
      </c>
      <c r="E1019">
        <v>24</v>
      </c>
      <c r="F1019">
        <v>71.86</v>
      </c>
      <c r="G1019">
        <v>73.7</v>
      </c>
      <c r="H1019">
        <f t="shared" si="34"/>
        <v>0.97503392130257793</v>
      </c>
      <c r="I1019">
        <v>23.5</v>
      </c>
      <c r="J1019">
        <v>64.290000000000006</v>
      </c>
      <c r="K1019">
        <v>72.459999999999994</v>
      </c>
      <c r="O1019" t="s">
        <v>1047</v>
      </c>
      <c r="P1019" t="s">
        <v>1010</v>
      </c>
      <c r="Q1019" t="s">
        <v>0</v>
      </c>
      <c r="R1019" t="s">
        <v>5</v>
      </c>
      <c r="S1019">
        <v>23</v>
      </c>
      <c r="T1019">
        <v>124.86</v>
      </c>
      <c r="U1019">
        <v>71.22</v>
      </c>
      <c r="V1019">
        <f t="shared" si="35"/>
        <v>1.7531592249368155</v>
      </c>
      <c r="W1019">
        <v>21</v>
      </c>
      <c r="X1019">
        <v>49.51</v>
      </c>
      <c r="Y1019">
        <v>66.22</v>
      </c>
    </row>
    <row r="1020" spans="1:25" x14ac:dyDescent="0.35">
      <c r="A1020" t="s">
        <v>1048</v>
      </c>
      <c r="B1020" t="s">
        <v>1010</v>
      </c>
      <c r="C1020" t="s">
        <v>3</v>
      </c>
      <c r="D1020" t="s">
        <v>4</v>
      </c>
      <c r="E1020">
        <v>23.5</v>
      </c>
      <c r="F1020">
        <v>60.73</v>
      </c>
      <c r="G1020">
        <v>72.459999999999994</v>
      </c>
      <c r="H1020">
        <f t="shared" si="34"/>
        <v>0.83811758211427001</v>
      </c>
      <c r="I1020">
        <v>23</v>
      </c>
      <c r="J1020">
        <v>54.62</v>
      </c>
      <c r="K1020">
        <v>71.22</v>
      </c>
      <c r="O1020" t="s">
        <v>1048</v>
      </c>
      <c r="P1020" t="s">
        <v>1010</v>
      </c>
      <c r="Q1020" t="s">
        <v>3</v>
      </c>
      <c r="R1020" t="s">
        <v>5</v>
      </c>
      <c r="S1020">
        <v>31</v>
      </c>
      <c r="T1020">
        <v>92.22</v>
      </c>
      <c r="U1020">
        <v>90.81</v>
      </c>
      <c r="V1020">
        <f t="shared" si="35"/>
        <v>1.0155269243475389</v>
      </c>
      <c r="W1020">
        <v>15.5</v>
      </c>
      <c r="X1020">
        <v>53.22</v>
      </c>
      <c r="Y1020">
        <v>52.21</v>
      </c>
    </row>
    <row r="1021" spans="1:25" x14ac:dyDescent="0.35">
      <c r="A1021" t="s">
        <v>1049</v>
      </c>
      <c r="B1021" t="s">
        <v>1010</v>
      </c>
      <c r="C1021" t="s">
        <v>3</v>
      </c>
      <c r="D1021" t="s">
        <v>4</v>
      </c>
      <c r="E1021">
        <v>23</v>
      </c>
      <c r="F1021">
        <v>70.760000000000005</v>
      </c>
      <c r="G1021">
        <v>71.22</v>
      </c>
      <c r="H1021">
        <f t="shared" si="34"/>
        <v>0.99354114012917727</v>
      </c>
      <c r="I1021">
        <v>22.5</v>
      </c>
      <c r="J1021">
        <v>37.24</v>
      </c>
      <c r="K1021">
        <v>69.97</v>
      </c>
      <c r="O1021" t="s">
        <v>1049</v>
      </c>
      <c r="P1021" t="s">
        <v>1010</v>
      </c>
      <c r="Q1021" t="s">
        <v>3</v>
      </c>
      <c r="R1021" t="s">
        <v>5</v>
      </c>
      <c r="S1021">
        <v>16</v>
      </c>
      <c r="T1021">
        <v>41.36</v>
      </c>
      <c r="U1021">
        <v>53.5</v>
      </c>
      <c r="V1021">
        <f t="shared" si="35"/>
        <v>0.77308411214953265</v>
      </c>
      <c r="W1021">
        <v>15.5</v>
      </c>
      <c r="X1021">
        <v>22.45</v>
      </c>
      <c r="Y1021">
        <v>52.21</v>
      </c>
    </row>
    <row r="1022" spans="1:25" x14ac:dyDescent="0.35">
      <c r="A1022" t="s">
        <v>1050</v>
      </c>
      <c r="B1022" t="s">
        <v>1010</v>
      </c>
      <c r="C1022" t="s">
        <v>3</v>
      </c>
      <c r="D1022" t="s">
        <v>4</v>
      </c>
      <c r="E1022">
        <v>23.5</v>
      </c>
      <c r="F1022">
        <v>57.2</v>
      </c>
      <c r="G1022">
        <v>72.459999999999994</v>
      </c>
      <c r="H1022">
        <f t="shared" si="34"/>
        <v>0.78940104885454054</v>
      </c>
      <c r="I1022">
        <v>23</v>
      </c>
      <c r="J1022">
        <v>38.21</v>
      </c>
      <c r="K1022">
        <v>71.22</v>
      </c>
      <c r="O1022" t="s">
        <v>1050</v>
      </c>
      <c r="P1022" t="s">
        <v>1010</v>
      </c>
      <c r="Q1022" t="s">
        <v>3</v>
      </c>
      <c r="R1022" t="s">
        <v>5</v>
      </c>
      <c r="S1022">
        <v>33</v>
      </c>
      <c r="T1022">
        <v>91.57</v>
      </c>
      <c r="U1022">
        <v>95.64</v>
      </c>
      <c r="V1022">
        <f t="shared" si="35"/>
        <v>0.95744458385612707</v>
      </c>
      <c r="W1022">
        <v>32.5</v>
      </c>
      <c r="X1022">
        <v>69.53</v>
      </c>
      <c r="Y1022">
        <v>94.43</v>
      </c>
    </row>
    <row r="1023" spans="1:25" x14ac:dyDescent="0.35">
      <c r="A1023" t="s">
        <v>1051</v>
      </c>
      <c r="B1023" t="s">
        <v>1010</v>
      </c>
      <c r="C1023" t="s">
        <v>3</v>
      </c>
      <c r="D1023" t="s">
        <v>4</v>
      </c>
      <c r="E1023">
        <v>24</v>
      </c>
      <c r="F1023">
        <v>71.25</v>
      </c>
      <c r="G1023">
        <v>73.7</v>
      </c>
      <c r="H1023">
        <f t="shared" si="34"/>
        <v>0.96675712347354137</v>
      </c>
      <c r="I1023">
        <v>23.5</v>
      </c>
      <c r="J1023">
        <v>55.35</v>
      </c>
      <c r="K1023">
        <v>72.459999999999994</v>
      </c>
      <c r="O1023" t="s">
        <v>1051</v>
      </c>
      <c r="P1023" t="s">
        <v>1010</v>
      </c>
      <c r="Q1023" t="s">
        <v>3</v>
      </c>
      <c r="R1023" t="s">
        <v>5</v>
      </c>
      <c r="S1023">
        <v>21.5</v>
      </c>
      <c r="T1023">
        <v>79.709999999999994</v>
      </c>
      <c r="U1023">
        <v>67.47</v>
      </c>
      <c r="V1023">
        <f t="shared" si="35"/>
        <v>1.1814139617607824</v>
      </c>
      <c r="W1023">
        <v>23.5</v>
      </c>
      <c r="X1023">
        <v>82.81</v>
      </c>
      <c r="Y1023">
        <v>72.459999999999994</v>
      </c>
    </row>
    <row r="1024" spans="1:25" x14ac:dyDescent="0.35">
      <c r="A1024" t="s">
        <v>1052</v>
      </c>
      <c r="B1024" t="s">
        <v>1010</v>
      </c>
      <c r="C1024" t="s">
        <v>3</v>
      </c>
      <c r="D1024" t="s">
        <v>4</v>
      </c>
      <c r="E1024">
        <v>20</v>
      </c>
      <c r="F1024">
        <v>43.86</v>
      </c>
      <c r="G1024">
        <v>63.71</v>
      </c>
      <c r="H1024">
        <f t="shared" si="34"/>
        <v>0.68843195730654527</v>
      </c>
      <c r="I1024">
        <v>19.5</v>
      </c>
      <c r="J1024">
        <v>29.68</v>
      </c>
      <c r="K1024">
        <v>62.44</v>
      </c>
      <c r="O1024" t="s">
        <v>1052</v>
      </c>
      <c r="P1024" t="s">
        <v>1010</v>
      </c>
      <c r="Q1024" t="s">
        <v>3</v>
      </c>
      <c r="R1024" t="s">
        <v>5</v>
      </c>
      <c r="S1024">
        <v>16.5</v>
      </c>
      <c r="T1024">
        <v>38.69</v>
      </c>
      <c r="U1024">
        <v>54.79</v>
      </c>
      <c r="V1024">
        <f t="shared" si="35"/>
        <v>0.70615075743748856</v>
      </c>
      <c r="W1024">
        <v>16</v>
      </c>
      <c r="X1024">
        <v>24.35</v>
      </c>
      <c r="Y1024">
        <v>53.5</v>
      </c>
    </row>
    <row r="1025" spans="1:25" x14ac:dyDescent="0.35">
      <c r="A1025" t="s">
        <v>1053</v>
      </c>
      <c r="B1025" t="s">
        <v>1010</v>
      </c>
      <c r="C1025" t="s">
        <v>3</v>
      </c>
      <c r="D1025" t="s">
        <v>4</v>
      </c>
      <c r="E1025">
        <v>22.5</v>
      </c>
      <c r="F1025">
        <v>106.52</v>
      </c>
      <c r="G1025">
        <v>69.97</v>
      </c>
      <c r="H1025">
        <f t="shared" si="34"/>
        <v>1.5223667285979705</v>
      </c>
      <c r="I1025">
        <v>21</v>
      </c>
      <c r="J1025">
        <v>39.340000000000003</v>
      </c>
      <c r="K1025">
        <v>66.22</v>
      </c>
      <c r="O1025" t="s">
        <v>1053</v>
      </c>
      <c r="P1025" t="s">
        <v>1010</v>
      </c>
      <c r="Q1025" t="s">
        <v>3</v>
      </c>
      <c r="R1025" t="s">
        <v>5</v>
      </c>
      <c r="S1025">
        <v>21.5</v>
      </c>
      <c r="T1025">
        <v>62.29</v>
      </c>
      <c r="U1025">
        <v>67.47</v>
      </c>
      <c r="V1025">
        <f t="shared" si="35"/>
        <v>0.92322513709796949</v>
      </c>
      <c r="W1025">
        <v>21</v>
      </c>
      <c r="X1025">
        <v>55.36</v>
      </c>
      <c r="Y1025">
        <v>66.22</v>
      </c>
    </row>
    <row r="1026" spans="1:25" x14ac:dyDescent="0.35">
      <c r="A1026" t="s">
        <v>1054</v>
      </c>
      <c r="B1026" t="s">
        <v>1010</v>
      </c>
      <c r="C1026" t="s">
        <v>3</v>
      </c>
      <c r="D1026" t="s">
        <v>4</v>
      </c>
      <c r="E1026">
        <v>22.5</v>
      </c>
      <c r="F1026">
        <v>57.47</v>
      </c>
      <c r="G1026">
        <v>69.97</v>
      </c>
      <c r="H1026">
        <f t="shared" si="34"/>
        <v>0.82135200800343</v>
      </c>
      <c r="I1026">
        <v>22</v>
      </c>
      <c r="J1026">
        <v>40.43</v>
      </c>
      <c r="K1026">
        <v>68.72</v>
      </c>
      <c r="O1026" t="s">
        <v>1054</v>
      </c>
      <c r="P1026" t="s">
        <v>1010</v>
      </c>
      <c r="Q1026" t="s">
        <v>3</v>
      </c>
      <c r="R1026" t="s">
        <v>5</v>
      </c>
      <c r="S1026">
        <v>22</v>
      </c>
      <c r="T1026">
        <v>72.31</v>
      </c>
      <c r="U1026">
        <v>68.72</v>
      </c>
      <c r="V1026">
        <f t="shared" si="35"/>
        <v>1.0522409778812574</v>
      </c>
      <c r="W1026">
        <v>21.5</v>
      </c>
      <c r="X1026">
        <v>44.54</v>
      </c>
      <c r="Y1026">
        <v>67.47</v>
      </c>
    </row>
    <row r="1027" spans="1:25" x14ac:dyDescent="0.35">
      <c r="A1027" t="s">
        <v>1055</v>
      </c>
      <c r="B1027" t="s">
        <v>1010</v>
      </c>
      <c r="C1027" t="s">
        <v>3</v>
      </c>
      <c r="D1027" t="s">
        <v>4</v>
      </c>
      <c r="E1027">
        <v>18</v>
      </c>
      <c r="F1027">
        <v>37.47</v>
      </c>
      <c r="G1027">
        <v>58.64</v>
      </c>
      <c r="H1027">
        <f t="shared" si="34"/>
        <v>0.63898362892223737</v>
      </c>
      <c r="I1027">
        <v>17.5</v>
      </c>
      <c r="J1027">
        <v>33.880000000000003</v>
      </c>
      <c r="K1027">
        <v>57.36</v>
      </c>
      <c r="O1027" t="s">
        <v>1055</v>
      </c>
      <c r="P1027" t="s">
        <v>1010</v>
      </c>
      <c r="Q1027" t="s">
        <v>3</v>
      </c>
      <c r="R1027" t="s">
        <v>5</v>
      </c>
      <c r="S1027">
        <v>15.5</v>
      </c>
      <c r="T1027">
        <v>33.869999999999997</v>
      </c>
      <c r="U1027">
        <v>52.21</v>
      </c>
      <c r="V1027">
        <f t="shared" si="35"/>
        <v>0.64872629764412937</v>
      </c>
      <c r="W1027">
        <v>15</v>
      </c>
      <c r="X1027">
        <v>22.39</v>
      </c>
      <c r="Y1027">
        <v>50.91</v>
      </c>
    </row>
    <row r="1028" spans="1:25" x14ac:dyDescent="0.35">
      <c r="A1028" t="s">
        <v>1056</v>
      </c>
      <c r="B1028" t="s">
        <v>1010</v>
      </c>
      <c r="C1028" t="s">
        <v>3</v>
      </c>
      <c r="D1028" t="s">
        <v>4</v>
      </c>
      <c r="E1028">
        <v>15</v>
      </c>
      <c r="F1028">
        <v>40.049999999999997</v>
      </c>
      <c r="G1028">
        <v>50.91</v>
      </c>
      <c r="H1028">
        <f t="shared" si="34"/>
        <v>0.78668238067177376</v>
      </c>
      <c r="I1028">
        <v>15</v>
      </c>
      <c r="J1028">
        <v>40.049999999999997</v>
      </c>
      <c r="K1028">
        <v>50.91</v>
      </c>
      <c r="O1028" t="s">
        <v>1056</v>
      </c>
      <c r="P1028" t="s">
        <v>1010</v>
      </c>
      <c r="Q1028" t="s">
        <v>3</v>
      </c>
      <c r="R1028" t="s">
        <v>5</v>
      </c>
      <c r="S1028">
        <v>34.5</v>
      </c>
      <c r="T1028">
        <v>91.58</v>
      </c>
      <c r="U1028">
        <v>99.24</v>
      </c>
      <c r="V1028">
        <f t="shared" si="35"/>
        <v>0.92281338170092708</v>
      </c>
      <c r="W1028">
        <v>34</v>
      </c>
      <c r="X1028">
        <v>65.39</v>
      </c>
      <c r="Y1028">
        <v>98.04</v>
      </c>
    </row>
    <row r="1029" spans="1:25" x14ac:dyDescent="0.35">
      <c r="A1029" t="s">
        <v>1057</v>
      </c>
      <c r="B1029" t="s">
        <v>1010</v>
      </c>
      <c r="C1029" t="s">
        <v>3</v>
      </c>
      <c r="D1029" t="s">
        <v>4</v>
      </c>
      <c r="E1029">
        <v>22.5</v>
      </c>
      <c r="F1029">
        <v>53.01</v>
      </c>
      <c r="G1029">
        <v>69.97</v>
      </c>
      <c r="H1029">
        <f t="shared" si="34"/>
        <v>0.75761040445905381</v>
      </c>
      <c r="I1029">
        <v>22</v>
      </c>
      <c r="J1029">
        <v>38.770000000000003</v>
      </c>
      <c r="K1029">
        <v>68.72</v>
      </c>
      <c r="O1029" t="s">
        <v>1057</v>
      </c>
      <c r="P1029" t="s">
        <v>1010</v>
      </c>
      <c r="Q1029" t="s">
        <v>3</v>
      </c>
      <c r="R1029" t="s">
        <v>5</v>
      </c>
      <c r="S1029">
        <v>24</v>
      </c>
      <c r="T1029">
        <v>71.52</v>
      </c>
      <c r="U1029">
        <v>73.7</v>
      </c>
      <c r="V1029">
        <f t="shared" si="35"/>
        <v>0.97042062415196739</v>
      </c>
      <c r="W1029">
        <v>23.5</v>
      </c>
      <c r="X1029">
        <v>58.19</v>
      </c>
      <c r="Y1029">
        <v>72.459999999999994</v>
      </c>
    </row>
    <row r="1030" spans="1:25" x14ac:dyDescent="0.35">
      <c r="A1030" t="s">
        <v>1058</v>
      </c>
      <c r="B1030" t="s">
        <v>1010</v>
      </c>
      <c r="C1030" t="s">
        <v>3</v>
      </c>
      <c r="D1030" t="s">
        <v>4</v>
      </c>
      <c r="E1030">
        <v>24</v>
      </c>
      <c r="F1030">
        <v>73.400000000000006</v>
      </c>
      <c r="G1030">
        <v>73.7</v>
      </c>
      <c r="H1030">
        <f t="shared" si="34"/>
        <v>0.99592944369063774</v>
      </c>
      <c r="I1030">
        <v>23.5</v>
      </c>
      <c r="J1030">
        <v>67.59</v>
      </c>
      <c r="K1030">
        <v>72.459999999999994</v>
      </c>
      <c r="O1030" t="s">
        <v>1058</v>
      </c>
      <c r="P1030" t="s">
        <v>1010</v>
      </c>
      <c r="Q1030" t="s">
        <v>3</v>
      </c>
      <c r="R1030" t="s">
        <v>5</v>
      </c>
      <c r="S1030">
        <v>16.5</v>
      </c>
      <c r="T1030">
        <v>56.56</v>
      </c>
      <c r="U1030">
        <v>54.79</v>
      </c>
      <c r="V1030">
        <f t="shared" si="35"/>
        <v>1.032305165176127</v>
      </c>
      <c r="W1030">
        <v>16</v>
      </c>
      <c r="X1030">
        <v>30.99</v>
      </c>
      <c r="Y1030">
        <v>53.5</v>
      </c>
    </row>
    <row r="1031" spans="1:25" x14ac:dyDescent="0.35">
      <c r="A1031" t="s">
        <v>1059</v>
      </c>
      <c r="B1031" t="s">
        <v>1010</v>
      </c>
      <c r="C1031" t="s">
        <v>3</v>
      </c>
      <c r="D1031" t="s">
        <v>4</v>
      </c>
      <c r="E1031">
        <v>21.5</v>
      </c>
      <c r="F1031">
        <v>54.91</v>
      </c>
      <c r="G1031">
        <v>67.47</v>
      </c>
      <c r="H1031">
        <f t="shared" si="34"/>
        <v>0.81384318956573287</v>
      </c>
      <c r="I1031">
        <v>21</v>
      </c>
      <c r="J1031">
        <v>40.98</v>
      </c>
      <c r="K1031">
        <v>66.22</v>
      </c>
      <c r="O1031" t="s">
        <v>1059</v>
      </c>
      <c r="P1031" t="s">
        <v>1010</v>
      </c>
      <c r="Q1031" t="s">
        <v>3</v>
      </c>
      <c r="R1031" t="s">
        <v>5</v>
      </c>
      <c r="S1031">
        <v>34.5</v>
      </c>
      <c r="T1031">
        <v>94.93</v>
      </c>
      <c r="U1031">
        <v>99.24</v>
      </c>
      <c r="V1031">
        <f t="shared" si="35"/>
        <v>0.95656993147924241</v>
      </c>
      <c r="W1031">
        <v>34</v>
      </c>
      <c r="X1031">
        <v>71.5</v>
      </c>
      <c r="Y1031">
        <v>98.04</v>
      </c>
    </row>
    <row r="1032" spans="1:25" x14ac:dyDescent="0.35">
      <c r="A1032" t="s">
        <v>1060</v>
      </c>
      <c r="B1032" t="s">
        <v>1010</v>
      </c>
      <c r="C1032" t="s">
        <v>3</v>
      </c>
      <c r="D1032" t="s">
        <v>4</v>
      </c>
      <c r="E1032">
        <v>29</v>
      </c>
      <c r="F1032">
        <v>85.77</v>
      </c>
      <c r="G1032">
        <v>85.96</v>
      </c>
      <c r="H1032">
        <f t="shared" si="34"/>
        <v>0.99778966961377391</v>
      </c>
      <c r="I1032">
        <v>28.5</v>
      </c>
      <c r="J1032">
        <v>58.21</v>
      </c>
      <c r="K1032">
        <v>84.74</v>
      </c>
      <c r="O1032" t="s">
        <v>1060</v>
      </c>
      <c r="P1032" t="s">
        <v>1010</v>
      </c>
      <c r="Q1032" t="s">
        <v>3</v>
      </c>
      <c r="R1032" t="s">
        <v>5</v>
      </c>
      <c r="S1032">
        <v>19</v>
      </c>
      <c r="T1032">
        <v>61.54</v>
      </c>
      <c r="U1032">
        <v>61.18</v>
      </c>
      <c r="V1032">
        <f t="shared" si="35"/>
        <v>1.0058842759071591</v>
      </c>
      <c r="W1032">
        <v>18.5</v>
      </c>
      <c r="X1032">
        <v>31.89</v>
      </c>
      <c r="Y1032">
        <v>59.91</v>
      </c>
    </row>
    <row r="1033" spans="1:25" x14ac:dyDescent="0.35">
      <c r="A1033" t="s">
        <v>1061</v>
      </c>
      <c r="B1033" t="s">
        <v>1010</v>
      </c>
      <c r="C1033" t="s">
        <v>3</v>
      </c>
      <c r="D1033" t="s">
        <v>4</v>
      </c>
      <c r="E1033">
        <v>24</v>
      </c>
      <c r="F1033">
        <v>67.14</v>
      </c>
      <c r="G1033">
        <v>73.7</v>
      </c>
      <c r="H1033">
        <f t="shared" si="34"/>
        <v>0.91099050203527809</v>
      </c>
      <c r="I1033">
        <v>23.5</v>
      </c>
      <c r="J1033">
        <v>60.79</v>
      </c>
      <c r="K1033">
        <v>72.459999999999994</v>
      </c>
      <c r="O1033" t="s">
        <v>1061</v>
      </c>
      <c r="P1033" t="s">
        <v>1010</v>
      </c>
      <c r="Q1033" t="s">
        <v>3</v>
      </c>
      <c r="R1033" t="s">
        <v>5</v>
      </c>
      <c r="S1033">
        <v>29</v>
      </c>
      <c r="T1033">
        <v>77.45</v>
      </c>
      <c r="U1033">
        <v>85.96</v>
      </c>
      <c r="V1033">
        <f t="shared" si="35"/>
        <v>0.90100046533271294</v>
      </c>
      <c r="W1033">
        <v>28.5</v>
      </c>
      <c r="X1033">
        <v>52.09</v>
      </c>
      <c r="Y1033">
        <v>84.74</v>
      </c>
    </row>
    <row r="1034" spans="1:25" x14ac:dyDescent="0.35">
      <c r="A1034" t="s">
        <v>1062</v>
      </c>
      <c r="B1034" t="s">
        <v>1010</v>
      </c>
      <c r="C1034" t="s">
        <v>3</v>
      </c>
      <c r="D1034" t="s">
        <v>4</v>
      </c>
      <c r="E1034">
        <v>23.5</v>
      </c>
      <c r="F1034">
        <v>61.43</v>
      </c>
      <c r="G1034">
        <v>72.459999999999994</v>
      </c>
      <c r="H1034">
        <f t="shared" si="34"/>
        <v>0.84777808446039205</v>
      </c>
      <c r="I1034">
        <v>23</v>
      </c>
      <c r="J1034">
        <v>52.33</v>
      </c>
      <c r="K1034">
        <v>71.22</v>
      </c>
      <c r="O1034" t="s">
        <v>1062</v>
      </c>
      <c r="P1034" t="s">
        <v>1010</v>
      </c>
      <c r="Q1034" t="s">
        <v>3</v>
      </c>
      <c r="R1034" t="s">
        <v>5</v>
      </c>
      <c r="S1034">
        <v>25</v>
      </c>
      <c r="T1034">
        <v>73.33</v>
      </c>
      <c r="U1034">
        <v>76.17</v>
      </c>
      <c r="V1034">
        <f t="shared" si="35"/>
        <v>0.96271497965078112</v>
      </c>
      <c r="W1034">
        <v>24.5</v>
      </c>
      <c r="X1034">
        <v>48.58</v>
      </c>
      <c r="Y1034">
        <v>74.930000000000007</v>
      </c>
    </row>
    <row r="1035" spans="1:25" x14ac:dyDescent="0.35">
      <c r="A1035" s="1" t="s">
        <v>1141</v>
      </c>
      <c r="B1035" t="s">
        <v>1010</v>
      </c>
      <c r="C1035" t="s">
        <v>3</v>
      </c>
      <c r="D1035" t="s">
        <v>4</v>
      </c>
      <c r="E1035">
        <v>0</v>
      </c>
      <c r="F1035">
        <v>0</v>
      </c>
      <c r="G1035">
        <v>0</v>
      </c>
      <c r="H1035" t="e">
        <f t="shared" si="34"/>
        <v>#DIV/0!</v>
      </c>
      <c r="I1035">
        <v>0</v>
      </c>
      <c r="J1035">
        <v>0</v>
      </c>
      <c r="K1035">
        <v>0</v>
      </c>
      <c r="O1035" t="s">
        <v>1141</v>
      </c>
      <c r="P1035" t="s">
        <v>1010</v>
      </c>
      <c r="Q1035" t="s">
        <v>3</v>
      </c>
      <c r="R1035" t="s">
        <v>5</v>
      </c>
      <c r="S1035">
        <v>15</v>
      </c>
      <c r="T1035">
        <v>19.600000000000001</v>
      </c>
      <c r="U1035">
        <v>50.91</v>
      </c>
      <c r="V1035">
        <f t="shared" si="35"/>
        <v>0.38499312512276573</v>
      </c>
      <c r="W1035">
        <v>15</v>
      </c>
      <c r="X1035">
        <v>19.600000000000001</v>
      </c>
      <c r="Y1035">
        <v>50.91</v>
      </c>
    </row>
    <row r="1036" spans="1:25" x14ac:dyDescent="0.35">
      <c r="A1036" s="1" t="s">
        <v>1142</v>
      </c>
      <c r="B1036" t="s">
        <v>1143</v>
      </c>
      <c r="C1036" t="s">
        <v>0</v>
      </c>
      <c r="D1036" t="s">
        <v>1</v>
      </c>
      <c r="E1036">
        <v>0</v>
      </c>
      <c r="F1036">
        <v>0</v>
      </c>
      <c r="G1036">
        <v>0</v>
      </c>
      <c r="H1036" t="e">
        <f t="shared" ref="H1036:H1099" si="36">F1036/G1036</f>
        <v>#DIV/0!</v>
      </c>
      <c r="I1036">
        <v>0</v>
      </c>
      <c r="J1036">
        <v>0</v>
      </c>
      <c r="K1036">
        <v>0</v>
      </c>
      <c r="O1036" t="s">
        <v>1142</v>
      </c>
      <c r="P1036" t="s">
        <v>1143</v>
      </c>
      <c r="Q1036" t="s">
        <v>0</v>
      </c>
      <c r="R1036" t="s">
        <v>2</v>
      </c>
      <c r="S1036">
        <v>0</v>
      </c>
      <c r="T1036">
        <v>0</v>
      </c>
      <c r="U1036">
        <v>0</v>
      </c>
      <c r="V1036" t="e">
        <f t="shared" ref="V1036:V1099" si="37">T1036/U1036</f>
        <v>#DIV/0!</v>
      </c>
      <c r="W1036">
        <v>0</v>
      </c>
      <c r="X1036">
        <v>0</v>
      </c>
      <c r="Y1036">
        <v>0</v>
      </c>
    </row>
    <row r="1037" spans="1:25" x14ac:dyDescent="0.35">
      <c r="A1037" t="s">
        <v>1144</v>
      </c>
      <c r="B1037" t="s">
        <v>1143</v>
      </c>
      <c r="C1037" t="s">
        <v>0</v>
      </c>
      <c r="D1037" t="s">
        <v>1</v>
      </c>
      <c r="E1037">
        <v>24</v>
      </c>
      <c r="F1037">
        <v>109.06</v>
      </c>
      <c r="G1037">
        <v>73.7</v>
      </c>
      <c r="H1037">
        <f t="shared" si="36"/>
        <v>1.4797829036635006</v>
      </c>
      <c r="I1037">
        <v>16</v>
      </c>
      <c r="J1037">
        <v>55.64</v>
      </c>
      <c r="K1037">
        <v>53.5</v>
      </c>
      <c r="O1037" t="s">
        <v>1144</v>
      </c>
      <c r="P1037" t="s">
        <v>1143</v>
      </c>
      <c r="Q1037" t="s">
        <v>0</v>
      </c>
      <c r="R1037" t="s">
        <v>2</v>
      </c>
      <c r="S1037">
        <v>24</v>
      </c>
      <c r="T1037">
        <v>134.16</v>
      </c>
      <c r="U1037">
        <v>73.7</v>
      </c>
      <c r="V1037">
        <f t="shared" si="37"/>
        <v>1.8203527815468112</v>
      </c>
      <c r="W1037">
        <v>22.5</v>
      </c>
      <c r="X1037">
        <v>41.18</v>
      </c>
      <c r="Y1037">
        <v>69.97</v>
      </c>
    </row>
    <row r="1038" spans="1:25" x14ac:dyDescent="0.35">
      <c r="A1038" t="s">
        <v>1145</v>
      </c>
      <c r="B1038" t="s">
        <v>1143</v>
      </c>
      <c r="C1038" t="s">
        <v>0</v>
      </c>
      <c r="D1038" t="s">
        <v>1</v>
      </c>
      <c r="E1038">
        <v>24.5</v>
      </c>
      <c r="F1038">
        <v>88.59</v>
      </c>
      <c r="G1038">
        <v>74.930000000000007</v>
      </c>
      <c r="H1038">
        <f t="shared" si="36"/>
        <v>1.1823034832510342</v>
      </c>
      <c r="I1038">
        <v>22.5</v>
      </c>
      <c r="J1038">
        <v>62.22</v>
      </c>
      <c r="K1038">
        <v>69.97</v>
      </c>
      <c r="O1038" t="s">
        <v>1145</v>
      </c>
      <c r="P1038" t="s">
        <v>1143</v>
      </c>
      <c r="Q1038" t="s">
        <v>0</v>
      </c>
      <c r="R1038" t="s">
        <v>2</v>
      </c>
      <c r="S1038">
        <v>24</v>
      </c>
      <c r="T1038">
        <v>160.66999999999999</v>
      </c>
      <c r="U1038">
        <v>73.7</v>
      </c>
      <c r="V1038">
        <f t="shared" si="37"/>
        <v>2.1800542740841244</v>
      </c>
      <c r="W1038">
        <v>16</v>
      </c>
      <c r="X1038">
        <v>54.31</v>
      </c>
      <c r="Y1038">
        <v>53.5</v>
      </c>
    </row>
    <row r="1039" spans="1:25" x14ac:dyDescent="0.35">
      <c r="A1039" t="s">
        <v>1146</v>
      </c>
      <c r="B1039" t="s">
        <v>1143</v>
      </c>
      <c r="C1039" t="s">
        <v>0</v>
      </c>
      <c r="D1039" t="s">
        <v>1</v>
      </c>
      <c r="E1039">
        <v>23.5</v>
      </c>
      <c r="F1039">
        <v>151.87</v>
      </c>
      <c r="G1039">
        <v>72.459999999999994</v>
      </c>
      <c r="H1039">
        <f t="shared" si="36"/>
        <v>2.0959149875793543</v>
      </c>
      <c r="I1039">
        <v>21.5</v>
      </c>
      <c r="J1039">
        <v>64.17</v>
      </c>
      <c r="K1039">
        <v>67.47</v>
      </c>
      <c r="O1039" t="s">
        <v>1146</v>
      </c>
      <c r="P1039" t="s">
        <v>1143</v>
      </c>
      <c r="Q1039" t="s">
        <v>0</v>
      </c>
      <c r="R1039" t="s">
        <v>2</v>
      </c>
      <c r="S1039">
        <v>24</v>
      </c>
      <c r="T1039">
        <v>130.59</v>
      </c>
      <c r="U1039">
        <v>73.7</v>
      </c>
      <c r="V1039">
        <f t="shared" si="37"/>
        <v>1.7719131614654002</v>
      </c>
      <c r="W1039">
        <v>21.5</v>
      </c>
      <c r="X1039">
        <v>47.37</v>
      </c>
      <c r="Y1039">
        <v>67.47</v>
      </c>
    </row>
    <row r="1040" spans="1:25" x14ac:dyDescent="0.35">
      <c r="A1040" s="1" t="s">
        <v>1147</v>
      </c>
      <c r="B1040" t="s">
        <v>1143</v>
      </c>
      <c r="C1040" t="s">
        <v>0</v>
      </c>
      <c r="D1040" t="s">
        <v>1</v>
      </c>
      <c r="E1040">
        <v>0</v>
      </c>
      <c r="F1040">
        <v>0</v>
      </c>
      <c r="G1040">
        <v>0</v>
      </c>
      <c r="H1040" t="e">
        <f t="shared" si="36"/>
        <v>#DIV/0!</v>
      </c>
      <c r="I1040">
        <v>0</v>
      </c>
      <c r="J1040">
        <v>0</v>
      </c>
      <c r="K1040">
        <v>0</v>
      </c>
      <c r="O1040" t="s">
        <v>1147</v>
      </c>
      <c r="P1040" t="s">
        <v>1143</v>
      </c>
      <c r="Q1040" t="s">
        <v>0</v>
      </c>
      <c r="R1040" t="s">
        <v>2</v>
      </c>
      <c r="S1040">
        <v>0</v>
      </c>
      <c r="T1040">
        <v>0</v>
      </c>
      <c r="U1040">
        <v>0</v>
      </c>
      <c r="V1040" t="e">
        <f t="shared" si="37"/>
        <v>#DIV/0!</v>
      </c>
      <c r="W1040">
        <v>0</v>
      </c>
      <c r="X1040">
        <v>0</v>
      </c>
      <c r="Y1040">
        <v>0</v>
      </c>
    </row>
    <row r="1041" spans="1:25" x14ac:dyDescent="0.35">
      <c r="A1041" t="s">
        <v>1148</v>
      </c>
      <c r="B1041" t="s">
        <v>1143</v>
      </c>
      <c r="C1041" t="s">
        <v>0</v>
      </c>
      <c r="D1041" t="s">
        <v>1</v>
      </c>
      <c r="E1041">
        <v>24.5</v>
      </c>
      <c r="F1041">
        <v>151.22999999999999</v>
      </c>
      <c r="G1041">
        <v>74.930000000000007</v>
      </c>
      <c r="H1041">
        <f t="shared" si="36"/>
        <v>2.0182837314827169</v>
      </c>
      <c r="I1041">
        <v>22</v>
      </c>
      <c r="J1041">
        <v>65.47</v>
      </c>
      <c r="K1041">
        <v>68.72</v>
      </c>
      <c r="O1041" t="s">
        <v>1148</v>
      </c>
      <c r="P1041" t="s">
        <v>1143</v>
      </c>
      <c r="Q1041" t="s">
        <v>0</v>
      </c>
      <c r="R1041" t="s">
        <v>2</v>
      </c>
      <c r="S1041">
        <v>24</v>
      </c>
      <c r="T1041">
        <v>159.18</v>
      </c>
      <c r="U1041">
        <v>73.7</v>
      </c>
      <c r="V1041">
        <f t="shared" si="37"/>
        <v>2.1598371777476255</v>
      </c>
      <c r="W1041">
        <v>22.5</v>
      </c>
      <c r="X1041">
        <v>64.88</v>
      </c>
      <c r="Y1041">
        <v>69.97</v>
      </c>
    </row>
    <row r="1042" spans="1:25" x14ac:dyDescent="0.35">
      <c r="A1042" t="s">
        <v>1149</v>
      </c>
      <c r="B1042" t="s">
        <v>1143</v>
      </c>
      <c r="C1042" t="s">
        <v>0</v>
      </c>
      <c r="D1042" t="s">
        <v>1</v>
      </c>
      <c r="E1042">
        <v>23.5</v>
      </c>
      <c r="F1042">
        <v>78.08</v>
      </c>
      <c r="G1042">
        <v>72.459999999999994</v>
      </c>
      <c r="H1042">
        <f t="shared" si="36"/>
        <v>1.0775600331217223</v>
      </c>
      <c r="I1042">
        <v>22.5</v>
      </c>
      <c r="J1042">
        <v>64.569999999999993</v>
      </c>
      <c r="K1042">
        <v>69.97</v>
      </c>
      <c r="O1042" t="s">
        <v>1149</v>
      </c>
      <c r="P1042" t="s">
        <v>1143</v>
      </c>
      <c r="Q1042" t="s">
        <v>0</v>
      </c>
      <c r="R1042" t="s">
        <v>2</v>
      </c>
      <c r="S1042">
        <v>24</v>
      </c>
      <c r="T1042">
        <v>134.6</v>
      </c>
      <c r="U1042">
        <v>73.7</v>
      </c>
      <c r="V1042">
        <f t="shared" si="37"/>
        <v>1.8263229308005426</v>
      </c>
      <c r="W1042">
        <v>23</v>
      </c>
      <c r="X1042">
        <v>66.099999999999994</v>
      </c>
      <c r="Y1042">
        <v>71.22</v>
      </c>
    </row>
    <row r="1043" spans="1:25" x14ac:dyDescent="0.35">
      <c r="A1043" t="s">
        <v>1150</v>
      </c>
      <c r="B1043" t="s">
        <v>1143</v>
      </c>
      <c r="C1043" t="s">
        <v>0</v>
      </c>
      <c r="D1043" t="s">
        <v>1</v>
      </c>
      <c r="E1043">
        <v>24.5</v>
      </c>
      <c r="F1043">
        <v>80.7</v>
      </c>
      <c r="G1043">
        <v>74.930000000000007</v>
      </c>
      <c r="H1043">
        <f t="shared" si="36"/>
        <v>1.0770052048578673</v>
      </c>
      <c r="I1043">
        <v>24</v>
      </c>
      <c r="J1043">
        <v>72.47</v>
      </c>
      <c r="K1043">
        <v>73.7</v>
      </c>
      <c r="O1043" t="s">
        <v>1150</v>
      </c>
      <c r="P1043" t="s">
        <v>1143</v>
      </c>
      <c r="Q1043" t="s">
        <v>0</v>
      </c>
      <c r="R1043" t="s">
        <v>2</v>
      </c>
      <c r="S1043">
        <v>24</v>
      </c>
      <c r="T1043">
        <v>110.43</v>
      </c>
      <c r="U1043">
        <v>73.7</v>
      </c>
      <c r="V1043">
        <f t="shared" si="37"/>
        <v>1.4983717774762551</v>
      </c>
      <c r="W1043">
        <v>22.5</v>
      </c>
      <c r="X1043">
        <v>62.11</v>
      </c>
      <c r="Y1043">
        <v>69.97</v>
      </c>
    </row>
    <row r="1044" spans="1:25" x14ac:dyDescent="0.35">
      <c r="A1044" t="s">
        <v>1151</v>
      </c>
      <c r="B1044" t="s">
        <v>1143</v>
      </c>
      <c r="C1044" t="s">
        <v>0</v>
      </c>
      <c r="D1044" t="s">
        <v>1</v>
      </c>
      <c r="E1044">
        <v>24</v>
      </c>
      <c r="F1044">
        <v>174.86</v>
      </c>
      <c r="G1044">
        <v>73.7</v>
      </c>
      <c r="H1044">
        <f t="shared" si="36"/>
        <v>2.3725915875169608</v>
      </c>
      <c r="I1044">
        <v>22</v>
      </c>
      <c r="J1044">
        <v>61.37</v>
      </c>
      <c r="K1044">
        <v>68.72</v>
      </c>
      <c r="O1044" t="s">
        <v>1151</v>
      </c>
      <c r="P1044" t="s">
        <v>1143</v>
      </c>
      <c r="Q1044" t="s">
        <v>0</v>
      </c>
      <c r="R1044" t="s">
        <v>2</v>
      </c>
      <c r="S1044">
        <v>24</v>
      </c>
      <c r="T1044">
        <v>128.74</v>
      </c>
      <c r="U1044">
        <v>73.7</v>
      </c>
      <c r="V1044">
        <f t="shared" si="37"/>
        <v>1.7468113975576662</v>
      </c>
      <c r="W1044">
        <v>22</v>
      </c>
      <c r="X1044">
        <v>52.22</v>
      </c>
      <c r="Y1044">
        <v>68.72</v>
      </c>
    </row>
    <row r="1045" spans="1:25" x14ac:dyDescent="0.35">
      <c r="A1045" s="1" t="s">
        <v>1152</v>
      </c>
      <c r="B1045" t="s">
        <v>1143</v>
      </c>
      <c r="C1045" t="s">
        <v>0</v>
      </c>
      <c r="D1045" t="s">
        <v>1</v>
      </c>
      <c r="E1045">
        <v>24.5</v>
      </c>
      <c r="F1045">
        <v>69.540000000000006</v>
      </c>
      <c r="G1045">
        <v>74.930000000000007</v>
      </c>
      <c r="H1045">
        <f t="shared" si="36"/>
        <v>0.92806619511544108</v>
      </c>
      <c r="I1045">
        <v>24</v>
      </c>
      <c r="J1045">
        <v>62.19</v>
      </c>
      <c r="K1045">
        <v>73.7</v>
      </c>
      <c r="O1045" t="s">
        <v>1152</v>
      </c>
      <c r="P1045" t="s">
        <v>1143</v>
      </c>
      <c r="Q1045" t="s">
        <v>0</v>
      </c>
      <c r="R1045" t="s">
        <v>2</v>
      </c>
      <c r="S1045">
        <v>24</v>
      </c>
      <c r="T1045">
        <v>91.14</v>
      </c>
      <c r="U1045">
        <v>73.7</v>
      </c>
      <c r="V1045">
        <f t="shared" si="37"/>
        <v>1.2366350067842604</v>
      </c>
      <c r="W1045">
        <v>23</v>
      </c>
      <c r="X1045">
        <v>69.14</v>
      </c>
      <c r="Y1045">
        <v>71.22</v>
      </c>
    </row>
    <row r="1046" spans="1:25" x14ac:dyDescent="0.35">
      <c r="A1046" t="s">
        <v>1153</v>
      </c>
      <c r="B1046" t="s">
        <v>1143</v>
      </c>
      <c r="C1046" t="s">
        <v>0</v>
      </c>
      <c r="D1046" t="s">
        <v>1</v>
      </c>
      <c r="E1046">
        <v>22.5</v>
      </c>
      <c r="F1046">
        <v>78.930000000000007</v>
      </c>
      <c r="G1046">
        <v>69.97</v>
      </c>
      <c r="H1046">
        <f t="shared" si="36"/>
        <v>1.1280548806631414</v>
      </c>
      <c r="I1046">
        <v>22</v>
      </c>
      <c r="J1046">
        <v>59.3</v>
      </c>
      <c r="K1046">
        <v>68.72</v>
      </c>
      <c r="O1046" t="s">
        <v>1153</v>
      </c>
      <c r="P1046" t="s">
        <v>1143</v>
      </c>
      <c r="Q1046" t="s">
        <v>0</v>
      </c>
      <c r="R1046" t="s">
        <v>2</v>
      </c>
      <c r="S1046">
        <v>24</v>
      </c>
      <c r="T1046">
        <v>121.74</v>
      </c>
      <c r="U1046">
        <v>73.7</v>
      </c>
      <c r="V1046">
        <f t="shared" si="37"/>
        <v>1.6518317503392128</v>
      </c>
      <c r="W1046">
        <v>21.5</v>
      </c>
      <c r="X1046">
        <v>55.02</v>
      </c>
      <c r="Y1046">
        <v>67.47</v>
      </c>
    </row>
    <row r="1047" spans="1:25" x14ac:dyDescent="0.35">
      <c r="A1047" t="s">
        <v>1154</v>
      </c>
      <c r="B1047" t="s">
        <v>1143</v>
      </c>
      <c r="C1047" t="s">
        <v>0</v>
      </c>
      <c r="D1047" t="s">
        <v>1</v>
      </c>
      <c r="E1047">
        <v>22.5</v>
      </c>
      <c r="F1047">
        <v>128.54</v>
      </c>
      <c r="G1047">
        <v>69.97</v>
      </c>
      <c r="H1047">
        <f t="shared" si="36"/>
        <v>1.8370730312991281</v>
      </c>
      <c r="I1047">
        <v>21</v>
      </c>
      <c r="J1047">
        <v>31.34</v>
      </c>
      <c r="K1047">
        <v>66.22</v>
      </c>
      <c r="O1047" t="s">
        <v>1154</v>
      </c>
      <c r="P1047" t="s">
        <v>1143</v>
      </c>
      <c r="Q1047" t="s">
        <v>0</v>
      </c>
      <c r="R1047" t="s">
        <v>2</v>
      </c>
      <c r="S1047">
        <v>24</v>
      </c>
      <c r="T1047">
        <v>102.44</v>
      </c>
      <c r="U1047">
        <v>73.7</v>
      </c>
      <c r="V1047">
        <f t="shared" si="37"/>
        <v>1.3899592944369064</v>
      </c>
      <c r="W1047">
        <v>22.5</v>
      </c>
      <c r="X1047">
        <v>63.74</v>
      </c>
      <c r="Y1047">
        <v>69.97</v>
      </c>
    </row>
    <row r="1048" spans="1:25" x14ac:dyDescent="0.35">
      <c r="A1048" t="s">
        <v>1155</v>
      </c>
      <c r="B1048" t="s">
        <v>1143</v>
      </c>
      <c r="C1048" t="s">
        <v>0</v>
      </c>
      <c r="D1048" t="s">
        <v>1</v>
      </c>
      <c r="E1048">
        <v>23</v>
      </c>
      <c r="F1048">
        <v>69.97</v>
      </c>
      <c r="G1048">
        <v>71.22</v>
      </c>
      <c r="H1048">
        <f t="shared" si="36"/>
        <v>0.98244875035102497</v>
      </c>
      <c r="I1048">
        <v>22.5</v>
      </c>
      <c r="J1048">
        <v>63.67</v>
      </c>
      <c r="K1048">
        <v>69.97</v>
      </c>
      <c r="O1048" t="s">
        <v>1155</v>
      </c>
      <c r="P1048" t="s">
        <v>1143</v>
      </c>
      <c r="Q1048" t="s">
        <v>0</v>
      </c>
      <c r="R1048" t="s">
        <v>2</v>
      </c>
      <c r="S1048">
        <v>24</v>
      </c>
      <c r="T1048">
        <v>135.27000000000001</v>
      </c>
      <c r="U1048">
        <v>73.7</v>
      </c>
      <c r="V1048">
        <f t="shared" si="37"/>
        <v>1.8354138398914519</v>
      </c>
      <c r="W1048">
        <v>22.5</v>
      </c>
      <c r="X1048">
        <v>52.68</v>
      </c>
      <c r="Y1048">
        <v>69.97</v>
      </c>
    </row>
    <row r="1049" spans="1:25" x14ac:dyDescent="0.35">
      <c r="A1049" s="1" t="s">
        <v>1156</v>
      </c>
      <c r="B1049" t="s">
        <v>1143</v>
      </c>
      <c r="C1049" t="s">
        <v>0</v>
      </c>
      <c r="D1049" t="s">
        <v>1</v>
      </c>
      <c r="E1049">
        <v>15</v>
      </c>
      <c r="F1049">
        <v>6.01</v>
      </c>
      <c r="G1049">
        <v>50.91</v>
      </c>
      <c r="H1049">
        <f t="shared" si="36"/>
        <v>0.1180514633667256</v>
      </c>
      <c r="I1049">
        <v>15</v>
      </c>
      <c r="J1049">
        <v>6.01</v>
      </c>
      <c r="K1049">
        <v>50.91</v>
      </c>
      <c r="O1049" t="s">
        <v>1156</v>
      </c>
      <c r="P1049" t="s">
        <v>1143</v>
      </c>
      <c r="Q1049" t="s">
        <v>0</v>
      </c>
      <c r="R1049" t="s">
        <v>2</v>
      </c>
      <c r="S1049">
        <v>24</v>
      </c>
      <c r="T1049">
        <v>168.04</v>
      </c>
      <c r="U1049">
        <v>73.7</v>
      </c>
      <c r="V1049">
        <f t="shared" si="37"/>
        <v>2.2800542740841245</v>
      </c>
      <c r="W1049">
        <v>22.5</v>
      </c>
      <c r="X1049">
        <v>41.34</v>
      </c>
      <c r="Y1049">
        <v>69.97</v>
      </c>
    </row>
    <row r="1050" spans="1:25" x14ac:dyDescent="0.35">
      <c r="A1050" s="1" t="s">
        <v>1157</v>
      </c>
      <c r="B1050" t="s">
        <v>1143</v>
      </c>
      <c r="C1050" t="s">
        <v>0</v>
      </c>
      <c r="D1050" t="s">
        <v>1</v>
      </c>
      <c r="E1050">
        <v>0</v>
      </c>
      <c r="F1050">
        <v>0</v>
      </c>
      <c r="G1050">
        <v>0</v>
      </c>
      <c r="H1050" t="e">
        <f t="shared" si="36"/>
        <v>#DIV/0!</v>
      </c>
      <c r="I1050">
        <v>0</v>
      </c>
      <c r="J1050">
        <v>0</v>
      </c>
      <c r="K1050">
        <v>0</v>
      </c>
      <c r="O1050" t="s">
        <v>1157</v>
      </c>
      <c r="P1050" t="s">
        <v>1143</v>
      </c>
      <c r="Q1050" t="s">
        <v>0</v>
      </c>
      <c r="R1050" t="s">
        <v>2</v>
      </c>
      <c r="S1050">
        <v>0</v>
      </c>
      <c r="T1050">
        <v>0</v>
      </c>
      <c r="U1050">
        <v>0</v>
      </c>
      <c r="V1050" t="e">
        <f t="shared" si="37"/>
        <v>#DIV/0!</v>
      </c>
      <c r="W1050">
        <v>0</v>
      </c>
      <c r="X1050">
        <v>0</v>
      </c>
      <c r="Y1050">
        <v>0</v>
      </c>
    </row>
    <row r="1051" spans="1:25" x14ac:dyDescent="0.35">
      <c r="A1051" t="s">
        <v>1158</v>
      </c>
      <c r="B1051" t="s">
        <v>1143</v>
      </c>
      <c r="C1051" t="s">
        <v>0</v>
      </c>
      <c r="D1051" t="s">
        <v>1</v>
      </c>
      <c r="E1051">
        <v>24</v>
      </c>
      <c r="F1051">
        <v>110.63</v>
      </c>
      <c r="G1051">
        <v>73.7</v>
      </c>
      <c r="H1051">
        <f t="shared" si="36"/>
        <v>1.5010854816824966</v>
      </c>
      <c r="I1051">
        <v>22.5</v>
      </c>
      <c r="J1051">
        <v>58.33</v>
      </c>
      <c r="K1051">
        <v>69.97</v>
      </c>
      <c r="O1051" t="s">
        <v>1158</v>
      </c>
      <c r="P1051" t="s">
        <v>1143</v>
      </c>
      <c r="Q1051" t="s">
        <v>0</v>
      </c>
      <c r="R1051" t="s">
        <v>2</v>
      </c>
      <c r="S1051">
        <v>24</v>
      </c>
      <c r="T1051">
        <v>146.76</v>
      </c>
      <c r="U1051">
        <v>73.7</v>
      </c>
      <c r="V1051">
        <f t="shared" si="37"/>
        <v>1.9913161465400269</v>
      </c>
      <c r="W1051">
        <v>22.5</v>
      </c>
      <c r="X1051">
        <v>54.17</v>
      </c>
      <c r="Y1051">
        <v>69.97</v>
      </c>
    </row>
    <row r="1052" spans="1:25" x14ac:dyDescent="0.35">
      <c r="A1052" s="1" t="s">
        <v>1159</v>
      </c>
      <c r="B1052" t="s">
        <v>1143</v>
      </c>
      <c r="C1052" t="s">
        <v>0</v>
      </c>
      <c r="D1052" t="s">
        <v>1</v>
      </c>
      <c r="E1052">
        <v>18</v>
      </c>
      <c r="F1052">
        <v>27.59</v>
      </c>
      <c r="G1052">
        <v>58.64</v>
      </c>
      <c r="H1052">
        <f t="shared" si="36"/>
        <v>0.47049795361527968</v>
      </c>
      <c r="I1052">
        <v>17.5</v>
      </c>
      <c r="J1052">
        <v>15.43</v>
      </c>
      <c r="K1052">
        <v>57.36</v>
      </c>
      <c r="O1052" t="s">
        <v>1159</v>
      </c>
      <c r="P1052" t="s">
        <v>1143</v>
      </c>
      <c r="Q1052" t="s">
        <v>0</v>
      </c>
      <c r="R1052" t="s">
        <v>2</v>
      </c>
      <c r="S1052">
        <v>24</v>
      </c>
      <c r="T1052">
        <v>130.30000000000001</v>
      </c>
      <c r="U1052">
        <v>73.7</v>
      </c>
      <c r="V1052">
        <f t="shared" si="37"/>
        <v>1.7679782903663501</v>
      </c>
      <c r="W1052">
        <v>22</v>
      </c>
      <c r="X1052">
        <v>57.6</v>
      </c>
      <c r="Y1052">
        <v>68.72</v>
      </c>
    </row>
    <row r="1053" spans="1:25" x14ac:dyDescent="0.35">
      <c r="A1053" s="1" t="s">
        <v>1160</v>
      </c>
      <c r="B1053" t="s">
        <v>1143</v>
      </c>
      <c r="C1053" t="s">
        <v>0</v>
      </c>
      <c r="D1053" t="s">
        <v>1</v>
      </c>
      <c r="E1053">
        <v>0</v>
      </c>
      <c r="F1053">
        <v>0</v>
      </c>
      <c r="G1053">
        <v>0</v>
      </c>
      <c r="H1053" t="e">
        <f t="shared" si="36"/>
        <v>#DIV/0!</v>
      </c>
      <c r="I1053">
        <v>0</v>
      </c>
      <c r="J1053">
        <v>0</v>
      </c>
      <c r="K1053">
        <v>0</v>
      </c>
      <c r="O1053" t="s">
        <v>1160</v>
      </c>
      <c r="P1053" t="s">
        <v>1143</v>
      </c>
      <c r="Q1053" t="s">
        <v>0</v>
      </c>
      <c r="R1053" t="s">
        <v>2</v>
      </c>
      <c r="S1053">
        <v>24.5</v>
      </c>
      <c r="T1053">
        <v>109.42</v>
      </c>
      <c r="U1053">
        <v>74.930000000000007</v>
      </c>
      <c r="V1053">
        <f t="shared" si="37"/>
        <v>1.4602962765247562</v>
      </c>
      <c r="W1053">
        <v>22.5</v>
      </c>
      <c r="X1053">
        <v>60.11</v>
      </c>
      <c r="Y1053">
        <v>69.97</v>
      </c>
    </row>
    <row r="1054" spans="1:25" x14ac:dyDescent="0.35">
      <c r="A1054" t="s">
        <v>1161</v>
      </c>
      <c r="B1054" t="s">
        <v>1143</v>
      </c>
      <c r="C1054" t="s">
        <v>0</v>
      </c>
      <c r="D1054" t="s">
        <v>1</v>
      </c>
      <c r="E1054">
        <v>23.5</v>
      </c>
      <c r="F1054">
        <v>100.75</v>
      </c>
      <c r="G1054">
        <v>72.459999999999994</v>
      </c>
      <c r="H1054">
        <f t="shared" si="36"/>
        <v>1.390422301959702</v>
      </c>
      <c r="I1054">
        <v>21.5</v>
      </c>
      <c r="J1054">
        <v>51.65</v>
      </c>
      <c r="K1054">
        <v>67.47</v>
      </c>
      <c r="O1054" t="s">
        <v>1161</v>
      </c>
      <c r="P1054" t="s">
        <v>1143</v>
      </c>
      <c r="Q1054" t="s">
        <v>0</v>
      </c>
      <c r="R1054" t="s">
        <v>2</v>
      </c>
      <c r="S1054">
        <v>24</v>
      </c>
      <c r="T1054">
        <v>132.27000000000001</v>
      </c>
      <c r="U1054">
        <v>73.7</v>
      </c>
      <c r="V1054">
        <f t="shared" si="37"/>
        <v>1.7947082767978291</v>
      </c>
      <c r="W1054">
        <v>22.5</v>
      </c>
      <c r="X1054">
        <v>48.38</v>
      </c>
      <c r="Y1054">
        <v>69.97</v>
      </c>
    </row>
    <row r="1055" spans="1:25" x14ac:dyDescent="0.35">
      <c r="A1055" t="s">
        <v>1162</v>
      </c>
      <c r="B1055" t="s">
        <v>1143</v>
      </c>
      <c r="C1055" t="s">
        <v>0</v>
      </c>
      <c r="D1055" t="s">
        <v>1</v>
      </c>
      <c r="E1055">
        <v>23.5</v>
      </c>
      <c r="F1055">
        <v>161.15</v>
      </c>
      <c r="G1055">
        <v>72.459999999999994</v>
      </c>
      <c r="H1055">
        <f t="shared" si="36"/>
        <v>2.2239856472536577</v>
      </c>
      <c r="I1055">
        <v>21</v>
      </c>
      <c r="J1055">
        <v>21.08</v>
      </c>
      <c r="K1055">
        <v>66.22</v>
      </c>
      <c r="O1055" t="s">
        <v>1162</v>
      </c>
      <c r="P1055" t="s">
        <v>1143</v>
      </c>
      <c r="Q1055" t="s">
        <v>0</v>
      </c>
      <c r="R1055" t="s">
        <v>2</v>
      </c>
      <c r="S1055">
        <v>24</v>
      </c>
      <c r="T1055">
        <v>172.03</v>
      </c>
      <c r="U1055">
        <v>73.7</v>
      </c>
      <c r="V1055">
        <f t="shared" si="37"/>
        <v>2.3341926729986429</v>
      </c>
      <c r="W1055">
        <v>16</v>
      </c>
      <c r="X1055">
        <v>55.39</v>
      </c>
      <c r="Y1055">
        <v>53.5</v>
      </c>
    </row>
    <row r="1056" spans="1:25" x14ac:dyDescent="0.35">
      <c r="A1056" t="s">
        <v>1163</v>
      </c>
      <c r="B1056" t="s">
        <v>1143</v>
      </c>
      <c r="C1056" t="s">
        <v>3</v>
      </c>
      <c r="D1056" t="s">
        <v>1</v>
      </c>
      <c r="E1056">
        <v>25.5</v>
      </c>
      <c r="F1056">
        <v>83.04</v>
      </c>
      <c r="G1056">
        <v>77.400000000000006</v>
      </c>
      <c r="H1056">
        <f t="shared" si="36"/>
        <v>1.0728682170542636</v>
      </c>
      <c r="I1056">
        <v>24</v>
      </c>
      <c r="J1056">
        <v>77.59</v>
      </c>
      <c r="K1056">
        <v>73.7</v>
      </c>
      <c r="O1056" t="s">
        <v>1163</v>
      </c>
      <c r="P1056" t="s">
        <v>1143</v>
      </c>
      <c r="Q1056" t="s">
        <v>3</v>
      </c>
      <c r="R1056" t="s">
        <v>2</v>
      </c>
      <c r="S1056">
        <v>24</v>
      </c>
      <c r="T1056">
        <v>98.54</v>
      </c>
      <c r="U1056">
        <v>73.7</v>
      </c>
      <c r="V1056">
        <f t="shared" si="37"/>
        <v>1.3370420624151969</v>
      </c>
      <c r="W1056">
        <v>23</v>
      </c>
      <c r="X1056">
        <v>56.38</v>
      </c>
      <c r="Y1056">
        <v>71.22</v>
      </c>
    </row>
    <row r="1057" spans="1:25" x14ac:dyDescent="0.35">
      <c r="A1057" s="1" t="s">
        <v>1164</v>
      </c>
      <c r="B1057" t="s">
        <v>1143</v>
      </c>
      <c r="C1057" t="s">
        <v>3</v>
      </c>
      <c r="D1057" t="s">
        <v>1</v>
      </c>
      <c r="E1057">
        <v>29.5</v>
      </c>
      <c r="F1057">
        <v>62.36</v>
      </c>
      <c r="G1057">
        <v>87.18</v>
      </c>
      <c r="H1057">
        <f t="shared" si="36"/>
        <v>0.71530167469603112</v>
      </c>
      <c r="I1057">
        <v>29</v>
      </c>
      <c r="J1057">
        <v>56.57</v>
      </c>
      <c r="K1057">
        <v>85.96</v>
      </c>
      <c r="O1057" t="s">
        <v>1164</v>
      </c>
      <c r="P1057" t="s">
        <v>1143</v>
      </c>
      <c r="Q1057" t="s">
        <v>3</v>
      </c>
      <c r="R1057" t="s">
        <v>2</v>
      </c>
      <c r="S1057">
        <v>24</v>
      </c>
      <c r="T1057">
        <v>118.04</v>
      </c>
      <c r="U1057">
        <v>73.7</v>
      </c>
      <c r="V1057">
        <f t="shared" si="37"/>
        <v>1.601628222523745</v>
      </c>
      <c r="W1057">
        <v>23</v>
      </c>
      <c r="X1057">
        <v>61.74</v>
      </c>
      <c r="Y1057">
        <v>71.22</v>
      </c>
    </row>
    <row r="1058" spans="1:25" x14ac:dyDescent="0.35">
      <c r="A1058" t="s">
        <v>1165</v>
      </c>
      <c r="B1058" t="s">
        <v>1143</v>
      </c>
      <c r="C1058" t="s">
        <v>3</v>
      </c>
      <c r="D1058" t="s">
        <v>1</v>
      </c>
      <c r="E1058">
        <v>25.5</v>
      </c>
      <c r="F1058">
        <v>90.36</v>
      </c>
      <c r="G1058">
        <v>77.400000000000006</v>
      </c>
      <c r="H1058">
        <f t="shared" si="36"/>
        <v>1.1674418604651162</v>
      </c>
      <c r="I1058">
        <v>24.5</v>
      </c>
      <c r="J1058">
        <v>82.39</v>
      </c>
      <c r="K1058">
        <v>74.930000000000007</v>
      </c>
      <c r="O1058" t="s">
        <v>1165</v>
      </c>
      <c r="P1058" t="s">
        <v>1143</v>
      </c>
      <c r="Q1058" t="s">
        <v>3</v>
      </c>
      <c r="R1058" t="s">
        <v>2</v>
      </c>
      <c r="S1058">
        <v>23</v>
      </c>
      <c r="T1058">
        <v>71.599999999999994</v>
      </c>
      <c r="U1058">
        <v>71.22</v>
      </c>
      <c r="V1058">
        <f t="shared" si="37"/>
        <v>1.0053355798932884</v>
      </c>
      <c r="W1058">
        <v>22.5</v>
      </c>
      <c r="X1058">
        <v>66.34</v>
      </c>
      <c r="Y1058">
        <v>69.97</v>
      </c>
    </row>
    <row r="1059" spans="1:25" x14ac:dyDescent="0.35">
      <c r="A1059" s="1" t="s">
        <v>1166</v>
      </c>
      <c r="B1059" t="s">
        <v>1143</v>
      </c>
      <c r="C1059" t="s">
        <v>3</v>
      </c>
      <c r="D1059" t="s">
        <v>1</v>
      </c>
      <c r="E1059">
        <v>20.5</v>
      </c>
      <c r="F1059">
        <v>30.77</v>
      </c>
      <c r="G1059">
        <v>64.97</v>
      </c>
      <c r="H1059">
        <f t="shared" si="36"/>
        <v>0.47360320147760504</v>
      </c>
      <c r="I1059">
        <v>20</v>
      </c>
      <c r="J1059">
        <v>27.81</v>
      </c>
      <c r="K1059">
        <v>63.71</v>
      </c>
      <c r="O1059" t="s">
        <v>1166</v>
      </c>
      <c r="P1059" t="s">
        <v>1143</v>
      </c>
      <c r="Q1059" t="s">
        <v>3</v>
      </c>
      <c r="R1059" t="s">
        <v>2</v>
      </c>
      <c r="S1059">
        <v>24</v>
      </c>
      <c r="T1059">
        <v>105.58</v>
      </c>
      <c r="U1059">
        <v>73.7</v>
      </c>
      <c r="V1059">
        <f t="shared" si="37"/>
        <v>1.4325644504748982</v>
      </c>
      <c r="W1059">
        <v>23</v>
      </c>
      <c r="X1059">
        <v>59.18</v>
      </c>
      <c r="Y1059">
        <v>71.22</v>
      </c>
    </row>
    <row r="1060" spans="1:25" x14ac:dyDescent="0.35">
      <c r="A1060" t="s">
        <v>1167</v>
      </c>
      <c r="B1060" t="s">
        <v>1143</v>
      </c>
      <c r="C1060" t="s">
        <v>3</v>
      </c>
      <c r="D1060" t="s">
        <v>1</v>
      </c>
      <c r="E1060">
        <v>25</v>
      </c>
      <c r="F1060">
        <v>122.38</v>
      </c>
      <c r="G1060">
        <v>76.17</v>
      </c>
      <c r="H1060">
        <f t="shared" si="36"/>
        <v>1.6066692923723249</v>
      </c>
      <c r="I1060">
        <v>24</v>
      </c>
      <c r="J1060">
        <v>64.5</v>
      </c>
      <c r="K1060">
        <v>73.7</v>
      </c>
      <c r="O1060" t="s">
        <v>1167</v>
      </c>
      <c r="P1060" t="s">
        <v>1143</v>
      </c>
      <c r="Q1060" t="s">
        <v>3</v>
      </c>
      <c r="R1060" t="s">
        <v>2</v>
      </c>
      <c r="S1060">
        <v>24</v>
      </c>
      <c r="T1060">
        <v>107.62</v>
      </c>
      <c r="U1060">
        <v>73.7</v>
      </c>
      <c r="V1060">
        <f t="shared" si="37"/>
        <v>1.4602442333785617</v>
      </c>
      <c r="W1060">
        <v>23</v>
      </c>
      <c r="X1060">
        <v>50.64</v>
      </c>
      <c r="Y1060">
        <v>71.22</v>
      </c>
    </row>
    <row r="1061" spans="1:25" x14ac:dyDescent="0.35">
      <c r="A1061" s="1" t="s">
        <v>1168</v>
      </c>
      <c r="B1061" t="s">
        <v>1143</v>
      </c>
      <c r="C1061" t="s">
        <v>3</v>
      </c>
      <c r="D1061" t="s">
        <v>1</v>
      </c>
      <c r="E1061">
        <v>0</v>
      </c>
      <c r="F1061">
        <v>0</v>
      </c>
      <c r="G1061">
        <v>0</v>
      </c>
      <c r="H1061" t="e">
        <f t="shared" si="36"/>
        <v>#DIV/0!</v>
      </c>
      <c r="I1061">
        <v>0</v>
      </c>
      <c r="J1061">
        <v>0</v>
      </c>
      <c r="K1061">
        <v>0</v>
      </c>
      <c r="O1061" t="s">
        <v>1168</v>
      </c>
      <c r="P1061" t="s">
        <v>1143</v>
      </c>
      <c r="Q1061" t="s">
        <v>3</v>
      </c>
      <c r="R1061" t="s">
        <v>2</v>
      </c>
      <c r="S1061">
        <v>0</v>
      </c>
      <c r="T1061">
        <v>0</v>
      </c>
      <c r="U1061">
        <v>0</v>
      </c>
      <c r="V1061" t="e">
        <f t="shared" si="37"/>
        <v>#DIV/0!</v>
      </c>
      <c r="W1061">
        <v>0</v>
      </c>
      <c r="X1061">
        <v>0</v>
      </c>
      <c r="Y1061">
        <v>0</v>
      </c>
    </row>
    <row r="1062" spans="1:25" x14ac:dyDescent="0.35">
      <c r="A1062" t="s">
        <v>1169</v>
      </c>
      <c r="B1062" t="s">
        <v>1143</v>
      </c>
      <c r="C1062" t="s">
        <v>3</v>
      </c>
      <c r="D1062" t="s">
        <v>1</v>
      </c>
      <c r="E1062">
        <v>24</v>
      </c>
      <c r="F1062">
        <v>75.12</v>
      </c>
      <c r="G1062">
        <v>73.7</v>
      </c>
      <c r="H1062">
        <f t="shared" si="36"/>
        <v>1.0192672998643149</v>
      </c>
      <c r="I1062">
        <v>23.5</v>
      </c>
      <c r="J1062">
        <v>63.51</v>
      </c>
      <c r="K1062">
        <v>72.459999999999994</v>
      </c>
      <c r="O1062" t="s">
        <v>1169</v>
      </c>
      <c r="P1062" t="s">
        <v>1143</v>
      </c>
      <c r="Q1062" t="s">
        <v>3</v>
      </c>
      <c r="R1062" t="s">
        <v>2</v>
      </c>
      <c r="S1062">
        <v>24</v>
      </c>
      <c r="T1062">
        <v>123.81</v>
      </c>
      <c r="U1062">
        <v>73.7</v>
      </c>
      <c r="V1062">
        <f t="shared" si="37"/>
        <v>1.6799185888738126</v>
      </c>
      <c r="W1062">
        <v>16</v>
      </c>
      <c r="X1062">
        <v>58.46</v>
      </c>
      <c r="Y1062">
        <v>53.5</v>
      </c>
    </row>
    <row r="1063" spans="1:25" x14ac:dyDescent="0.35">
      <c r="A1063" t="s">
        <v>1170</v>
      </c>
      <c r="B1063" t="s">
        <v>1143</v>
      </c>
      <c r="C1063" t="s">
        <v>3</v>
      </c>
      <c r="D1063" t="s">
        <v>1</v>
      </c>
      <c r="E1063">
        <v>24</v>
      </c>
      <c r="F1063">
        <v>170.75</v>
      </c>
      <c r="G1063">
        <v>73.7</v>
      </c>
      <c r="H1063">
        <f t="shared" si="36"/>
        <v>2.3168249660786975</v>
      </c>
      <c r="I1063">
        <v>22.5</v>
      </c>
      <c r="J1063">
        <v>41.94</v>
      </c>
      <c r="K1063">
        <v>69.97</v>
      </c>
      <c r="O1063" t="s">
        <v>1170</v>
      </c>
      <c r="P1063" t="s">
        <v>1143</v>
      </c>
      <c r="Q1063" t="s">
        <v>3</v>
      </c>
      <c r="R1063" t="s">
        <v>2</v>
      </c>
      <c r="S1063">
        <v>24</v>
      </c>
      <c r="T1063">
        <v>126.78</v>
      </c>
      <c r="U1063">
        <v>73.7</v>
      </c>
      <c r="V1063">
        <f t="shared" si="37"/>
        <v>1.7202170963364993</v>
      </c>
      <c r="W1063">
        <v>16</v>
      </c>
      <c r="X1063">
        <v>54.92</v>
      </c>
      <c r="Y1063">
        <v>53.5</v>
      </c>
    </row>
    <row r="1064" spans="1:25" x14ac:dyDescent="0.35">
      <c r="A1064" t="s">
        <v>1171</v>
      </c>
      <c r="B1064" t="s">
        <v>1143</v>
      </c>
      <c r="C1064" t="s">
        <v>3</v>
      </c>
      <c r="D1064" t="s">
        <v>1</v>
      </c>
      <c r="E1064">
        <v>24</v>
      </c>
      <c r="F1064">
        <v>144.24</v>
      </c>
      <c r="G1064">
        <v>73.7</v>
      </c>
      <c r="H1064">
        <f t="shared" si="36"/>
        <v>1.9571234735413841</v>
      </c>
      <c r="I1064">
        <v>22.5</v>
      </c>
      <c r="J1064">
        <v>64.13</v>
      </c>
      <c r="K1064">
        <v>69.97</v>
      </c>
      <c r="O1064" t="s">
        <v>1171</v>
      </c>
      <c r="P1064" t="s">
        <v>1143</v>
      </c>
      <c r="Q1064" t="s">
        <v>3</v>
      </c>
      <c r="R1064" t="s">
        <v>2</v>
      </c>
      <c r="S1064">
        <v>24</v>
      </c>
      <c r="T1064">
        <v>116.76</v>
      </c>
      <c r="U1064">
        <v>73.7</v>
      </c>
      <c r="V1064">
        <f t="shared" si="37"/>
        <v>1.5842605156037992</v>
      </c>
      <c r="W1064">
        <v>26</v>
      </c>
      <c r="X1064">
        <v>82.47</v>
      </c>
      <c r="Y1064">
        <v>78.63</v>
      </c>
    </row>
    <row r="1065" spans="1:25" x14ac:dyDescent="0.35">
      <c r="A1065" t="s">
        <v>1172</v>
      </c>
      <c r="B1065" t="s">
        <v>1143</v>
      </c>
      <c r="C1065" t="s">
        <v>3</v>
      </c>
      <c r="D1065" t="s">
        <v>1</v>
      </c>
      <c r="E1065">
        <v>25</v>
      </c>
      <c r="F1065">
        <v>100.26</v>
      </c>
      <c r="G1065">
        <v>76.17</v>
      </c>
      <c r="H1065">
        <f t="shared" si="36"/>
        <v>1.3162662465537613</v>
      </c>
      <c r="I1065">
        <v>16.5</v>
      </c>
      <c r="J1065">
        <v>57.88</v>
      </c>
      <c r="K1065">
        <v>54.79</v>
      </c>
      <c r="O1065" t="s">
        <v>1172</v>
      </c>
      <c r="P1065" t="s">
        <v>1143</v>
      </c>
      <c r="Q1065" t="s">
        <v>3</v>
      </c>
      <c r="R1065" t="s">
        <v>2</v>
      </c>
      <c r="S1065">
        <v>24</v>
      </c>
      <c r="T1065">
        <v>130.65</v>
      </c>
      <c r="U1065">
        <v>73.7</v>
      </c>
      <c r="V1065">
        <f t="shared" si="37"/>
        <v>1.7727272727272727</v>
      </c>
      <c r="W1065">
        <v>23</v>
      </c>
      <c r="X1065">
        <v>52.25</v>
      </c>
      <c r="Y1065">
        <v>71.22</v>
      </c>
    </row>
    <row r="1066" spans="1:25" x14ac:dyDescent="0.35">
      <c r="A1066" t="s">
        <v>1173</v>
      </c>
      <c r="B1066" t="s">
        <v>1143</v>
      </c>
      <c r="C1066" t="s">
        <v>3</v>
      </c>
      <c r="D1066" t="s">
        <v>1</v>
      </c>
      <c r="E1066">
        <v>19.5</v>
      </c>
      <c r="F1066">
        <v>45.93</v>
      </c>
      <c r="G1066">
        <v>62.44</v>
      </c>
      <c r="H1066">
        <f t="shared" si="36"/>
        <v>0.73558616271620758</v>
      </c>
      <c r="I1066">
        <v>19</v>
      </c>
      <c r="J1066">
        <v>30.9</v>
      </c>
      <c r="K1066">
        <v>61.18</v>
      </c>
      <c r="O1066" t="s">
        <v>1173</v>
      </c>
      <c r="P1066" t="s">
        <v>1143</v>
      </c>
      <c r="Q1066" t="s">
        <v>3</v>
      </c>
      <c r="R1066" t="s">
        <v>2</v>
      </c>
      <c r="S1066">
        <v>24</v>
      </c>
      <c r="T1066">
        <v>105.61</v>
      </c>
      <c r="U1066">
        <v>73.7</v>
      </c>
      <c r="V1066">
        <f t="shared" si="37"/>
        <v>1.4329715061058343</v>
      </c>
      <c r="W1066">
        <v>23</v>
      </c>
      <c r="X1066">
        <v>61.13</v>
      </c>
      <c r="Y1066">
        <v>71.22</v>
      </c>
    </row>
    <row r="1067" spans="1:25" x14ac:dyDescent="0.35">
      <c r="A1067" t="s">
        <v>1174</v>
      </c>
      <c r="B1067" t="s">
        <v>1143</v>
      </c>
      <c r="C1067" t="s">
        <v>3</v>
      </c>
      <c r="D1067" t="s">
        <v>1</v>
      </c>
      <c r="E1067">
        <v>24</v>
      </c>
      <c r="F1067">
        <v>101.43</v>
      </c>
      <c r="G1067">
        <v>73.7</v>
      </c>
      <c r="H1067">
        <f t="shared" si="36"/>
        <v>1.3762550881953868</v>
      </c>
      <c r="I1067">
        <v>23</v>
      </c>
      <c r="J1067">
        <v>49.71</v>
      </c>
      <c r="K1067">
        <v>71.22</v>
      </c>
      <c r="O1067" t="s">
        <v>1174</v>
      </c>
      <c r="P1067" t="s">
        <v>1143</v>
      </c>
      <c r="Q1067" t="s">
        <v>3</v>
      </c>
      <c r="R1067" t="s">
        <v>2</v>
      </c>
      <c r="S1067">
        <v>24</v>
      </c>
      <c r="T1067">
        <v>148.68</v>
      </c>
      <c r="U1067">
        <v>73.7</v>
      </c>
      <c r="V1067">
        <f t="shared" si="37"/>
        <v>2.0173677069199458</v>
      </c>
      <c r="W1067">
        <v>22</v>
      </c>
      <c r="X1067">
        <v>56.53</v>
      </c>
      <c r="Y1067">
        <v>68.72</v>
      </c>
    </row>
    <row r="1068" spans="1:25" x14ac:dyDescent="0.35">
      <c r="A1068" s="1" t="s">
        <v>1175</v>
      </c>
      <c r="B1068" t="s">
        <v>1143</v>
      </c>
      <c r="C1068" t="s">
        <v>0</v>
      </c>
      <c r="D1068" t="s">
        <v>4</v>
      </c>
      <c r="E1068">
        <v>23.5</v>
      </c>
      <c r="F1068">
        <v>61.02</v>
      </c>
      <c r="G1068">
        <v>72.459999999999994</v>
      </c>
      <c r="H1068">
        <f t="shared" si="36"/>
        <v>0.842119790229092</v>
      </c>
      <c r="I1068">
        <v>23</v>
      </c>
      <c r="J1068">
        <v>52.1</v>
      </c>
      <c r="K1068">
        <v>71.22</v>
      </c>
      <c r="O1068" t="s">
        <v>1175</v>
      </c>
      <c r="P1068" t="s">
        <v>1143</v>
      </c>
      <c r="Q1068" t="s">
        <v>0</v>
      </c>
      <c r="R1068" t="s">
        <v>5</v>
      </c>
      <c r="S1068">
        <v>23</v>
      </c>
      <c r="T1068">
        <v>74.78</v>
      </c>
      <c r="U1068">
        <v>71.22</v>
      </c>
      <c r="V1068">
        <f t="shared" si="37"/>
        <v>1.0499859590002809</v>
      </c>
      <c r="W1068">
        <v>22.5</v>
      </c>
      <c r="X1068">
        <v>67.680000000000007</v>
      </c>
      <c r="Y1068">
        <v>69.97</v>
      </c>
    </row>
    <row r="1069" spans="1:25" x14ac:dyDescent="0.35">
      <c r="A1069" t="s">
        <v>1176</v>
      </c>
      <c r="B1069" t="s">
        <v>1143</v>
      </c>
      <c r="C1069" t="s">
        <v>0</v>
      </c>
      <c r="D1069" t="s">
        <v>4</v>
      </c>
      <c r="E1069">
        <v>22</v>
      </c>
      <c r="F1069">
        <v>66.790000000000006</v>
      </c>
      <c r="G1069">
        <v>68.72</v>
      </c>
      <c r="H1069">
        <f t="shared" si="36"/>
        <v>0.97191501746216546</v>
      </c>
      <c r="I1069">
        <v>21.5</v>
      </c>
      <c r="J1069">
        <v>41</v>
      </c>
      <c r="K1069">
        <v>67.47</v>
      </c>
      <c r="O1069" t="s">
        <v>1176</v>
      </c>
      <c r="P1069" t="s">
        <v>1143</v>
      </c>
      <c r="Q1069" t="s">
        <v>0</v>
      </c>
      <c r="R1069" t="s">
        <v>5</v>
      </c>
      <c r="S1069">
        <v>22</v>
      </c>
      <c r="T1069">
        <v>75.290000000000006</v>
      </c>
      <c r="U1069">
        <v>68.72</v>
      </c>
      <c r="V1069">
        <f t="shared" si="37"/>
        <v>1.0956053550640281</v>
      </c>
      <c r="W1069">
        <v>21</v>
      </c>
      <c r="X1069">
        <v>55.32</v>
      </c>
      <c r="Y1069">
        <v>66.22</v>
      </c>
    </row>
    <row r="1070" spans="1:25" x14ac:dyDescent="0.35">
      <c r="A1070" t="s">
        <v>1177</v>
      </c>
      <c r="B1070" t="s">
        <v>1143</v>
      </c>
      <c r="C1070" t="s">
        <v>0</v>
      </c>
      <c r="D1070" t="s">
        <v>4</v>
      </c>
      <c r="E1070">
        <v>23</v>
      </c>
      <c r="F1070">
        <v>134.08000000000001</v>
      </c>
      <c r="G1070">
        <v>71.22</v>
      </c>
      <c r="H1070">
        <f t="shared" si="36"/>
        <v>1.8826172423476553</v>
      </c>
      <c r="I1070">
        <v>21</v>
      </c>
      <c r="J1070">
        <v>47.71</v>
      </c>
      <c r="K1070">
        <v>66.22</v>
      </c>
      <c r="O1070" t="s">
        <v>1177</v>
      </c>
      <c r="P1070" t="s">
        <v>1143</v>
      </c>
      <c r="Q1070" t="s">
        <v>0</v>
      </c>
      <c r="R1070" t="s">
        <v>5</v>
      </c>
      <c r="S1070">
        <v>22</v>
      </c>
      <c r="T1070">
        <v>90.6</v>
      </c>
      <c r="U1070">
        <v>68.72</v>
      </c>
      <c r="V1070">
        <f t="shared" si="37"/>
        <v>1.318393480791618</v>
      </c>
      <c r="W1070">
        <v>20</v>
      </c>
      <c r="X1070">
        <v>53.53</v>
      </c>
      <c r="Y1070">
        <v>63.71</v>
      </c>
    </row>
    <row r="1071" spans="1:25" x14ac:dyDescent="0.35">
      <c r="A1071" t="s">
        <v>1178</v>
      </c>
      <c r="B1071" t="s">
        <v>1143</v>
      </c>
      <c r="C1071" t="s">
        <v>0</v>
      </c>
      <c r="D1071" t="s">
        <v>4</v>
      </c>
      <c r="E1071">
        <v>22.5</v>
      </c>
      <c r="F1071">
        <v>77.16</v>
      </c>
      <c r="G1071">
        <v>69.97</v>
      </c>
      <c r="H1071">
        <f t="shared" si="36"/>
        <v>1.102758324996427</v>
      </c>
      <c r="I1071">
        <v>22</v>
      </c>
      <c r="J1071">
        <v>65.42</v>
      </c>
      <c r="K1071">
        <v>68.72</v>
      </c>
      <c r="O1071" t="s">
        <v>1178</v>
      </c>
      <c r="P1071" t="s">
        <v>1143</v>
      </c>
      <c r="Q1071" t="s">
        <v>0</v>
      </c>
      <c r="R1071" t="s">
        <v>5</v>
      </c>
      <c r="S1071">
        <v>18.5</v>
      </c>
      <c r="T1071">
        <v>50.84</v>
      </c>
      <c r="U1071">
        <v>59.91</v>
      </c>
      <c r="V1071">
        <f t="shared" si="37"/>
        <v>0.8486062426973795</v>
      </c>
      <c r="W1071">
        <v>18</v>
      </c>
      <c r="X1071">
        <v>38.46</v>
      </c>
      <c r="Y1071">
        <v>58.64</v>
      </c>
    </row>
    <row r="1072" spans="1:25" x14ac:dyDescent="0.35">
      <c r="A1072" s="1" t="s">
        <v>1179</v>
      </c>
      <c r="B1072" t="s">
        <v>1143</v>
      </c>
      <c r="C1072" t="s">
        <v>0</v>
      </c>
      <c r="D1072" t="s">
        <v>4</v>
      </c>
      <c r="E1072">
        <v>22</v>
      </c>
      <c r="F1072">
        <v>62.83</v>
      </c>
      <c r="G1072">
        <v>68.72</v>
      </c>
      <c r="H1072">
        <f t="shared" si="36"/>
        <v>0.91428987194412104</v>
      </c>
      <c r="I1072">
        <v>21.5</v>
      </c>
      <c r="J1072">
        <v>45.92</v>
      </c>
      <c r="K1072">
        <v>67.47</v>
      </c>
      <c r="O1072" t="s">
        <v>1179</v>
      </c>
      <c r="P1072" t="s">
        <v>1143</v>
      </c>
      <c r="Q1072" t="s">
        <v>0</v>
      </c>
      <c r="R1072" t="s">
        <v>5</v>
      </c>
      <c r="S1072">
        <v>21.5</v>
      </c>
      <c r="T1072">
        <v>75.64</v>
      </c>
      <c r="U1072">
        <v>67.47</v>
      </c>
      <c r="V1072">
        <f t="shared" si="37"/>
        <v>1.1210908551949015</v>
      </c>
      <c r="W1072">
        <v>20.5</v>
      </c>
      <c r="X1072">
        <v>67.069999999999993</v>
      </c>
      <c r="Y1072">
        <v>64.97</v>
      </c>
    </row>
    <row r="1073" spans="1:25" x14ac:dyDescent="0.35">
      <c r="A1073" t="s">
        <v>1180</v>
      </c>
      <c r="B1073" t="s">
        <v>1143</v>
      </c>
      <c r="C1073" t="s">
        <v>0</v>
      </c>
      <c r="D1073" t="s">
        <v>4</v>
      </c>
      <c r="E1073">
        <v>22.5</v>
      </c>
      <c r="F1073">
        <v>82.83</v>
      </c>
      <c r="G1073">
        <v>69.97</v>
      </c>
      <c r="H1073">
        <f t="shared" si="36"/>
        <v>1.1837930541660713</v>
      </c>
      <c r="I1073">
        <v>22</v>
      </c>
      <c r="J1073">
        <v>60.66</v>
      </c>
      <c r="K1073">
        <v>68.72</v>
      </c>
      <c r="O1073" t="s">
        <v>1180</v>
      </c>
      <c r="P1073" t="s">
        <v>1143</v>
      </c>
      <c r="Q1073" t="s">
        <v>0</v>
      </c>
      <c r="R1073" t="s">
        <v>5</v>
      </c>
      <c r="S1073">
        <v>22.5</v>
      </c>
      <c r="T1073">
        <v>87.07</v>
      </c>
      <c r="U1073">
        <v>69.97</v>
      </c>
      <c r="V1073">
        <f t="shared" si="37"/>
        <v>1.2443904530513077</v>
      </c>
      <c r="W1073">
        <v>20</v>
      </c>
      <c r="X1073">
        <v>62.67</v>
      </c>
      <c r="Y1073">
        <v>63.71</v>
      </c>
    </row>
    <row r="1074" spans="1:25" x14ac:dyDescent="0.35">
      <c r="A1074" t="s">
        <v>1181</v>
      </c>
      <c r="B1074" t="s">
        <v>1143</v>
      </c>
      <c r="C1074" t="s">
        <v>0</v>
      </c>
      <c r="D1074" t="s">
        <v>4</v>
      </c>
      <c r="E1074">
        <v>23.5</v>
      </c>
      <c r="F1074">
        <v>113.14</v>
      </c>
      <c r="G1074">
        <v>72.459999999999994</v>
      </c>
      <c r="H1074">
        <f t="shared" si="36"/>
        <v>1.5614131934860613</v>
      </c>
      <c r="I1074">
        <v>21.5</v>
      </c>
      <c r="J1074">
        <v>64.22</v>
      </c>
      <c r="K1074">
        <v>67.47</v>
      </c>
      <c r="O1074" t="s">
        <v>1181</v>
      </c>
      <c r="P1074" t="s">
        <v>1143</v>
      </c>
      <c r="Q1074" t="s">
        <v>0</v>
      </c>
      <c r="R1074" t="s">
        <v>5</v>
      </c>
      <c r="S1074">
        <v>22</v>
      </c>
      <c r="T1074">
        <v>74.709999999999994</v>
      </c>
      <c r="U1074">
        <v>68.72</v>
      </c>
      <c r="V1074">
        <f t="shared" si="37"/>
        <v>1.0871653084982538</v>
      </c>
      <c r="W1074">
        <v>21</v>
      </c>
      <c r="X1074">
        <v>56.78</v>
      </c>
      <c r="Y1074">
        <v>66.22</v>
      </c>
    </row>
    <row r="1075" spans="1:25" x14ac:dyDescent="0.35">
      <c r="A1075" t="s">
        <v>1182</v>
      </c>
      <c r="B1075" t="s">
        <v>1143</v>
      </c>
      <c r="C1075" t="s">
        <v>0</v>
      </c>
      <c r="D1075" t="s">
        <v>4</v>
      </c>
      <c r="E1075">
        <v>22.5</v>
      </c>
      <c r="F1075">
        <v>84.22</v>
      </c>
      <c r="G1075">
        <v>69.97</v>
      </c>
      <c r="H1075">
        <f t="shared" si="36"/>
        <v>1.2036587108760897</v>
      </c>
      <c r="I1075">
        <v>21.5</v>
      </c>
      <c r="J1075">
        <v>55.32</v>
      </c>
      <c r="K1075">
        <v>67.47</v>
      </c>
      <c r="O1075" t="s">
        <v>1182</v>
      </c>
      <c r="P1075" t="s">
        <v>1143</v>
      </c>
      <c r="Q1075" t="s">
        <v>0</v>
      </c>
      <c r="R1075" t="s">
        <v>5</v>
      </c>
      <c r="S1075">
        <v>21.5</v>
      </c>
      <c r="T1075">
        <v>91.49</v>
      </c>
      <c r="U1075">
        <v>67.47</v>
      </c>
      <c r="V1075">
        <f t="shared" si="37"/>
        <v>1.356010078553431</v>
      </c>
      <c r="W1075">
        <v>20.5</v>
      </c>
      <c r="X1075">
        <v>60.8</v>
      </c>
      <c r="Y1075">
        <v>64.97</v>
      </c>
    </row>
    <row r="1076" spans="1:25" x14ac:dyDescent="0.35">
      <c r="A1076" t="s">
        <v>1183</v>
      </c>
      <c r="B1076" t="s">
        <v>1143</v>
      </c>
      <c r="C1076" t="s">
        <v>0</v>
      </c>
      <c r="D1076" t="s">
        <v>4</v>
      </c>
      <c r="E1076">
        <v>21.5</v>
      </c>
      <c r="F1076">
        <v>99.05</v>
      </c>
      <c r="G1076">
        <v>67.47</v>
      </c>
      <c r="H1076">
        <f t="shared" si="36"/>
        <v>1.4680598784645027</v>
      </c>
      <c r="I1076">
        <v>21</v>
      </c>
      <c r="J1076">
        <v>62.38</v>
      </c>
      <c r="K1076">
        <v>66.22</v>
      </c>
      <c r="O1076" t="s">
        <v>1183</v>
      </c>
      <c r="P1076" t="s">
        <v>1143</v>
      </c>
      <c r="Q1076" t="s">
        <v>0</v>
      </c>
      <c r="R1076" t="s">
        <v>5</v>
      </c>
      <c r="S1076">
        <v>22</v>
      </c>
      <c r="T1076">
        <v>82.53</v>
      </c>
      <c r="U1076">
        <v>68.72</v>
      </c>
      <c r="V1076">
        <f t="shared" si="37"/>
        <v>1.2009604190919674</v>
      </c>
      <c r="W1076">
        <v>21</v>
      </c>
      <c r="X1076">
        <v>64.25</v>
      </c>
      <c r="Y1076">
        <v>66.22</v>
      </c>
    </row>
    <row r="1077" spans="1:25" x14ac:dyDescent="0.35">
      <c r="A1077" t="s">
        <v>1184</v>
      </c>
      <c r="B1077" t="s">
        <v>1143</v>
      </c>
      <c r="C1077" t="s">
        <v>0</v>
      </c>
      <c r="D1077" t="s">
        <v>4</v>
      </c>
      <c r="E1077">
        <v>25</v>
      </c>
      <c r="F1077">
        <v>74.069999999999993</v>
      </c>
      <c r="G1077">
        <v>76.17</v>
      </c>
      <c r="H1077">
        <f t="shared" si="36"/>
        <v>0.97243009058684515</v>
      </c>
      <c r="I1077">
        <v>24.5</v>
      </c>
      <c r="J1077">
        <v>65.84</v>
      </c>
      <c r="K1077">
        <v>74.930000000000007</v>
      </c>
      <c r="O1077" t="s">
        <v>1184</v>
      </c>
      <c r="P1077" t="s">
        <v>1143</v>
      </c>
      <c r="Q1077" t="s">
        <v>0</v>
      </c>
      <c r="R1077" t="s">
        <v>5</v>
      </c>
      <c r="S1077">
        <v>22</v>
      </c>
      <c r="T1077">
        <v>73.56</v>
      </c>
      <c r="U1077">
        <v>68.72</v>
      </c>
      <c r="V1077">
        <f t="shared" si="37"/>
        <v>1.0704307334109431</v>
      </c>
      <c r="W1077">
        <v>23.5</v>
      </c>
      <c r="X1077">
        <v>77.13</v>
      </c>
      <c r="Y1077">
        <v>72.459999999999994</v>
      </c>
    </row>
    <row r="1078" spans="1:25" x14ac:dyDescent="0.35">
      <c r="A1078" t="s">
        <v>1185</v>
      </c>
      <c r="B1078" t="s">
        <v>1143</v>
      </c>
      <c r="C1078" t="s">
        <v>0</v>
      </c>
      <c r="D1078" t="s">
        <v>4</v>
      </c>
      <c r="E1078">
        <v>22.5</v>
      </c>
      <c r="F1078">
        <v>79.8</v>
      </c>
      <c r="G1078">
        <v>69.97</v>
      </c>
      <c r="H1078">
        <f t="shared" si="36"/>
        <v>1.1404887809061026</v>
      </c>
      <c r="I1078">
        <v>22</v>
      </c>
      <c r="J1078">
        <v>65.150000000000006</v>
      </c>
      <c r="K1078">
        <v>68.72</v>
      </c>
      <c r="O1078" t="s">
        <v>1185</v>
      </c>
      <c r="P1078" t="s">
        <v>1143</v>
      </c>
      <c r="Q1078" t="s">
        <v>0</v>
      </c>
      <c r="R1078" t="s">
        <v>5</v>
      </c>
      <c r="S1078">
        <v>24</v>
      </c>
      <c r="T1078">
        <v>79.8</v>
      </c>
      <c r="U1078">
        <v>73.7</v>
      </c>
      <c r="V1078">
        <f t="shared" si="37"/>
        <v>1.0827679782903663</v>
      </c>
      <c r="W1078">
        <v>22.5</v>
      </c>
      <c r="X1078">
        <v>70.13</v>
      </c>
      <c r="Y1078">
        <v>69.97</v>
      </c>
    </row>
    <row r="1079" spans="1:25" x14ac:dyDescent="0.35">
      <c r="A1079" s="1" t="s">
        <v>1186</v>
      </c>
      <c r="B1079" t="s">
        <v>1143</v>
      </c>
      <c r="C1079" t="s">
        <v>0</v>
      </c>
      <c r="D1079" t="s">
        <v>4</v>
      </c>
      <c r="E1079">
        <v>15</v>
      </c>
      <c r="F1079">
        <v>25.12</v>
      </c>
      <c r="G1079">
        <v>50.91</v>
      </c>
      <c r="H1079">
        <f t="shared" si="36"/>
        <v>0.49341976036142216</v>
      </c>
      <c r="I1079">
        <v>15</v>
      </c>
      <c r="J1079">
        <v>25.12</v>
      </c>
      <c r="K1079">
        <v>50.91</v>
      </c>
      <c r="O1079" t="s">
        <v>1186</v>
      </c>
      <c r="P1079" t="s">
        <v>1143</v>
      </c>
      <c r="Q1079" t="s">
        <v>0</v>
      </c>
      <c r="R1079" t="s">
        <v>5</v>
      </c>
      <c r="S1079">
        <v>20.5</v>
      </c>
      <c r="T1079">
        <v>65.42</v>
      </c>
      <c r="U1079">
        <v>64.97</v>
      </c>
      <c r="V1079">
        <f t="shared" si="37"/>
        <v>1.0069262736647684</v>
      </c>
      <c r="W1079">
        <v>20</v>
      </c>
      <c r="X1079">
        <v>44.64</v>
      </c>
      <c r="Y1079">
        <v>63.71</v>
      </c>
    </row>
    <row r="1080" spans="1:25" x14ac:dyDescent="0.35">
      <c r="A1080" t="s">
        <v>1187</v>
      </c>
      <c r="B1080" t="s">
        <v>1143</v>
      </c>
      <c r="C1080" t="s">
        <v>0</v>
      </c>
      <c r="D1080" t="s">
        <v>4</v>
      </c>
      <c r="E1080">
        <v>23</v>
      </c>
      <c r="F1080">
        <v>122.44</v>
      </c>
      <c r="G1080">
        <v>71.22</v>
      </c>
      <c r="H1080">
        <f t="shared" si="36"/>
        <v>1.7191800056163999</v>
      </c>
      <c r="I1080">
        <v>21.5</v>
      </c>
      <c r="J1080">
        <v>50.36</v>
      </c>
      <c r="K1080">
        <v>67.47</v>
      </c>
      <c r="O1080" t="s">
        <v>1187</v>
      </c>
      <c r="P1080" t="s">
        <v>1143</v>
      </c>
      <c r="Q1080" t="s">
        <v>0</v>
      </c>
      <c r="R1080" t="s">
        <v>5</v>
      </c>
      <c r="S1080">
        <v>22</v>
      </c>
      <c r="T1080">
        <v>97.1</v>
      </c>
      <c r="U1080">
        <v>68.72</v>
      </c>
      <c r="V1080">
        <f t="shared" si="37"/>
        <v>1.4129802095459836</v>
      </c>
      <c r="W1080">
        <v>20.5</v>
      </c>
      <c r="X1080">
        <v>62.53</v>
      </c>
      <c r="Y1080">
        <v>64.97</v>
      </c>
    </row>
    <row r="1081" spans="1:25" x14ac:dyDescent="0.35">
      <c r="A1081" t="s">
        <v>1188</v>
      </c>
      <c r="B1081" t="s">
        <v>1143</v>
      </c>
      <c r="C1081" t="s">
        <v>0</v>
      </c>
      <c r="D1081" t="s">
        <v>4</v>
      </c>
      <c r="E1081">
        <v>23.5</v>
      </c>
      <c r="F1081">
        <v>124.3</v>
      </c>
      <c r="G1081">
        <v>72.459999999999994</v>
      </c>
      <c r="H1081">
        <f t="shared" si="36"/>
        <v>1.7154292023185207</v>
      </c>
      <c r="I1081">
        <v>21.5</v>
      </c>
      <c r="J1081">
        <v>65.89</v>
      </c>
      <c r="K1081">
        <v>67.47</v>
      </c>
      <c r="O1081" t="s">
        <v>1188</v>
      </c>
      <c r="P1081" t="s">
        <v>1143</v>
      </c>
      <c r="Q1081" t="s">
        <v>0</v>
      </c>
      <c r="R1081" t="s">
        <v>5</v>
      </c>
      <c r="S1081">
        <v>21</v>
      </c>
      <c r="T1081">
        <v>94.36</v>
      </c>
      <c r="U1081">
        <v>66.22</v>
      </c>
      <c r="V1081">
        <f t="shared" si="37"/>
        <v>1.4249471458773784</v>
      </c>
      <c r="W1081">
        <v>20</v>
      </c>
      <c r="X1081">
        <v>48.41</v>
      </c>
      <c r="Y1081">
        <v>63.71</v>
      </c>
    </row>
    <row r="1082" spans="1:25" x14ac:dyDescent="0.35">
      <c r="A1082" s="1" t="s">
        <v>1189</v>
      </c>
      <c r="B1082" t="s">
        <v>1143</v>
      </c>
      <c r="C1082" t="s">
        <v>0</v>
      </c>
      <c r="D1082" t="s">
        <v>4</v>
      </c>
      <c r="E1082">
        <v>0</v>
      </c>
      <c r="F1082">
        <v>0</v>
      </c>
      <c r="G1082">
        <v>0</v>
      </c>
      <c r="H1082" t="e">
        <f t="shared" si="36"/>
        <v>#DIV/0!</v>
      </c>
      <c r="I1082">
        <v>0</v>
      </c>
      <c r="J1082">
        <v>0</v>
      </c>
      <c r="K1082">
        <v>0</v>
      </c>
      <c r="O1082" t="s">
        <v>1189</v>
      </c>
      <c r="P1082" t="s">
        <v>1143</v>
      </c>
      <c r="Q1082" t="s">
        <v>0</v>
      </c>
      <c r="R1082" t="s">
        <v>5</v>
      </c>
      <c r="S1082">
        <v>0</v>
      </c>
      <c r="T1082">
        <v>0</v>
      </c>
      <c r="U1082">
        <v>0</v>
      </c>
      <c r="V1082" t="e">
        <f t="shared" si="37"/>
        <v>#DIV/0!</v>
      </c>
      <c r="W1082">
        <v>0</v>
      </c>
      <c r="X1082">
        <v>0</v>
      </c>
      <c r="Y1082">
        <v>0</v>
      </c>
    </row>
    <row r="1083" spans="1:25" x14ac:dyDescent="0.35">
      <c r="A1083" s="1" t="s">
        <v>1190</v>
      </c>
      <c r="B1083" t="s">
        <v>1143</v>
      </c>
      <c r="C1083" t="s">
        <v>0</v>
      </c>
      <c r="D1083" t="s">
        <v>4</v>
      </c>
      <c r="E1083">
        <v>0</v>
      </c>
      <c r="F1083">
        <v>0</v>
      </c>
      <c r="G1083">
        <v>0</v>
      </c>
      <c r="H1083" t="e">
        <f t="shared" si="36"/>
        <v>#DIV/0!</v>
      </c>
      <c r="I1083">
        <v>0</v>
      </c>
      <c r="J1083">
        <v>0</v>
      </c>
      <c r="K1083">
        <v>0</v>
      </c>
      <c r="O1083" t="s">
        <v>1190</v>
      </c>
      <c r="P1083" t="s">
        <v>1143</v>
      </c>
      <c r="Q1083" t="s">
        <v>0</v>
      </c>
      <c r="R1083" t="s">
        <v>5</v>
      </c>
      <c r="S1083">
        <v>15</v>
      </c>
      <c r="T1083">
        <v>15.93</v>
      </c>
      <c r="U1083">
        <v>50.91</v>
      </c>
      <c r="V1083">
        <f t="shared" si="37"/>
        <v>0.3129051266941662</v>
      </c>
      <c r="W1083">
        <v>15</v>
      </c>
      <c r="X1083">
        <v>15.93</v>
      </c>
      <c r="Y1083">
        <v>50.91</v>
      </c>
    </row>
    <row r="1084" spans="1:25" x14ac:dyDescent="0.35">
      <c r="A1084" t="s">
        <v>1191</v>
      </c>
      <c r="B1084" t="s">
        <v>1143</v>
      </c>
      <c r="C1084" t="s">
        <v>0</v>
      </c>
      <c r="D1084" t="s">
        <v>4</v>
      </c>
      <c r="E1084">
        <v>22.5</v>
      </c>
      <c r="F1084">
        <v>71.650000000000006</v>
      </c>
      <c r="G1084">
        <v>69.97</v>
      </c>
      <c r="H1084">
        <f t="shared" si="36"/>
        <v>1.0240102901243391</v>
      </c>
      <c r="I1084">
        <v>22</v>
      </c>
      <c r="J1084">
        <v>50.39</v>
      </c>
      <c r="K1084">
        <v>68.72</v>
      </c>
      <c r="O1084" t="s">
        <v>1191</v>
      </c>
      <c r="P1084" t="s">
        <v>1143</v>
      </c>
      <c r="Q1084" t="s">
        <v>0</v>
      </c>
      <c r="R1084" t="s">
        <v>5</v>
      </c>
      <c r="S1084">
        <v>22.5</v>
      </c>
      <c r="T1084">
        <v>80.849999999999994</v>
      </c>
      <c r="U1084">
        <v>69.97</v>
      </c>
      <c r="V1084">
        <f t="shared" si="37"/>
        <v>1.1554952122338145</v>
      </c>
      <c r="W1084">
        <v>21</v>
      </c>
      <c r="X1084">
        <v>65.52</v>
      </c>
      <c r="Y1084">
        <v>66.22</v>
      </c>
    </row>
    <row r="1085" spans="1:25" x14ac:dyDescent="0.35">
      <c r="A1085" t="s">
        <v>1192</v>
      </c>
      <c r="B1085" t="s">
        <v>1143</v>
      </c>
      <c r="C1085" t="s">
        <v>0</v>
      </c>
      <c r="D1085" t="s">
        <v>4</v>
      </c>
      <c r="E1085">
        <v>22.5</v>
      </c>
      <c r="F1085">
        <v>103.94</v>
      </c>
      <c r="G1085">
        <v>69.97</v>
      </c>
      <c r="H1085">
        <f t="shared" si="36"/>
        <v>1.4854937830498784</v>
      </c>
      <c r="I1085">
        <v>21</v>
      </c>
      <c r="J1085">
        <v>58.31</v>
      </c>
      <c r="K1085">
        <v>66.22</v>
      </c>
      <c r="O1085" t="s">
        <v>1192</v>
      </c>
      <c r="P1085" t="s">
        <v>1143</v>
      </c>
      <c r="Q1085" t="s">
        <v>0</v>
      </c>
      <c r="R1085" t="s">
        <v>5</v>
      </c>
      <c r="S1085">
        <v>22</v>
      </c>
      <c r="T1085">
        <v>67.41</v>
      </c>
      <c r="U1085">
        <v>68.72</v>
      </c>
      <c r="V1085">
        <f t="shared" si="37"/>
        <v>0.98093713620488943</v>
      </c>
      <c r="W1085">
        <v>21.5</v>
      </c>
      <c r="X1085">
        <v>55.21</v>
      </c>
      <c r="Y1085">
        <v>67.47</v>
      </c>
    </row>
    <row r="1086" spans="1:25" x14ac:dyDescent="0.35">
      <c r="A1086" t="s">
        <v>1193</v>
      </c>
      <c r="B1086" t="s">
        <v>1143</v>
      </c>
      <c r="C1086" t="s">
        <v>0</v>
      </c>
      <c r="D1086" t="s">
        <v>4</v>
      </c>
      <c r="E1086">
        <v>23</v>
      </c>
      <c r="F1086">
        <v>108.22</v>
      </c>
      <c r="G1086">
        <v>71.22</v>
      </c>
      <c r="H1086">
        <f t="shared" si="36"/>
        <v>1.5195169896096603</v>
      </c>
      <c r="I1086">
        <v>21.5</v>
      </c>
      <c r="J1086">
        <v>55.49</v>
      </c>
      <c r="K1086">
        <v>67.47</v>
      </c>
      <c r="O1086" t="s">
        <v>1193</v>
      </c>
      <c r="P1086" t="s">
        <v>1143</v>
      </c>
      <c r="Q1086" t="s">
        <v>0</v>
      </c>
      <c r="R1086" t="s">
        <v>5</v>
      </c>
      <c r="S1086">
        <v>22.5</v>
      </c>
      <c r="T1086">
        <v>97.84</v>
      </c>
      <c r="U1086">
        <v>69.97</v>
      </c>
      <c r="V1086">
        <f t="shared" si="37"/>
        <v>1.3983135629555525</v>
      </c>
      <c r="W1086">
        <v>20</v>
      </c>
      <c r="X1086">
        <v>52.28</v>
      </c>
      <c r="Y1086">
        <v>63.71</v>
      </c>
    </row>
    <row r="1087" spans="1:25" x14ac:dyDescent="0.35">
      <c r="A1087" t="s">
        <v>1194</v>
      </c>
      <c r="B1087" t="s">
        <v>1143</v>
      </c>
      <c r="C1087" t="s">
        <v>0</v>
      </c>
      <c r="D1087" t="s">
        <v>4</v>
      </c>
      <c r="E1087">
        <v>23</v>
      </c>
      <c r="F1087">
        <v>94.79</v>
      </c>
      <c r="G1087">
        <v>71.22</v>
      </c>
      <c r="H1087">
        <f t="shared" si="36"/>
        <v>1.3309463633810728</v>
      </c>
      <c r="I1087">
        <v>21</v>
      </c>
      <c r="J1087">
        <v>55.42</v>
      </c>
      <c r="K1087">
        <v>66.22</v>
      </c>
      <c r="O1087" t="s">
        <v>1194</v>
      </c>
      <c r="P1087" t="s">
        <v>1143</v>
      </c>
      <c r="Q1087" t="s">
        <v>0</v>
      </c>
      <c r="R1087" t="s">
        <v>5</v>
      </c>
      <c r="S1087">
        <v>21</v>
      </c>
      <c r="T1087">
        <v>74.3</v>
      </c>
      <c r="U1087">
        <v>66.22</v>
      </c>
      <c r="V1087">
        <f t="shared" si="37"/>
        <v>1.1220175173663545</v>
      </c>
      <c r="W1087">
        <v>20.5</v>
      </c>
      <c r="X1087">
        <v>64.13</v>
      </c>
      <c r="Y1087">
        <v>64.97</v>
      </c>
    </row>
    <row r="1088" spans="1:25" x14ac:dyDescent="0.35">
      <c r="A1088" s="1" t="s">
        <v>1195</v>
      </c>
      <c r="B1088" t="s">
        <v>1143</v>
      </c>
      <c r="C1088" t="s">
        <v>3</v>
      </c>
      <c r="D1088" t="s">
        <v>4</v>
      </c>
      <c r="E1088">
        <v>0</v>
      </c>
      <c r="F1088">
        <v>0</v>
      </c>
      <c r="G1088">
        <v>0</v>
      </c>
      <c r="H1088" t="e">
        <f t="shared" si="36"/>
        <v>#DIV/0!</v>
      </c>
      <c r="I1088">
        <v>0</v>
      </c>
      <c r="J1088">
        <v>0</v>
      </c>
      <c r="K1088">
        <v>0</v>
      </c>
      <c r="O1088" t="s">
        <v>1195</v>
      </c>
      <c r="P1088" t="s">
        <v>1143</v>
      </c>
      <c r="Q1088" t="s">
        <v>3</v>
      </c>
      <c r="R1088" t="s">
        <v>5</v>
      </c>
      <c r="S1088">
        <v>23.5</v>
      </c>
      <c r="T1088">
        <v>69.38</v>
      </c>
      <c r="U1088">
        <v>72.459999999999994</v>
      </c>
      <c r="V1088">
        <f t="shared" si="37"/>
        <v>0.95749378967706322</v>
      </c>
      <c r="W1088">
        <v>23</v>
      </c>
      <c r="X1088">
        <v>66.02</v>
      </c>
      <c r="Y1088">
        <v>71.22</v>
      </c>
    </row>
    <row r="1089" spans="1:25" x14ac:dyDescent="0.35">
      <c r="A1089" s="1" t="s">
        <v>1196</v>
      </c>
      <c r="B1089" t="s">
        <v>1143</v>
      </c>
      <c r="C1089" t="s">
        <v>3</v>
      </c>
      <c r="D1089" t="s">
        <v>4</v>
      </c>
      <c r="E1089">
        <v>0</v>
      </c>
      <c r="F1089">
        <v>0</v>
      </c>
      <c r="G1089">
        <v>0</v>
      </c>
      <c r="H1089" t="e">
        <f t="shared" si="36"/>
        <v>#DIV/0!</v>
      </c>
      <c r="I1089">
        <v>0</v>
      </c>
      <c r="J1089">
        <v>0</v>
      </c>
      <c r="K1089">
        <v>0</v>
      </c>
      <c r="O1089" t="s">
        <v>1196</v>
      </c>
      <c r="P1089" t="s">
        <v>1143</v>
      </c>
      <c r="Q1089" t="s">
        <v>3</v>
      </c>
      <c r="R1089" t="s">
        <v>5</v>
      </c>
      <c r="S1089">
        <v>25</v>
      </c>
      <c r="T1089">
        <v>53.08</v>
      </c>
      <c r="U1089">
        <v>76.17</v>
      </c>
      <c r="V1089">
        <f t="shared" si="37"/>
        <v>0.69686228173821707</v>
      </c>
      <c r="W1089">
        <v>24.5</v>
      </c>
      <c r="X1089">
        <v>51.31</v>
      </c>
      <c r="Y1089">
        <v>74.930000000000007</v>
      </c>
    </row>
    <row r="1090" spans="1:25" x14ac:dyDescent="0.35">
      <c r="A1090" t="s">
        <v>1197</v>
      </c>
      <c r="B1090" t="s">
        <v>1143</v>
      </c>
      <c r="C1090" t="s">
        <v>3</v>
      </c>
      <c r="D1090" t="s">
        <v>4</v>
      </c>
      <c r="E1090">
        <v>24.5</v>
      </c>
      <c r="F1090">
        <v>137.43</v>
      </c>
      <c r="G1090">
        <v>74.930000000000007</v>
      </c>
      <c r="H1090">
        <f t="shared" si="36"/>
        <v>1.8341118377152008</v>
      </c>
      <c r="I1090">
        <v>22.5</v>
      </c>
      <c r="J1090">
        <v>61.08</v>
      </c>
      <c r="K1090">
        <v>69.97</v>
      </c>
      <c r="O1090" t="s">
        <v>1197</v>
      </c>
      <c r="P1090" t="s">
        <v>1143</v>
      </c>
      <c r="Q1090" t="s">
        <v>3</v>
      </c>
      <c r="R1090" t="s">
        <v>5</v>
      </c>
      <c r="S1090">
        <v>23</v>
      </c>
      <c r="T1090">
        <v>68.06</v>
      </c>
      <c r="U1090">
        <v>71.22</v>
      </c>
      <c r="V1090">
        <f t="shared" si="37"/>
        <v>0.95563044088739124</v>
      </c>
      <c r="W1090">
        <v>22.5</v>
      </c>
      <c r="X1090">
        <v>50.7</v>
      </c>
      <c r="Y1090">
        <v>69.97</v>
      </c>
    </row>
    <row r="1091" spans="1:25" x14ac:dyDescent="0.35">
      <c r="A1091" t="s">
        <v>1198</v>
      </c>
      <c r="B1091" t="s">
        <v>1143</v>
      </c>
      <c r="C1091" t="s">
        <v>3</v>
      </c>
      <c r="D1091" t="s">
        <v>4</v>
      </c>
      <c r="E1091">
        <v>24.5</v>
      </c>
      <c r="F1091">
        <v>108.78</v>
      </c>
      <c r="G1091">
        <v>74.930000000000007</v>
      </c>
      <c r="H1091">
        <f t="shared" si="36"/>
        <v>1.4517549713065527</v>
      </c>
      <c r="I1091">
        <v>23</v>
      </c>
      <c r="J1091">
        <v>60.57</v>
      </c>
      <c r="K1091">
        <v>71.22</v>
      </c>
      <c r="O1091" t="s">
        <v>1198</v>
      </c>
      <c r="P1091" t="s">
        <v>1143</v>
      </c>
      <c r="Q1091" t="s">
        <v>3</v>
      </c>
      <c r="R1091" t="s">
        <v>5</v>
      </c>
      <c r="S1091">
        <v>24</v>
      </c>
      <c r="T1091">
        <v>76.17</v>
      </c>
      <c r="U1091">
        <v>73.7</v>
      </c>
      <c r="V1091">
        <f t="shared" si="37"/>
        <v>1.0335142469470828</v>
      </c>
      <c r="W1091">
        <v>23.5</v>
      </c>
      <c r="X1091">
        <v>68.63</v>
      </c>
      <c r="Y1091">
        <v>72.459999999999994</v>
      </c>
    </row>
    <row r="1092" spans="1:25" x14ac:dyDescent="0.35">
      <c r="A1092" t="s">
        <v>1199</v>
      </c>
      <c r="B1092" t="s">
        <v>1143</v>
      </c>
      <c r="C1092" t="s">
        <v>3</v>
      </c>
      <c r="D1092" t="s">
        <v>4</v>
      </c>
      <c r="E1092">
        <v>24</v>
      </c>
      <c r="F1092">
        <v>148.03</v>
      </c>
      <c r="G1092">
        <v>73.7</v>
      </c>
      <c r="H1092">
        <f t="shared" si="36"/>
        <v>2.0085481682496606</v>
      </c>
      <c r="I1092">
        <v>22.5</v>
      </c>
      <c r="J1092">
        <v>68.27</v>
      </c>
      <c r="K1092">
        <v>69.97</v>
      </c>
      <c r="O1092" t="s">
        <v>1199</v>
      </c>
      <c r="P1092" t="s">
        <v>1143</v>
      </c>
      <c r="Q1092" t="s">
        <v>3</v>
      </c>
      <c r="R1092" t="s">
        <v>5</v>
      </c>
      <c r="S1092">
        <v>23.5</v>
      </c>
      <c r="T1092">
        <v>54.7</v>
      </c>
      <c r="U1092">
        <v>72.459999999999994</v>
      </c>
      <c r="V1092">
        <f t="shared" si="37"/>
        <v>0.75489925476124764</v>
      </c>
      <c r="W1092">
        <v>23</v>
      </c>
      <c r="X1092">
        <v>48.09</v>
      </c>
      <c r="Y1092">
        <v>71.22</v>
      </c>
    </row>
    <row r="1093" spans="1:25" x14ac:dyDescent="0.35">
      <c r="A1093" t="s">
        <v>1200</v>
      </c>
      <c r="B1093" t="s">
        <v>1143</v>
      </c>
      <c r="C1093" t="s">
        <v>3</v>
      </c>
      <c r="D1093" t="s">
        <v>4</v>
      </c>
      <c r="E1093">
        <v>24</v>
      </c>
      <c r="F1093">
        <v>112.9</v>
      </c>
      <c r="G1093">
        <v>73.7</v>
      </c>
      <c r="H1093">
        <f t="shared" si="36"/>
        <v>1.5318860244233379</v>
      </c>
      <c r="I1093">
        <v>23</v>
      </c>
      <c r="J1093">
        <v>56.7</v>
      </c>
      <c r="K1093">
        <v>71.22</v>
      </c>
      <c r="O1093" t="s">
        <v>1200</v>
      </c>
      <c r="P1093" t="s">
        <v>1143</v>
      </c>
      <c r="Q1093" t="s">
        <v>3</v>
      </c>
      <c r="R1093" t="s">
        <v>5</v>
      </c>
      <c r="S1093">
        <v>23.5</v>
      </c>
      <c r="T1093">
        <v>74.709999999999994</v>
      </c>
      <c r="U1093">
        <v>72.459999999999994</v>
      </c>
      <c r="V1093">
        <f t="shared" si="37"/>
        <v>1.0310516146839637</v>
      </c>
      <c r="W1093">
        <v>23</v>
      </c>
      <c r="X1093">
        <v>55.4</v>
      </c>
      <c r="Y1093">
        <v>71.22</v>
      </c>
    </row>
    <row r="1094" spans="1:25" x14ac:dyDescent="0.35">
      <c r="A1094" t="s">
        <v>1201</v>
      </c>
      <c r="B1094" t="s">
        <v>1143</v>
      </c>
      <c r="C1094" t="s">
        <v>3</v>
      </c>
      <c r="D1094" t="s">
        <v>4</v>
      </c>
      <c r="E1094">
        <v>24</v>
      </c>
      <c r="F1094">
        <v>85.2</v>
      </c>
      <c r="G1094">
        <v>73.7</v>
      </c>
      <c r="H1094">
        <f t="shared" si="36"/>
        <v>1.1560379918588874</v>
      </c>
      <c r="I1094">
        <v>23.5</v>
      </c>
      <c r="J1094">
        <v>63.77</v>
      </c>
      <c r="K1094">
        <v>72.459999999999994</v>
      </c>
      <c r="O1094" t="s">
        <v>1201</v>
      </c>
      <c r="P1094" t="s">
        <v>1143</v>
      </c>
      <c r="Q1094" t="s">
        <v>3</v>
      </c>
      <c r="R1094" t="s">
        <v>5</v>
      </c>
      <c r="S1094">
        <v>24</v>
      </c>
      <c r="T1094">
        <v>75.599999999999994</v>
      </c>
      <c r="U1094">
        <v>73.7</v>
      </c>
      <c r="V1094">
        <f t="shared" si="37"/>
        <v>1.0257801899592944</v>
      </c>
      <c r="W1094">
        <v>23</v>
      </c>
      <c r="X1094">
        <v>66.27</v>
      </c>
      <c r="Y1094">
        <v>71.22</v>
      </c>
    </row>
    <row r="1095" spans="1:25" x14ac:dyDescent="0.35">
      <c r="A1095" t="s">
        <v>1202</v>
      </c>
      <c r="B1095" t="s">
        <v>1143</v>
      </c>
      <c r="C1095" t="s">
        <v>3</v>
      </c>
      <c r="D1095" t="s">
        <v>4</v>
      </c>
      <c r="E1095">
        <v>24</v>
      </c>
      <c r="F1095">
        <v>94.53</v>
      </c>
      <c r="G1095">
        <v>73.7</v>
      </c>
      <c r="H1095">
        <f t="shared" si="36"/>
        <v>1.2826322930800542</v>
      </c>
      <c r="I1095">
        <v>23</v>
      </c>
      <c r="J1095">
        <v>54.44</v>
      </c>
      <c r="K1095">
        <v>71.22</v>
      </c>
      <c r="O1095" t="s">
        <v>1202</v>
      </c>
      <c r="P1095" t="s">
        <v>1143</v>
      </c>
      <c r="Q1095" t="s">
        <v>3</v>
      </c>
      <c r="R1095" t="s">
        <v>5</v>
      </c>
      <c r="S1095">
        <v>24</v>
      </c>
      <c r="T1095">
        <v>92.51</v>
      </c>
      <c r="U1095">
        <v>73.7</v>
      </c>
      <c r="V1095">
        <f t="shared" si="37"/>
        <v>1.2552238805970148</v>
      </c>
      <c r="W1095">
        <v>23</v>
      </c>
      <c r="X1095">
        <v>56.58</v>
      </c>
      <c r="Y1095">
        <v>71.22</v>
      </c>
    </row>
    <row r="1096" spans="1:25" x14ac:dyDescent="0.35">
      <c r="A1096" t="s">
        <v>1203</v>
      </c>
      <c r="B1096" t="s">
        <v>1143</v>
      </c>
      <c r="C1096" t="s">
        <v>3</v>
      </c>
      <c r="D1096" t="s">
        <v>4</v>
      </c>
      <c r="E1096">
        <v>24</v>
      </c>
      <c r="F1096">
        <v>76.87</v>
      </c>
      <c r="G1096">
        <v>73.7</v>
      </c>
      <c r="H1096">
        <f t="shared" si="36"/>
        <v>1.0430122116689282</v>
      </c>
      <c r="I1096">
        <v>23.5</v>
      </c>
      <c r="J1096">
        <v>69.569999999999993</v>
      </c>
      <c r="K1096">
        <v>72.459999999999994</v>
      </c>
      <c r="O1096" t="s">
        <v>1203</v>
      </c>
      <c r="P1096" t="s">
        <v>1143</v>
      </c>
      <c r="Q1096" t="s">
        <v>3</v>
      </c>
      <c r="R1096" t="s">
        <v>5</v>
      </c>
      <c r="S1096">
        <v>23.5</v>
      </c>
      <c r="T1096">
        <v>57.32</v>
      </c>
      <c r="U1096">
        <v>72.459999999999994</v>
      </c>
      <c r="V1096">
        <f t="shared" si="37"/>
        <v>0.79105713497101859</v>
      </c>
      <c r="W1096">
        <v>23</v>
      </c>
      <c r="X1096">
        <v>51.48</v>
      </c>
      <c r="Y1096">
        <v>71.22</v>
      </c>
    </row>
    <row r="1097" spans="1:25" x14ac:dyDescent="0.35">
      <c r="A1097" s="1" t="s">
        <v>1204</v>
      </c>
      <c r="B1097" t="s">
        <v>1143</v>
      </c>
      <c r="C1097" t="s">
        <v>3</v>
      </c>
      <c r="D1097" t="s">
        <v>4</v>
      </c>
      <c r="E1097">
        <v>35</v>
      </c>
      <c r="F1097">
        <v>78.02</v>
      </c>
      <c r="G1097">
        <v>100.44</v>
      </c>
      <c r="H1097">
        <f t="shared" si="36"/>
        <v>0.77678215850258858</v>
      </c>
      <c r="I1097">
        <v>34.5</v>
      </c>
      <c r="J1097">
        <v>59.8</v>
      </c>
      <c r="K1097">
        <v>99.24</v>
      </c>
      <c r="O1097" t="s">
        <v>1204</v>
      </c>
      <c r="P1097" t="s">
        <v>1143</v>
      </c>
      <c r="Q1097" t="s">
        <v>3</v>
      </c>
      <c r="R1097" t="s">
        <v>5</v>
      </c>
      <c r="S1097">
        <v>31</v>
      </c>
      <c r="T1097">
        <v>70.17</v>
      </c>
      <c r="U1097">
        <v>90.81</v>
      </c>
      <c r="V1097">
        <f t="shared" si="37"/>
        <v>0.77271225635943175</v>
      </c>
      <c r="W1097">
        <v>30.5</v>
      </c>
      <c r="X1097">
        <v>59.89</v>
      </c>
      <c r="Y1097">
        <v>89.6</v>
      </c>
    </row>
    <row r="1098" spans="1:25" x14ac:dyDescent="0.35">
      <c r="A1098" t="s">
        <v>1205</v>
      </c>
      <c r="B1098" t="s">
        <v>1143</v>
      </c>
      <c r="C1098" t="s">
        <v>3</v>
      </c>
      <c r="D1098" t="s">
        <v>4</v>
      </c>
      <c r="E1098">
        <v>23.5</v>
      </c>
      <c r="F1098">
        <v>69.64</v>
      </c>
      <c r="G1098">
        <v>72.459999999999994</v>
      </c>
      <c r="H1098">
        <f t="shared" si="36"/>
        <v>0.9610819762627657</v>
      </c>
      <c r="I1098">
        <v>23</v>
      </c>
      <c r="J1098">
        <v>35.25</v>
      </c>
      <c r="K1098">
        <v>71.22</v>
      </c>
      <c r="O1098" t="s">
        <v>1205</v>
      </c>
      <c r="P1098" t="s">
        <v>1143</v>
      </c>
      <c r="Q1098" t="s">
        <v>3</v>
      </c>
      <c r="R1098" t="s">
        <v>5</v>
      </c>
      <c r="S1098">
        <v>17.5</v>
      </c>
      <c r="T1098">
        <v>46.28</v>
      </c>
      <c r="U1098">
        <v>57.36</v>
      </c>
      <c r="V1098">
        <f t="shared" si="37"/>
        <v>0.80683403068340309</v>
      </c>
      <c r="W1098">
        <v>17</v>
      </c>
      <c r="X1098">
        <v>31.15</v>
      </c>
      <c r="Y1098">
        <v>56.08</v>
      </c>
    </row>
    <row r="1099" spans="1:25" x14ac:dyDescent="0.35">
      <c r="A1099" s="1" t="s">
        <v>1206</v>
      </c>
      <c r="B1099" t="s">
        <v>1143</v>
      </c>
      <c r="C1099" t="s">
        <v>3</v>
      </c>
      <c r="D1099" t="s">
        <v>4</v>
      </c>
      <c r="E1099">
        <v>0</v>
      </c>
      <c r="F1099">
        <v>0</v>
      </c>
      <c r="G1099">
        <v>0</v>
      </c>
      <c r="H1099" t="e">
        <f t="shared" si="36"/>
        <v>#DIV/0!</v>
      </c>
      <c r="I1099">
        <v>0</v>
      </c>
      <c r="J1099">
        <v>0</v>
      </c>
      <c r="K1099">
        <v>0</v>
      </c>
      <c r="O1099" t="s">
        <v>1206</v>
      </c>
      <c r="P1099" t="s">
        <v>1143</v>
      </c>
      <c r="Q1099" t="s">
        <v>3</v>
      </c>
      <c r="R1099" t="s">
        <v>5</v>
      </c>
      <c r="S1099">
        <v>0</v>
      </c>
      <c r="T1099">
        <v>0</v>
      </c>
      <c r="U1099">
        <v>0</v>
      </c>
      <c r="V1099" t="e">
        <f t="shared" si="37"/>
        <v>#DIV/0!</v>
      </c>
      <c r="W1099">
        <v>0</v>
      </c>
      <c r="X1099">
        <v>0</v>
      </c>
      <c r="Y1099">
        <v>0</v>
      </c>
    </row>
    <row r="1100" spans="1:25" x14ac:dyDescent="0.35">
      <c r="A1100" t="s">
        <v>1207</v>
      </c>
      <c r="B1100" t="s">
        <v>1208</v>
      </c>
      <c r="C1100" t="s">
        <v>0</v>
      </c>
      <c r="D1100" t="s">
        <v>1</v>
      </c>
      <c r="E1100">
        <v>23.5</v>
      </c>
      <c r="F1100">
        <v>114.64</v>
      </c>
      <c r="G1100">
        <v>72.459999999999994</v>
      </c>
      <c r="H1100">
        <f t="shared" ref="H1100:H1163" si="38">F1100/G1100</f>
        <v>1.5821142699420372</v>
      </c>
      <c r="I1100">
        <v>22</v>
      </c>
      <c r="J1100">
        <v>63.29</v>
      </c>
      <c r="K1100">
        <v>68.72</v>
      </c>
      <c r="O1100" t="s">
        <v>1207</v>
      </c>
      <c r="P1100" t="s">
        <v>1208</v>
      </c>
      <c r="Q1100" t="s">
        <v>0</v>
      </c>
      <c r="R1100" t="s">
        <v>2</v>
      </c>
      <c r="S1100">
        <v>24</v>
      </c>
      <c r="T1100">
        <v>161.81</v>
      </c>
      <c r="U1100">
        <v>73.7</v>
      </c>
      <c r="V1100">
        <f t="shared" ref="V1100:V1163" si="39">T1100/U1100</f>
        <v>2.1955223880597012</v>
      </c>
      <c r="W1100">
        <v>22</v>
      </c>
      <c r="X1100">
        <v>48.77</v>
      </c>
      <c r="Y1100">
        <v>68.72</v>
      </c>
    </row>
    <row r="1101" spans="1:25" x14ac:dyDescent="0.35">
      <c r="A1101" s="1" t="s">
        <v>1209</v>
      </c>
      <c r="B1101" t="s">
        <v>1208</v>
      </c>
      <c r="C1101" t="s">
        <v>0</v>
      </c>
      <c r="D1101" t="s">
        <v>1</v>
      </c>
      <c r="E1101">
        <v>0</v>
      </c>
      <c r="F1101">
        <v>0</v>
      </c>
      <c r="G1101">
        <v>0</v>
      </c>
      <c r="H1101" t="e">
        <f t="shared" si="38"/>
        <v>#DIV/0!</v>
      </c>
      <c r="I1101">
        <v>0</v>
      </c>
      <c r="J1101">
        <v>0</v>
      </c>
      <c r="K1101">
        <v>0</v>
      </c>
      <c r="O1101" t="s">
        <v>1209</v>
      </c>
      <c r="P1101" t="s">
        <v>1208</v>
      </c>
      <c r="Q1101" t="s">
        <v>0</v>
      </c>
      <c r="R1101" t="s">
        <v>2</v>
      </c>
      <c r="S1101">
        <v>0</v>
      </c>
      <c r="T1101">
        <v>0</v>
      </c>
      <c r="U1101">
        <v>0</v>
      </c>
      <c r="V1101" t="e">
        <f t="shared" si="39"/>
        <v>#DIV/0!</v>
      </c>
      <c r="W1101">
        <v>0</v>
      </c>
      <c r="X1101">
        <v>0</v>
      </c>
      <c r="Y1101">
        <v>0</v>
      </c>
    </row>
    <row r="1102" spans="1:25" x14ac:dyDescent="0.35">
      <c r="A1102" t="s">
        <v>1210</v>
      </c>
      <c r="B1102" t="s">
        <v>1208</v>
      </c>
      <c r="C1102" t="s">
        <v>0</v>
      </c>
      <c r="D1102" t="s">
        <v>1</v>
      </c>
      <c r="E1102">
        <v>22.5</v>
      </c>
      <c r="F1102">
        <v>97.97</v>
      </c>
      <c r="G1102">
        <v>69.97</v>
      </c>
      <c r="H1102">
        <f t="shared" si="38"/>
        <v>1.4001715020723167</v>
      </c>
      <c r="I1102">
        <v>21.5</v>
      </c>
      <c r="J1102">
        <v>64.47</v>
      </c>
      <c r="K1102">
        <v>67.47</v>
      </c>
      <c r="O1102" t="s">
        <v>1210</v>
      </c>
      <c r="P1102" t="s">
        <v>1208</v>
      </c>
      <c r="Q1102" t="s">
        <v>0</v>
      </c>
      <c r="R1102" t="s">
        <v>2</v>
      </c>
      <c r="S1102">
        <v>24</v>
      </c>
      <c r="T1102">
        <v>186.23</v>
      </c>
      <c r="U1102">
        <v>73.7</v>
      </c>
      <c r="V1102">
        <f t="shared" si="39"/>
        <v>2.526865671641791</v>
      </c>
      <c r="W1102">
        <v>22.5</v>
      </c>
      <c r="X1102">
        <v>68.33</v>
      </c>
      <c r="Y1102">
        <v>69.97</v>
      </c>
    </row>
    <row r="1103" spans="1:25" x14ac:dyDescent="0.35">
      <c r="A1103" t="s">
        <v>1211</v>
      </c>
      <c r="B1103" t="s">
        <v>1208</v>
      </c>
      <c r="C1103" t="s">
        <v>0</v>
      </c>
      <c r="D1103" t="s">
        <v>1</v>
      </c>
      <c r="E1103">
        <v>23.5</v>
      </c>
      <c r="F1103">
        <v>104.96</v>
      </c>
      <c r="G1103">
        <v>72.459999999999994</v>
      </c>
      <c r="H1103">
        <f t="shared" si="38"/>
        <v>1.4485233232128072</v>
      </c>
      <c r="I1103">
        <v>21.5</v>
      </c>
      <c r="J1103">
        <v>61.43</v>
      </c>
      <c r="K1103">
        <v>67.47</v>
      </c>
      <c r="O1103" t="s">
        <v>1211</v>
      </c>
      <c r="P1103" t="s">
        <v>1208</v>
      </c>
      <c r="Q1103" t="s">
        <v>0</v>
      </c>
      <c r="R1103" t="s">
        <v>2</v>
      </c>
      <c r="S1103">
        <v>24</v>
      </c>
      <c r="T1103">
        <v>159.01</v>
      </c>
      <c r="U1103">
        <v>73.7</v>
      </c>
      <c r="V1103">
        <f t="shared" si="39"/>
        <v>2.1575305291723201</v>
      </c>
      <c r="W1103">
        <v>22.5</v>
      </c>
      <c r="X1103">
        <v>45.94</v>
      </c>
      <c r="Y1103">
        <v>69.97</v>
      </c>
    </row>
    <row r="1104" spans="1:25" x14ac:dyDescent="0.35">
      <c r="A1104" t="s">
        <v>1212</v>
      </c>
      <c r="B1104" t="s">
        <v>1208</v>
      </c>
      <c r="C1104" t="s">
        <v>0</v>
      </c>
      <c r="D1104" t="s">
        <v>1</v>
      </c>
      <c r="E1104">
        <v>23</v>
      </c>
      <c r="F1104">
        <v>81.19</v>
      </c>
      <c r="G1104">
        <v>71.22</v>
      </c>
      <c r="H1104">
        <f t="shared" si="38"/>
        <v>1.1399887672002247</v>
      </c>
      <c r="I1104">
        <v>22</v>
      </c>
      <c r="J1104">
        <v>43.89</v>
      </c>
      <c r="K1104">
        <v>68.72</v>
      </c>
      <c r="O1104" t="s">
        <v>1212</v>
      </c>
      <c r="P1104" t="s">
        <v>1208</v>
      </c>
      <c r="Q1104" t="s">
        <v>0</v>
      </c>
      <c r="R1104" t="s">
        <v>2</v>
      </c>
      <c r="S1104">
        <v>24</v>
      </c>
      <c r="T1104">
        <v>159.96</v>
      </c>
      <c r="U1104">
        <v>73.7</v>
      </c>
      <c r="V1104">
        <f t="shared" si="39"/>
        <v>2.1704206241519675</v>
      </c>
      <c r="W1104">
        <v>22.5</v>
      </c>
      <c r="X1104">
        <v>50.67</v>
      </c>
      <c r="Y1104">
        <v>69.97</v>
      </c>
    </row>
    <row r="1105" spans="1:25" x14ac:dyDescent="0.35">
      <c r="A1105" t="s">
        <v>1213</v>
      </c>
      <c r="B1105" t="s">
        <v>1208</v>
      </c>
      <c r="C1105" t="s">
        <v>0</v>
      </c>
      <c r="D1105" t="s">
        <v>1</v>
      </c>
      <c r="E1105">
        <v>23</v>
      </c>
      <c r="F1105">
        <v>98.57</v>
      </c>
      <c r="G1105">
        <v>71.22</v>
      </c>
      <c r="H1105">
        <f t="shared" si="38"/>
        <v>1.3840213423195731</v>
      </c>
      <c r="I1105">
        <v>21.5</v>
      </c>
      <c r="J1105">
        <v>58.55</v>
      </c>
      <c r="K1105">
        <v>67.47</v>
      </c>
      <c r="O1105" t="s">
        <v>1213</v>
      </c>
      <c r="P1105" t="s">
        <v>1208</v>
      </c>
      <c r="Q1105" t="s">
        <v>0</v>
      </c>
      <c r="R1105" t="s">
        <v>2</v>
      </c>
      <c r="S1105">
        <v>24</v>
      </c>
      <c r="T1105">
        <v>166.14</v>
      </c>
      <c r="U1105">
        <v>73.7</v>
      </c>
      <c r="V1105">
        <f t="shared" si="39"/>
        <v>2.2542740841248303</v>
      </c>
      <c r="W1105">
        <v>22.5</v>
      </c>
      <c r="X1105">
        <v>59.15</v>
      </c>
      <c r="Y1105">
        <v>69.97</v>
      </c>
    </row>
    <row r="1106" spans="1:25" x14ac:dyDescent="0.35">
      <c r="A1106" t="s">
        <v>1214</v>
      </c>
      <c r="B1106" t="s">
        <v>1208</v>
      </c>
      <c r="C1106" t="s">
        <v>0</v>
      </c>
      <c r="D1106" t="s">
        <v>1</v>
      </c>
      <c r="E1106">
        <v>23.5</v>
      </c>
      <c r="F1106">
        <v>98.75</v>
      </c>
      <c r="G1106">
        <v>72.459999999999994</v>
      </c>
      <c r="H1106">
        <f t="shared" si="38"/>
        <v>1.3628208666850676</v>
      </c>
      <c r="I1106">
        <v>22.5</v>
      </c>
      <c r="J1106">
        <v>63.14</v>
      </c>
      <c r="K1106">
        <v>69.97</v>
      </c>
      <c r="O1106" t="s">
        <v>1214</v>
      </c>
      <c r="P1106" t="s">
        <v>1208</v>
      </c>
      <c r="Q1106" t="s">
        <v>0</v>
      </c>
      <c r="R1106" t="s">
        <v>2</v>
      </c>
      <c r="S1106">
        <v>24</v>
      </c>
      <c r="T1106">
        <v>135.6</v>
      </c>
      <c r="U1106">
        <v>73.7</v>
      </c>
      <c r="V1106">
        <f t="shared" si="39"/>
        <v>1.8398914518317502</v>
      </c>
      <c r="W1106">
        <v>22.5</v>
      </c>
      <c r="X1106">
        <v>60.47</v>
      </c>
      <c r="Y1106">
        <v>69.97</v>
      </c>
    </row>
    <row r="1107" spans="1:25" x14ac:dyDescent="0.35">
      <c r="A1107" t="s">
        <v>1215</v>
      </c>
      <c r="B1107" t="s">
        <v>1208</v>
      </c>
      <c r="C1107" t="s">
        <v>0</v>
      </c>
      <c r="D1107" t="s">
        <v>1</v>
      </c>
      <c r="E1107">
        <v>22.5</v>
      </c>
      <c r="F1107">
        <v>83.8</v>
      </c>
      <c r="G1107">
        <v>69.97</v>
      </c>
      <c r="H1107">
        <f t="shared" si="38"/>
        <v>1.1976561383450051</v>
      </c>
      <c r="I1107">
        <v>22</v>
      </c>
      <c r="J1107">
        <v>55.67</v>
      </c>
      <c r="K1107">
        <v>68.72</v>
      </c>
      <c r="O1107" t="s">
        <v>1215</v>
      </c>
      <c r="P1107" t="s">
        <v>1208</v>
      </c>
      <c r="Q1107" t="s">
        <v>0</v>
      </c>
      <c r="R1107" t="s">
        <v>2</v>
      </c>
      <c r="S1107">
        <v>24</v>
      </c>
      <c r="T1107">
        <v>128.38999999999999</v>
      </c>
      <c r="U1107">
        <v>73.7</v>
      </c>
      <c r="V1107">
        <f t="shared" si="39"/>
        <v>1.7420624151967432</v>
      </c>
      <c r="W1107">
        <v>23</v>
      </c>
      <c r="X1107">
        <v>65.87</v>
      </c>
      <c r="Y1107">
        <v>71.22</v>
      </c>
    </row>
    <row r="1108" spans="1:25" x14ac:dyDescent="0.35">
      <c r="A1108" t="s">
        <v>1216</v>
      </c>
      <c r="B1108" t="s">
        <v>1208</v>
      </c>
      <c r="C1108" t="s">
        <v>0</v>
      </c>
      <c r="D1108" t="s">
        <v>1</v>
      </c>
      <c r="E1108">
        <v>22.5</v>
      </c>
      <c r="F1108">
        <v>76.760000000000005</v>
      </c>
      <c r="G1108">
        <v>69.97</v>
      </c>
      <c r="H1108">
        <f t="shared" si="38"/>
        <v>1.0970415892525369</v>
      </c>
      <c r="I1108">
        <v>21</v>
      </c>
      <c r="J1108">
        <v>70.14</v>
      </c>
      <c r="K1108">
        <v>66.22</v>
      </c>
      <c r="O1108" t="s">
        <v>1216</v>
      </c>
      <c r="P1108" t="s">
        <v>1208</v>
      </c>
      <c r="Q1108" t="s">
        <v>0</v>
      </c>
      <c r="R1108" t="s">
        <v>2</v>
      </c>
      <c r="S1108">
        <v>24</v>
      </c>
      <c r="T1108">
        <v>109.07</v>
      </c>
      <c r="U1108">
        <v>73.7</v>
      </c>
      <c r="V1108">
        <f t="shared" si="39"/>
        <v>1.4799185888738127</v>
      </c>
      <c r="W1108">
        <v>23</v>
      </c>
      <c r="X1108">
        <v>59.37</v>
      </c>
      <c r="Y1108">
        <v>71.22</v>
      </c>
    </row>
    <row r="1109" spans="1:25" x14ac:dyDescent="0.35">
      <c r="A1109" t="s">
        <v>1217</v>
      </c>
      <c r="B1109" t="s">
        <v>1208</v>
      </c>
      <c r="C1109" t="s">
        <v>0</v>
      </c>
      <c r="D1109" t="s">
        <v>1</v>
      </c>
      <c r="E1109">
        <v>23</v>
      </c>
      <c r="F1109">
        <v>69.86</v>
      </c>
      <c r="G1109">
        <v>71.22</v>
      </c>
      <c r="H1109">
        <f t="shared" si="38"/>
        <v>0.98090424038191515</v>
      </c>
      <c r="I1109">
        <v>22.5</v>
      </c>
      <c r="J1109">
        <v>65.67</v>
      </c>
      <c r="K1109">
        <v>69.97</v>
      </c>
      <c r="O1109" t="s">
        <v>1217</v>
      </c>
      <c r="P1109" t="s">
        <v>1208</v>
      </c>
      <c r="Q1109" t="s">
        <v>0</v>
      </c>
      <c r="R1109" t="s">
        <v>2</v>
      </c>
      <c r="S1109">
        <v>24</v>
      </c>
      <c r="T1109">
        <v>155.58000000000001</v>
      </c>
      <c r="U1109">
        <v>73.7</v>
      </c>
      <c r="V1109">
        <f t="shared" si="39"/>
        <v>2.1109905020352784</v>
      </c>
      <c r="W1109">
        <v>22</v>
      </c>
      <c r="X1109">
        <v>58.81</v>
      </c>
      <c r="Y1109">
        <v>68.72</v>
      </c>
    </row>
    <row r="1110" spans="1:25" x14ac:dyDescent="0.35">
      <c r="A1110" t="s">
        <v>1218</v>
      </c>
      <c r="B1110" t="s">
        <v>1208</v>
      </c>
      <c r="C1110" t="s">
        <v>0</v>
      </c>
      <c r="D1110" t="s">
        <v>1</v>
      </c>
      <c r="E1110">
        <v>22.5</v>
      </c>
      <c r="F1110">
        <v>89.37</v>
      </c>
      <c r="G1110">
        <v>69.97</v>
      </c>
      <c r="H1110">
        <f t="shared" si="38"/>
        <v>1.2772616835786768</v>
      </c>
      <c r="I1110">
        <v>21.5</v>
      </c>
      <c r="J1110">
        <v>62.94</v>
      </c>
      <c r="K1110">
        <v>67.47</v>
      </c>
      <c r="O1110" t="s">
        <v>1218</v>
      </c>
      <c r="P1110" t="s">
        <v>1208</v>
      </c>
      <c r="Q1110" t="s">
        <v>0</v>
      </c>
      <c r="R1110" t="s">
        <v>2</v>
      </c>
      <c r="S1110">
        <v>24</v>
      </c>
      <c r="T1110">
        <v>131.12</v>
      </c>
      <c r="U1110">
        <v>73.7</v>
      </c>
      <c r="V1110">
        <f t="shared" si="39"/>
        <v>1.7791044776119402</v>
      </c>
      <c r="W1110">
        <v>23</v>
      </c>
      <c r="X1110">
        <v>65.010000000000005</v>
      </c>
      <c r="Y1110">
        <v>71.22</v>
      </c>
    </row>
    <row r="1111" spans="1:25" x14ac:dyDescent="0.35">
      <c r="A1111" t="s">
        <v>1219</v>
      </c>
      <c r="B1111" t="s">
        <v>1208</v>
      </c>
      <c r="C1111" t="s">
        <v>0</v>
      </c>
      <c r="D1111" t="s">
        <v>1</v>
      </c>
      <c r="E1111">
        <v>21.5</v>
      </c>
      <c r="F1111">
        <v>67.09</v>
      </c>
      <c r="G1111">
        <v>67.47</v>
      </c>
      <c r="H1111">
        <f t="shared" si="38"/>
        <v>0.99436786720023718</v>
      </c>
      <c r="I1111">
        <v>21</v>
      </c>
      <c r="J1111">
        <v>53.42</v>
      </c>
      <c r="K1111">
        <v>66.22</v>
      </c>
      <c r="O1111" t="s">
        <v>1219</v>
      </c>
      <c r="P1111" t="s">
        <v>1208</v>
      </c>
      <c r="Q1111" t="s">
        <v>0</v>
      </c>
      <c r="R1111" t="s">
        <v>2</v>
      </c>
      <c r="S1111">
        <v>24</v>
      </c>
      <c r="T1111">
        <v>140.41999999999999</v>
      </c>
      <c r="U1111">
        <v>73.7</v>
      </c>
      <c r="V1111">
        <f t="shared" si="39"/>
        <v>1.9052917232021707</v>
      </c>
      <c r="W1111">
        <v>22.5</v>
      </c>
      <c r="X1111">
        <v>60.07</v>
      </c>
      <c r="Y1111">
        <v>69.97</v>
      </c>
    </row>
    <row r="1112" spans="1:25" x14ac:dyDescent="0.35">
      <c r="A1112" t="s">
        <v>1220</v>
      </c>
      <c r="B1112" t="s">
        <v>1208</v>
      </c>
      <c r="C1112" t="s">
        <v>0</v>
      </c>
      <c r="D1112" t="s">
        <v>1</v>
      </c>
      <c r="E1112">
        <v>22.5</v>
      </c>
      <c r="F1112">
        <v>98.03</v>
      </c>
      <c r="G1112">
        <v>69.97</v>
      </c>
      <c r="H1112">
        <f t="shared" si="38"/>
        <v>1.4010290124339002</v>
      </c>
      <c r="I1112">
        <v>21</v>
      </c>
      <c r="J1112">
        <v>47.53</v>
      </c>
      <c r="K1112">
        <v>66.22</v>
      </c>
      <c r="O1112" t="s">
        <v>1220</v>
      </c>
      <c r="P1112" t="s">
        <v>1208</v>
      </c>
      <c r="Q1112" t="s">
        <v>0</v>
      </c>
      <c r="R1112" t="s">
        <v>2</v>
      </c>
      <c r="S1112">
        <v>24</v>
      </c>
      <c r="T1112">
        <v>134.63</v>
      </c>
      <c r="U1112">
        <v>73.7</v>
      </c>
      <c r="V1112">
        <f t="shared" si="39"/>
        <v>1.8267299864314788</v>
      </c>
      <c r="W1112">
        <v>23</v>
      </c>
      <c r="X1112">
        <v>63.14</v>
      </c>
      <c r="Y1112">
        <v>71.22</v>
      </c>
    </row>
    <row r="1113" spans="1:25" x14ac:dyDescent="0.35">
      <c r="A1113" t="s">
        <v>1221</v>
      </c>
      <c r="B1113" t="s">
        <v>1208</v>
      </c>
      <c r="C1113" t="s">
        <v>0</v>
      </c>
      <c r="D1113" t="s">
        <v>1</v>
      </c>
      <c r="E1113">
        <v>22.5</v>
      </c>
      <c r="F1113">
        <v>78.41</v>
      </c>
      <c r="G1113">
        <v>69.97</v>
      </c>
      <c r="H1113">
        <f t="shared" si="38"/>
        <v>1.120623124196084</v>
      </c>
      <c r="I1113">
        <v>21</v>
      </c>
      <c r="J1113">
        <v>49.51</v>
      </c>
      <c r="K1113">
        <v>66.22</v>
      </c>
      <c r="O1113" t="s">
        <v>1221</v>
      </c>
      <c r="P1113" t="s">
        <v>1208</v>
      </c>
      <c r="Q1113" t="s">
        <v>0</v>
      </c>
      <c r="R1113" t="s">
        <v>2</v>
      </c>
      <c r="S1113">
        <v>24</v>
      </c>
      <c r="T1113">
        <v>165.33</v>
      </c>
      <c r="U1113">
        <v>73.7</v>
      </c>
      <c r="V1113">
        <f t="shared" si="39"/>
        <v>2.2432835820895525</v>
      </c>
      <c r="W1113">
        <v>22</v>
      </c>
      <c r="X1113">
        <v>67.62</v>
      </c>
      <c r="Y1113">
        <v>68.72</v>
      </c>
    </row>
    <row r="1114" spans="1:25" x14ac:dyDescent="0.35">
      <c r="A1114" s="1" t="s">
        <v>1222</v>
      </c>
      <c r="B1114" t="s">
        <v>1208</v>
      </c>
      <c r="C1114" t="s">
        <v>0</v>
      </c>
      <c r="D1114" t="s">
        <v>1</v>
      </c>
      <c r="E1114">
        <v>0</v>
      </c>
      <c r="F1114">
        <v>0</v>
      </c>
      <c r="G1114">
        <v>0</v>
      </c>
      <c r="H1114" t="e">
        <f t="shared" si="38"/>
        <v>#DIV/0!</v>
      </c>
      <c r="I1114">
        <v>0</v>
      </c>
      <c r="J1114">
        <v>0</v>
      </c>
      <c r="K1114">
        <v>0</v>
      </c>
      <c r="O1114" t="s">
        <v>1222</v>
      </c>
      <c r="P1114" t="s">
        <v>1208</v>
      </c>
      <c r="Q1114" t="s">
        <v>0</v>
      </c>
      <c r="R1114" t="s">
        <v>2</v>
      </c>
      <c r="S1114">
        <v>24</v>
      </c>
      <c r="T1114">
        <v>72.650000000000006</v>
      </c>
      <c r="U1114">
        <v>73.7</v>
      </c>
      <c r="V1114">
        <f t="shared" si="39"/>
        <v>0.98575305291723203</v>
      </c>
      <c r="W1114">
        <v>23.5</v>
      </c>
      <c r="X1114">
        <v>59.69</v>
      </c>
      <c r="Y1114">
        <v>72.459999999999994</v>
      </c>
    </row>
    <row r="1115" spans="1:25" x14ac:dyDescent="0.35">
      <c r="A1115" t="s">
        <v>1223</v>
      </c>
      <c r="B1115" t="s">
        <v>1208</v>
      </c>
      <c r="C1115" t="s">
        <v>0</v>
      </c>
      <c r="D1115" t="s">
        <v>1</v>
      </c>
      <c r="E1115">
        <v>22</v>
      </c>
      <c r="F1115">
        <v>96.71</v>
      </c>
      <c r="G1115">
        <v>68.72</v>
      </c>
      <c r="H1115">
        <f t="shared" si="38"/>
        <v>1.4073050058207217</v>
      </c>
      <c r="I1115">
        <v>20.5</v>
      </c>
      <c r="J1115">
        <v>49.31</v>
      </c>
      <c r="K1115">
        <v>64.97</v>
      </c>
      <c r="O1115" t="s">
        <v>1223</v>
      </c>
      <c r="P1115" t="s">
        <v>1208</v>
      </c>
      <c r="Q1115" t="s">
        <v>0</v>
      </c>
      <c r="R1115" t="s">
        <v>2</v>
      </c>
      <c r="S1115">
        <v>24</v>
      </c>
      <c r="T1115">
        <v>107.18</v>
      </c>
      <c r="U1115">
        <v>73.7</v>
      </c>
      <c r="V1115">
        <f t="shared" si="39"/>
        <v>1.4542740841248305</v>
      </c>
      <c r="W1115">
        <v>23.5</v>
      </c>
      <c r="X1115">
        <v>62.53</v>
      </c>
      <c r="Y1115">
        <v>72.459999999999994</v>
      </c>
    </row>
    <row r="1116" spans="1:25" x14ac:dyDescent="0.35">
      <c r="A1116" t="s">
        <v>1224</v>
      </c>
      <c r="B1116" t="s">
        <v>1208</v>
      </c>
      <c r="C1116" t="s">
        <v>0</v>
      </c>
      <c r="D1116" t="s">
        <v>1</v>
      </c>
      <c r="E1116">
        <v>22.5</v>
      </c>
      <c r="F1116">
        <v>120.58</v>
      </c>
      <c r="G1116">
        <v>69.97</v>
      </c>
      <c r="H1116">
        <f t="shared" si="38"/>
        <v>1.7233099899957125</v>
      </c>
      <c r="I1116">
        <v>20.5</v>
      </c>
      <c r="J1116">
        <v>31.72</v>
      </c>
      <c r="K1116">
        <v>64.97</v>
      </c>
      <c r="O1116" t="s">
        <v>1224</v>
      </c>
      <c r="P1116" t="s">
        <v>1208</v>
      </c>
      <c r="Q1116" t="s">
        <v>0</v>
      </c>
      <c r="R1116" t="s">
        <v>2</v>
      </c>
      <c r="S1116">
        <v>24</v>
      </c>
      <c r="T1116">
        <v>134.15</v>
      </c>
      <c r="U1116">
        <v>73.7</v>
      </c>
      <c r="V1116">
        <f t="shared" si="39"/>
        <v>1.8202170963364994</v>
      </c>
      <c r="W1116">
        <v>22.5</v>
      </c>
      <c r="X1116">
        <v>63.03</v>
      </c>
      <c r="Y1116">
        <v>69.97</v>
      </c>
    </row>
    <row r="1117" spans="1:25" x14ac:dyDescent="0.35">
      <c r="A1117" t="s">
        <v>1225</v>
      </c>
      <c r="B1117" t="s">
        <v>1208</v>
      </c>
      <c r="C1117" t="s">
        <v>0</v>
      </c>
      <c r="D1117" t="s">
        <v>1</v>
      </c>
      <c r="E1117">
        <v>23</v>
      </c>
      <c r="F1117">
        <v>130.6</v>
      </c>
      <c r="G1117">
        <v>71.22</v>
      </c>
      <c r="H1117">
        <f t="shared" si="38"/>
        <v>1.8337545633249086</v>
      </c>
      <c r="I1117">
        <v>21</v>
      </c>
      <c r="J1117">
        <v>61.85</v>
      </c>
      <c r="K1117">
        <v>66.22</v>
      </c>
      <c r="O1117" t="s">
        <v>1225</v>
      </c>
      <c r="P1117" t="s">
        <v>1208</v>
      </c>
      <c r="Q1117" t="s">
        <v>0</v>
      </c>
      <c r="R1117" t="s">
        <v>2</v>
      </c>
      <c r="S1117">
        <v>24</v>
      </c>
      <c r="T1117">
        <v>143.91</v>
      </c>
      <c r="U1117">
        <v>73.7</v>
      </c>
      <c r="V1117">
        <f t="shared" si="39"/>
        <v>1.9526458616010853</v>
      </c>
      <c r="W1117">
        <v>22.5</v>
      </c>
      <c r="X1117">
        <v>62.92</v>
      </c>
      <c r="Y1117">
        <v>69.97</v>
      </c>
    </row>
    <row r="1118" spans="1:25" x14ac:dyDescent="0.35">
      <c r="A1118" t="s">
        <v>1226</v>
      </c>
      <c r="B1118" t="s">
        <v>1208</v>
      </c>
      <c r="C1118" t="s">
        <v>0</v>
      </c>
      <c r="D1118" t="s">
        <v>1</v>
      </c>
      <c r="E1118">
        <v>24.5</v>
      </c>
      <c r="F1118">
        <v>68.62</v>
      </c>
      <c r="G1118">
        <v>74.930000000000007</v>
      </c>
      <c r="H1118">
        <f t="shared" si="38"/>
        <v>0.91578806886427333</v>
      </c>
      <c r="I1118">
        <v>24</v>
      </c>
      <c r="J1118">
        <v>47.06</v>
      </c>
      <c r="K1118">
        <v>73.7</v>
      </c>
      <c r="O1118" t="s">
        <v>1226</v>
      </c>
      <c r="P1118" t="s">
        <v>1208</v>
      </c>
      <c r="Q1118" t="s">
        <v>0</v>
      </c>
      <c r="R1118" t="s">
        <v>2</v>
      </c>
      <c r="S1118">
        <v>24</v>
      </c>
      <c r="T1118">
        <v>124.1</v>
      </c>
      <c r="U1118">
        <v>73.7</v>
      </c>
      <c r="V1118">
        <f t="shared" si="39"/>
        <v>1.6838534599728627</v>
      </c>
      <c r="W1118">
        <v>22.5</v>
      </c>
      <c r="X1118">
        <v>60.13</v>
      </c>
      <c r="Y1118">
        <v>69.97</v>
      </c>
    </row>
    <row r="1119" spans="1:25" x14ac:dyDescent="0.35">
      <c r="A1119" t="s">
        <v>1227</v>
      </c>
      <c r="B1119" t="s">
        <v>1208</v>
      </c>
      <c r="C1119" t="s">
        <v>0</v>
      </c>
      <c r="D1119" t="s">
        <v>1</v>
      </c>
      <c r="E1119">
        <v>17.5</v>
      </c>
      <c r="F1119">
        <v>41.82</v>
      </c>
      <c r="G1119">
        <v>57.36</v>
      </c>
      <c r="H1119">
        <f t="shared" si="38"/>
        <v>0.72907949790794979</v>
      </c>
      <c r="I1119">
        <v>17</v>
      </c>
      <c r="J1119">
        <v>31.11</v>
      </c>
      <c r="K1119">
        <v>56.08</v>
      </c>
      <c r="O1119" t="s">
        <v>1227</v>
      </c>
      <c r="P1119" t="s">
        <v>1208</v>
      </c>
      <c r="Q1119" t="s">
        <v>0</v>
      </c>
      <c r="R1119" t="s">
        <v>2</v>
      </c>
      <c r="S1119">
        <v>24</v>
      </c>
      <c r="T1119">
        <v>138.72999999999999</v>
      </c>
      <c r="U1119">
        <v>73.7</v>
      </c>
      <c r="V1119">
        <f t="shared" si="39"/>
        <v>1.88236092265943</v>
      </c>
      <c r="W1119">
        <v>22.5</v>
      </c>
      <c r="X1119">
        <v>61.93</v>
      </c>
      <c r="Y1119">
        <v>69.97</v>
      </c>
    </row>
    <row r="1120" spans="1:25" x14ac:dyDescent="0.35">
      <c r="A1120" t="s">
        <v>1228</v>
      </c>
      <c r="B1120" t="s">
        <v>1208</v>
      </c>
      <c r="C1120" t="s">
        <v>3</v>
      </c>
      <c r="D1120" t="s">
        <v>1</v>
      </c>
      <c r="E1120">
        <v>24</v>
      </c>
      <c r="F1120">
        <v>144.32</v>
      </c>
      <c r="G1120">
        <v>73.7</v>
      </c>
      <c r="H1120">
        <f t="shared" si="38"/>
        <v>1.9582089552238804</v>
      </c>
      <c r="I1120">
        <v>22.5</v>
      </c>
      <c r="J1120">
        <v>62.43</v>
      </c>
      <c r="K1120">
        <v>69.97</v>
      </c>
      <c r="O1120" t="s">
        <v>1228</v>
      </c>
      <c r="P1120" t="s">
        <v>1208</v>
      </c>
      <c r="Q1120" t="s">
        <v>3</v>
      </c>
      <c r="R1120" t="s">
        <v>2</v>
      </c>
      <c r="S1120">
        <v>24</v>
      </c>
      <c r="T1120">
        <v>106.53</v>
      </c>
      <c r="U1120">
        <v>73.7</v>
      </c>
      <c r="V1120">
        <f t="shared" si="39"/>
        <v>1.4454545454545453</v>
      </c>
      <c r="W1120">
        <v>26</v>
      </c>
      <c r="X1120">
        <v>86.43</v>
      </c>
      <c r="Y1120">
        <v>78.63</v>
      </c>
    </row>
    <row r="1121" spans="1:25" x14ac:dyDescent="0.35">
      <c r="A1121" s="1" t="s">
        <v>1229</v>
      </c>
      <c r="B1121" t="s">
        <v>1208</v>
      </c>
      <c r="C1121" t="s">
        <v>3</v>
      </c>
      <c r="D1121" t="s">
        <v>1</v>
      </c>
      <c r="E1121">
        <v>0</v>
      </c>
      <c r="F1121">
        <v>0</v>
      </c>
      <c r="G1121">
        <v>0</v>
      </c>
      <c r="H1121" t="e">
        <f t="shared" si="38"/>
        <v>#DIV/0!</v>
      </c>
      <c r="I1121">
        <v>0</v>
      </c>
      <c r="J1121">
        <v>0</v>
      </c>
      <c r="K1121">
        <v>0</v>
      </c>
      <c r="O1121" t="s">
        <v>1229</v>
      </c>
      <c r="P1121" t="s">
        <v>1208</v>
      </c>
      <c r="Q1121" t="s">
        <v>3</v>
      </c>
      <c r="R1121" t="s">
        <v>2</v>
      </c>
      <c r="S1121">
        <v>25</v>
      </c>
      <c r="T1121">
        <v>80.03</v>
      </c>
      <c r="U1121">
        <v>76.17</v>
      </c>
      <c r="V1121">
        <f t="shared" si="39"/>
        <v>1.0506761192070369</v>
      </c>
      <c r="W1121">
        <v>24.5</v>
      </c>
      <c r="X1121">
        <v>49.31</v>
      </c>
      <c r="Y1121">
        <v>74.930000000000007</v>
      </c>
    </row>
    <row r="1122" spans="1:25" x14ac:dyDescent="0.35">
      <c r="A1122" t="s">
        <v>1230</v>
      </c>
      <c r="B1122" t="s">
        <v>1208</v>
      </c>
      <c r="C1122" t="s">
        <v>3</v>
      </c>
      <c r="D1122" t="s">
        <v>1</v>
      </c>
      <c r="E1122">
        <v>24</v>
      </c>
      <c r="F1122">
        <v>95.89</v>
      </c>
      <c r="G1122">
        <v>73.7</v>
      </c>
      <c r="H1122">
        <f t="shared" si="38"/>
        <v>1.3010854816824966</v>
      </c>
      <c r="I1122">
        <v>22.5</v>
      </c>
      <c r="J1122">
        <v>60.25</v>
      </c>
      <c r="K1122">
        <v>69.97</v>
      </c>
      <c r="O1122" t="s">
        <v>1230</v>
      </c>
      <c r="P1122" t="s">
        <v>1208</v>
      </c>
      <c r="Q1122" t="s">
        <v>3</v>
      </c>
      <c r="R1122" t="s">
        <v>2</v>
      </c>
      <c r="S1122">
        <v>24</v>
      </c>
      <c r="T1122">
        <v>149.29</v>
      </c>
      <c r="U1122">
        <v>73.7</v>
      </c>
      <c r="V1122">
        <f t="shared" si="39"/>
        <v>2.0256445047489824</v>
      </c>
      <c r="W1122">
        <v>23</v>
      </c>
      <c r="X1122">
        <v>62.83</v>
      </c>
      <c r="Y1122">
        <v>71.22</v>
      </c>
    </row>
    <row r="1123" spans="1:25" x14ac:dyDescent="0.35">
      <c r="A1123" t="s">
        <v>1231</v>
      </c>
      <c r="B1123" t="s">
        <v>1208</v>
      </c>
      <c r="C1123" t="s">
        <v>3</v>
      </c>
      <c r="D1123" t="s">
        <v>1</v>
      </c>
      <c r="E1123">
        <v>24</v>
      </c>
      <c r="F1123">
        <v>137.24</v>
      </c>
      <c r="G1123">
        <v>73.7</v>
      </c>
      <c r="H1123">
        <f t="shared" si="38"/>
        <v>1.8621438263229309</v>
      </c>
      <c r="I1123">
        <v>22</v>
      </c>
      <c r="J1123">
        <v>62.77</v>
      </c>
      <c r="K1123">
        <v>68.72</v>
      </c>
      <c r="O1123" t="s">
        <v>1231</v>
      </c>
      <c r="P1123" t="s">
        <v>1208</v>
      </c>
      <c r="Q1123" t="s">
        <v>3</v>
      </c>
      <c r="R1123" t="s">
        <v>2</v>
      </c>
      <c r="S1123">
        <v>24</v>
      </c>
      <c r="T1123">
        <v>131.06</v>
      </c>
      <c r="U1123">
        <v>73.7</v>
      </c>
      <c r="V1123">
        <f t="shared" si="39"/>
        <v>1.7782903663500678</v>
      </c>
      <c r="W1123">
        <v>16</v>
      </c>
      <c r="X1123">
        <v>55.57</v>
      </c>
      <c r="Y1123">
        <v>53.5</v>
      </c>
    </row>
    <row r="1124" spans="1:25" x14ac:dyDescent="0.35">
      <c r="A1124" t="s">
        <v>1232</v>
      </c>
      <c r="B1124" t="s">
        <v>1208</v>
      </c>
      <c r="C1124" t="s">
        <v>3</v>
      </c>
      <c r="D1124" t="s">
        <v>1</v>
      </c>
      <c r="E1124">
        <v>24.5</v>
      </c>
      <c r="F1124">
        <v>103.53</v>
      </c>
      <c r="G1124">
        <v>74.930000000000007</v>
      </c>
      <c r="H1124">
        <f t="shared" si="38"/>
        <v>1.3816895769384758</v>
      </c>
      <c r="I1124">
        <v>23</v>
      </c>
      <c r="J1124">
        <v>61.44</v>
      </c>
      <c r="K1124">
        <v>71.22</v>
      </c>
      <c r="O1124" t="s">
        <v>1232</v>
      </c>
      <c r="P1124" t="s">
        <v>1208</v>
      </c>
      <c r="Q1124" t="s">
        <v>3</v>
      </c>
      <c r="R1124" t="s">
        <v>2</v>
      </c>
      <c r="S1124">
        <v>24</v>
      </c>
      <c r="T1124">
        <v>150.11000000000001</v>
      </c>
      <c r="U1124">
        <v>73.7</v>
      </c>
      <c r="V1124">
        <f t="shared" si="39"/>
        <v>2.0367706919945725</v>
      </c>
      <c r="W1124">
        <v>16</v>
      </c>
      <c r="X1124">
        <v>54.97</v>
      </c>
      <c r="Y1124">
        <v>53.5</v>
      </c>
    </row>
    <row r="1125" spans="1:25" x14ac:dyDescent="0.35">
      <c r="A1125" s="1" t="s">
        <v>1233</v>
      </c>
      <c r="B1125" t="s">
        <v>1208</v>
      </c>
      <c r="C1125" t="s">
        <v>3</v>
      </c>
      <c r="D1125" t="s">
        <v>1</v>
      </c>
      <c r="E1125">
        <v>0</v>
      </c>
      <c r="F1125">
        <v>0</v>
      </c>
      <c r="G1125">
        <v>0</v>
      </c>
      <c r="H1125" t="e">
        <f t="shared" si="38"/>
        <v>#DIV/0!</v>
      </c>
      <c r="I1125">
        <v>0</v>
      </c>
      <c r="J1125">
        <v>0</v>
      </c>
      <c r="K1125">
        <v>0</v>
      </c>
      <c r="O1125" t="s">
        <v>1233</v>
      </c>
      <c r="P1125" t="s">
        <v>1208</v>
      </c>
      <c r="Q1125" t="s">
        <v>3</v>
      </c>
      <c r="R1125" t="s">
        <v>2</v>
      </c>
      <c r="S1125">
        <v>24.5</v>
      </c>
      <c r="T1125">
        <v>99.46</v>
      </c>
      <c r="U1125">
        <v>74.930000000000007</v>
      </c>
      <c r="V1125">
        <f t="shared" si="39"/>
        <v>1.3273722140664619</v>
      </c>
      <c r="W1125">
        <v>23.5</v>
      </c>
      <c r="X1125">
        <v>64.75</v>
      </c>
      <c r="Y1125">
        <v>72.459999999999994</v>
      </c>
    </row>
    <row r="1126" spans="1:25" x14ac:dyDescent="0.35">
      <c r="A1126" t="s">
        <v>1234</v>
      </c>
      <c r="B1126" t="s">
        <v>1208</v>
      </c>
      <c r="C1126" t="s">
        <v>3</v>
      </c>
      <c r="D1126" t="s">
        <v>1</v>
      </c>
      <c r="E1126">
        <v>23.5</v>
      </c>
      <c r="F1126">
        <v>125.39</v>
      </c>
      <c r="G1126">
        <v>72.459999999999994</v>
      </c>
      <c r="H1126">
        <f t="shared" si="38"/>
        <v>1.7304719845431964</v>
      </c>
      <c r="I1126">
        <v>22</v>
      </c>
      <c r="J1126">
        <v>63.46</v>
      </c>
      <c r="K1126">
        <v>68.72</v>
      </c>
      <c r="O1126" t="s">
        <v>1234</v>
      </c>
      <c r="P1126" t="s">
        <v>1208</v>
      </c>
      <c r="Q1126" t="s">
        <v>3</v>
      </c>
      <c r="R1126" t="s">
        <v>2</v>
      </c>
      <c r="S1126">
        <v>24</v>
      </c>
      <c r="T1126">
        <v>124.03</v>
      </c>
      <c r="U1126">
        <v>73.7</v>
      </c>
      <c r="V1126">
        <f t="shared" si="39"/>
        <v>1.6829036635006784</v>
      </c>
      <c r="W1126">
        <v>23</v>
      </c>
      <c r="X1126">
        <v>63.54</v>
      </c>
      <c r="Y1126">
        <v>71.22</v>
      </c>
    </row>
    <row r="1127" spans="1:25" x14ac:dyDescent="0.35">
      <c r="A1127" s="1" t="s">
        <v>1235</v>
      </c>
      <c r="B1127" t="s">
        <v>1208</v>
      </c>
      <c r="C1127" t="s">
        <v>3</v>
      </c>
      <c r="D1127" t="s">
        <v>1</v>
      </c>
      <c r="E1127">
        <v>0</v>
      </c>
      <c r="F1127">
        <v>0</v>
      </c>
      <c r="G1127">
        <v>0</v>
      </c>
      <c r="H1127" t="e">
        <f t="shared" si="38"/>
        <v>#DIV/0!</v>
      </c>
      <c r="I1127">
        <v>0</v>
      </c>
      <c r="J1127">
        <v>0</v>
      </c>
      <c r="K1127">
        <v>0</v>
      </c>
      <c r="O1127" t="s">
        <v>1235</v>
      </c>
      <c r="P1127" t="s">
        <v>1208</v>
      </c>
      <c r="Q1127" t="s">
        <v>3</v>
      </c>
      <c r="R1127" t="s">
        <v>2</v>
      </c>
      <c r="S1127">
        <v>15</v>
      </c>
      <c r="T1127">
        <v>8.1199999999999992</v>
      </c>
      <c r="U1127">
        <v>50.91</v>
      </c>
      <c r="V1127">
        <f t="shared" si="39"/>
        <v>0.15949715183657434</v>
      </c>
      <c r="W1127">
        <v>15</v>
      </c>
      <c r="X1127">
        <v>8.1199999999999992</v>
      </c>
      <c r="Y1127">
        <v>50.91</v>
      </c>
    </row>
    <row r="1128" spans="1:25" x14ac:dyDescent="0.35">
      <c r="A1128" t="s">
        <v>1236</v>
      </c>
      <c r="B1128" t="s">
        <v>1208</v>
      </c>
      <c r="C1128" t="s">
        <v>3</v>
      </c>
      <c r="D1128" t="s">
        <v>1</v>
      </c>
      <c r="E1128">
        <v>24</v>
      </c>
      <c r="F1128">
        <v>134.13999999999999</v>
      </c>
      <c r="G1128">
        <v>73.7</v>
      </c>
      <c r="H1128">
        <f t="shared" si="38"/>
        <v>1.8200814111261869</v>
      </c>
      <c r="I1128">
        <v>22</v>
      </c>
      <c r="J1128">
        <v>68.12</v>
      </c>
      <c r="K1128">
        <v>68.72</v>
      </c>
      <c r="O1128" t="s">
        <v>1236</v>
      </c>
      <c r="P1128" t="s">
        <v>1208</v>
      </c>
      <c r="Q1128" t="s">
        <v>3</v>
      </c>
      <c r="R1128" t="s">
        <v>2</v>
      </c>
      <c r="S1128">
        <v>24</v>
      </c>
      <c r="T1128">
        <v>131.97999999999999</v>
      </c>
      <c r="U1128">
        <v>73.7</v>
      </c>
      <c r="V1128">
        <f t="shared" si="39"/>
        <v>1.7907734056987785</v>
      </c>
      <c r="W1128">
        <v>25</v>
      </c>
      <c r="X1128">
        <v>79.62</v>
      </c>
      <c r="Y1128">
        <v>76.17</v>
      </c>
    </row>
    <row r="1129" spans="1:25" x14ac:dyDescent="0.35">
      <c r="A1129" t="s">
        <v>1237</v>
      </c>
      <c r="B1129" t="s">
        <v>1208</v>
      </c>
      <c r="C1129" t="s">
        <v>3</v>
      </c>
      <c r="D1129" t="s">
        <v>1</v>
      </c>
      <c r="E1129">
        <v>23.5</v>
      </c>
      <c r="F1129">
        <v>82.66</v>
      </c>
      <c r="G1129">
        <v>72.459999999999994</v>
      </c>
      <c r="H1129">
        <f t="shared" si="38"/>
        <v>1.140767319900635</v>
      </c>
      <c r="I1129">
        <v>23</v>
      </c>
      <c r="J1129">
        <v>60.51</v>
      </c>
      <c r="K1129">
        <v>71.22</v>
      </c>
      <c r="O1129" t="s">
        <v>1237</v>
      </c>
      <c r="P1129" t="s">
        <v>1208</v>
      </c>
      <c r="Q1129" t="s">
        <v>3</v>
      </c>
      <c r="R1129" t="s">
        <v>2</v>
      </c>
      <c r="S1129">
        <v>24</v>
      </c>
      <c r="T1129">
        <v>102.56</v>
      </c>
      <c r="U1129">
        <v>73.7</v>
      </c>
      <c r="V1129">
        <f t="shared" si="39"/>
        <v>1.3915875169606513</v>
      </c>
      <c r="W1129">
        <v>22.5</v>
      </c>
      <c r="X1129">
        <v>55.06</v>
      </c>
      <c r="Y1129">
        <v>69.97</v>
      </c>
    </row>
    <row r="1130" spans="1:25" x14ac:dyDescent="0.35">
      <c r="A1130" t="s">
        <v>1238</v>
      </c>
      <c r="B1130" t="s">
        <v>1208</v>
      </c>
      <c r="C1130" t="s">
        <v>3</v>
      </c>
      <c r="D1130" t="s">
        <v>1</v>
      </c>
      <c r="E1130">
        <v>24</v>
      </c>
      <c r="F1130">
        <v>123.64</v>
      </c>
      <c r="G1130">
        <v>73.7</v>
      </c>
      <c r="H1130">
        <f t="shared" si="38"/>
        <v>1.6776119402985075</v>
      </c>
      <c r="I1130">
        <v>22.5</v>
      </c>
      <c r="J1130">
        <v>32.53</v>
      </c>
      <c r="K1130">
        <v>69.97</v>
      </c>
      <c r="O1130" t="s">
        <v>1238</v>
      </c>
      <c r="P1130" t="s">
        <v>1208</v>
      </c>
      <c r="Q1130" t="s">
        <v>3</v>
      </c>
      <c r="R1130" t="s">
        <v>2</v>
      </c>
      <c r="S1130">
        <v>24</v>
      </c>
      <c r="T1130">
        <v>160.44999999999999</v>
      </c>
      <c r="U1130">
        <v>73.7</v>
      </c>
      <c r="V1130">
        <f t="shared" si="39"/>
        <v>2.1770691994572591</v>
      </c>
      <c r="W1130">
        <v>22.5</v>
      </c>
      <c r="X1130">
        <v>58.13</v>
      </c>
      <c r="Y1130">
        <v>69.97</v>
      </c>
    </row>
    <row r="1131" spans="1:25" x14ac:dyDescent="0.35">
      <c r="A1131" t="s">
        <v>1239</v>
      </c>
      <c r="B1131" t="s">
        <v>1208</v>
      </c>
      <c r="C1131" t="s">
        <v>3</v>
      </c>
      <c r="D1131" t="s">
        <v>1</v>
      </c>
      <c r="E1131">
        <v>28</v>
      </c>
      <c r="F1131">
        <v>70.25</v>
      </c>
      <c r="G1131">
        <v>83.53</v>
      </c>
      <c r="H1131">
        <f t="shared" si="38"/>
        <v>0.84101520411828079</v>
      </c>
      <c r="I1131">
        <v>27.5</v>
      </c>
      <c r="J1131">
        <v>54.14</v>
      </c>
      <c r="K1131">
        <v>82.3</v>
      </c>
      <c r="O1131" t="s">
        <v>1239</v>
      </c>
      <c r="P1131" t="s">
        <v>1208</v>
      </c>
      <c r="Q1131" t="s">
        <v>3</v>
      </c>
      <c r="R1131" t="s">
        <v>2</v>
      </c>
      <c r="S1131">
        <v>24</v>
      </c>
      <c r="T1131">
        <v>123.02</v>
      </c>
      <c r="U1131">
        <v>73.7</v>
      </c>
      <c r="V1131">
        <f t="shared" si="39"/>
        <v>1.6691994572591586</v>
      </c>
      <c r="W1131">
        <v>23</v>
      </c>
      <c r="X1131">
        <v>63.54</v>
      </c>
      <c r="Y1131">
        <v>71.22</v>
      </c>
    </row>
    <row r="1132" spans="1:25" x14ac:dyDescent="0.35">
      <c r="A1132" t="s">
        <v>1240</v>
      </c>
      <c r="B1132" t="s">
        <v>1208</v>
      </c>
      <c r="C1132" t="s">
        <v>0</v>
      </c>
      <c r="D1132" t="s">
        <v>4</v>
      </c>
      <c r="E1132">
        <v>22.5</v>
      </c>
      <c r="F1132">
        <v>83.14</v>
      </c>
      <c r="G1132">
        <v>69.97</v>
      </c>
      <c r="H1132">
        <f t="shared" si="38"/>
        <v>1.188223524367586</v>
      </c>
      <c r="I1132">
        <v>22</v>
      </c>
      <c r="J1132">
        <v>68.22</v>
      </c>
      <c r="K1132">
        <v>68.72</v>
      </c>
      <c r="O1132" t="s">
        <v>1240</v>
      </c>
      <c r="P1132" t="s">
        <v>1208</v>
      </c>
      <c r="Q1132" t="s">
        <v>0</v>
      </c>
      <c r="R1132" t="s">
        <v>5</v>
      </c>
      <c r="S1132">
        <v>22.5</v>
      </c>
      <c r="T1132">
        <v>80.84</v>
      </c>
      <c r="U1132">
        <v>69.97</v>
      </c>
      <c r="V1132">
        <f t="shared" si="39"/>
        <v>1.1553522938402172</v>
      </c>
      <c r="W1132">
        <v>21</v>
      </c>
      <c r="X1132">
        <v>60.32</v>
      </c>
      <c r="Y1132">
        <v>66.22</v>
      </c>
    </row>
    <row r="1133" spans="1:25" x14ac:dyDescent="0.35">
      <c r="A1133" t="s">
        <v>1241</v>
      </c>
      <c r="B1133" t="s">
        <v>1208</v>
      </c>
      <c r="C1133" t="s">
        <v>0</v>
      </c>
      <c r="D1133" t="s">
        <v>4</v>
      </c>
      <c r="E1133">
        <v>24</v>
      </c>
      <c r="F1133">
        <v>74.97</v>
      </c>
      <c r="G1133">
        <v>73.7</v>
      </c>
      <c r="H1133">
        <f t="shared" si="38"/>
        <v>1.0172320217096336</v>
      </c>
      <c r="I1133">
        <v>23.5</v>
      </c>
      <c r="J1133">
        <v>57.42</v>
      </c>
      <c r="K1133">
        <v>72.459999999999994</v>
      </c>
      <c r="O1133" t="s">
        <v>1241</v>
      </c>
      <c r="P1133" t="s">
        <v>1208</v>
      </c>
      <c r="Q1133" t="s">
        <v>0</v>
      </c>
      <c r="R1133" t="s">
        <v>5</v>
      </c>
      <c r="S1133">
        <v>16.5</v>
      </c>
      <c r="T1133">
        <v>47.94</v>
      </c>
      <c r="U1133">
        <v>54.79</v>
      </c>
      <c r="V1133">
        <f t="shared" si="39"/>
        <v>0.87497718561781346</v>
      </c>
      <c r="W1133">
        <v>16</v>
      </c>
      <c r="X1133">
        <v>25.09</v>
      </c>
      <c r="Y1133">
        <v>53.5</v>
      </c>
    </row>
    <row r="1134" spans="1:25" x14ac:dyDescent="0.35">
      <c r="A1134" t="s">
        <v>1242</v>
      </c>
      <c r="B1134" t="s">
        <v>1208</v>
      </c>
      <c r="C1134" t="s">
        <v>0</v>
      </c>
      <c r="D1134" t="s">
        <v>4</v>
      </c>
      <c r="E1134">
        <v>15.5</v>
      </c>
      <c r="F1134">
        <v>51.95</v>
      </c>
      <c r="G1134">
        <v>52.21</v>
      </c>
      <c r="H1134">
        <f t="shared" si="38"/>
        <v>0.99502011108982957</v>
      </c>
      <c r="I1134">
        <v>15</v>
      </c>
      <c r="J1134">
        <v>33.25</v>
      </c>
      <c r="K1134">
        <v>50.91</v>
      </c>
      <c r="O1134" t="s">
        <v>1242</v>
      </c>
      <c r="P1134" t="s">
        <v>1208</v>
      </c>
      <c r="Q1134" t="s">
        <v>0</v>
      </c>
      <c r="R1134" t="s">
        <v>5</v>
      </c>
      <c r="S1134">
        <v>22</v>
      </c>
      <c r="T1134">
        <v>61.89</v>
      </c>
      <c r="U1134">
        <v>68.72</v>
      </c>
      <c r="V1134">
        <f t="shared" si="39"/>
        <v>0.90061117578579741</v>
      </c>
      <c r="W1134">
        <v>21.5</v>
      </c>
      <c r="X1134">
        <v>45.53</v>
      </c>
      <c r="Y1134">
        <v>67.47</v>
      </c>
    </row>
    <row r="1135" spans="1:25" x14ac:dyDescent="0.35">
      <c r="A1135" t="s">
        <v>1243</v>
      </c>
      <c r="B1135" t="s">
        <v>1208</v>
      </c>
      <c r="C1135" t="s">
        <v>0</v>
      </c>
      <c r="D1135" t="s">
        <v>4</v>
      </c>
      <c r="E1135">
        <v>22</v>
      </c>
      <c r="F1135">
        <v>73.94</v>
      </c>
      <c r="G1135">
        <v>68.72</v>
      </c>
      <c r="H1135">
        <f t="shared" si="38"/>
        <v>1.0759604190919674</v>
      </c>
      <c r="I1135">
        <v>21</v>
      </c>
      <c r="J1135">
        <v>52.91</v>
      </c>
      <c r="K1135">
        <v>66.22</v>
      </c>
      <c r="O1135" t="s">
        <v>1243</v>
      </c>
      <c r="P1135" t="s">
        <v>1208</v>
      </c>
      <c r="Q1135" t="s">
        <v>0</v>
      </c>
      <c r="R1135" t="s">
        <v>5</v>
      </c>
      <c r="S1135">
        <v>22.5</v>
      </c>
      <c r="T1135">
        <v>69.22</v>
      </c>
      <c r="U1135">
        <v>69.97</v>
      </c>
      <c r="V1135">
        <f t="shared" si="39"/>
        <v>0.98928112048020578</v>
      </c>
      <c r="W1135">
        <v>22</v>
      </c>
      <c r="X1135">
        <v>53.03</v>
      </c>
      <c r="Y1135">
        <v>68.72</v>
      </c>
    </row>
    <row r="1136" spans="1:25" x14ac:dyDescent="0.35">
      <c r="A1136" t="s">
        <v>1244</v>
      </c>
      <c r="B1136" t="s">
        <v>1208</v>
      </c>
      <c r="C1136" t="s">
        <v>0</v>
      </c>
      <c r="D1136" t="s">
        <v>4</v>
      </c>
      <c r="E1136">
        <v>22.5</v>
      </c>
      <c r="F1136">
        <v>81.39</v>
      </c>
      <c r="G1136">
        <v>69.97</v>
      </c>
      <c r="H1136">
        <f t="shared" si="38"/>
        <v>1.1632128054880664</v>
      </c>
      <c r="I1136">
        <v>21</v>
      </c>
      <c r="J1136">
        <v>54.78</v>
      </c>
      <c r="K1136">
        <v>66.22</v>
      </c>
      <c r="O1136" t="s">
        <v>1244</v>
      </c>
      <c r="P1136" t="s">
        <v>1208</v>
      </c>
      <c r="Q1136" t="s">
        <v>0</v>
      </c>
      <c r="R1136" t="s">
        <v>5</v>
      </c>
      <c r="S1136">
        <v>23.5</v>
      </c>
      <c r="T1136">
        <v>90.68</v>
      </c>
      <c r="U1136">
        <v>72.459999999999994</v>
      </c>
      <c r="V1136">
        <f t="shared" si="39"/>
        <v>1.2514490753519185</v>
      </c>
      <c r="W1136">
        <v>22.5</v>
      </c>
      <c r="X1136">
        <v>68.650000000000006</v>
      </c>
      <c r="Y1136">
        <v>69.97</v>
      </c>
    </row>
    <row r="1137" spans="1:25" x14ac:dyDescent="0.35">
      <c r="A1137" t="s">
        <v>1245</v>
      </c>
      <c r="B1137" t="s">
        <v>1208</v>
      </c>
      <c r="C1137" t="s">
        <v>0</v>
      </c>
      <c r="D1137" t="s">
        <v>4</v>
      </c>
      <c r="E1137">
        <v>23.5</v>
      </c>
      <c r="F1137">
        <v>83.5</v>
      </c>
      <c r="G1137">
        <v>72.459999999999994</v>
      </c>
      <c r="H1137">
        <f t="shared" si="38"/>
        <v>1.1523599227159813</v>
      </c>
      <c r="I1137">
        <v>23</v>
      </c>
      <c r="J1137">
        <v>57.37</v>
      </c>
      <c r="K1137">
        <v>71.22</v>
      </c>
      <c r="O1137" t="s">
        <v>1245</v>
      </c>
      <c r="P1137" t="s">
        <v>1208</v>
      </c>
      <c r="Q1137" t="s">
        <v>0</v>
      </c>
      <c r="R1137" t="s">
        <v>5</v>
      </c>
      <c r="S1137">
        <v>23</v>
      </c>
      <c r="T1137">
        <v>98.81</v>
      </c>
      <c r="U1137">
        <v>71.22</v>
      </c>
      <c r="V1137">
        <f t="shared" si="39"/>
        <v>1.3873911822521765</v>
      </c>
      <c r="W1137">
        <v>20.5</v>
      </c>
      <c r="X1137">
        <v>64.73</v>
      </c>
      <c r="Y1137">
        <v>64.97</v>
      </c>
    </row>
    <row r="1138" spans="1:25" x14ac:dyDescent="0.35">
      <c r="A1138" t="s">
        <v>1246</v>
      </c>
      <c r="B1138" t="s">
        <v>1208</v>
      </c>
      <c r="C1138" t="s">
        <v>0</v>
      </c>
      <c r="D1138" t="s">
        <v>4</v>
      </c>
      <c r="E1138">
        <v>22</v>
      </c>
      <c r="F1138">
        <v>62.58</v>
      </c>
      <c r="G1138">
        <v>68.72</v>
      </c>
      <c r="H1138">
        <f t="shared" si="38"/>
        <v>0.91065192083818391</v>
      </c>
      <c r="I1138">
        <v>21.5</v>
      </c>
      <c r="J1138">
        <v>59.84</v>
      </c>
      <c r="K1138">
        <v>67.47</v>
      </c>
      <c r="O1138" t="s">
        <v>1246</v>
      </c>
      <c r="P1138" t="s">
        <v>1208</v>
      </c>
      <c r="Q1138" t="s">
        <v>0</v>
      </c>
      <c r="R1138" t="s">
        <v>5</v>
      </c>
      <c r="S1138">
        <v>15</v>
      </c>
      <c r="T1138">
        <v>48.07</v>
      </c>
      <c r="U1138">
        <v>50.91</v>
      </c>
      <c r="V1138">
        <f t="shared" si="39"/>
        <v>0.94421528186996673</v>
      </c>
      <c r="W1138">
        <v>15</v>
      </c>
      <c r="X1138">
        <v>48.07</v>
      </c>
      <c r="Y1138">
        <v>50.91</v>
      </c>
    </row>
    <row r="1139" spans="1:25" x14ac:dyDescent="0.35">
      <c r="A1139" s="1" t="s">
        <v>1247</v>
      </c>
      <c r="B1139" t="s">
        <v>1208</v>
      </c>
      <c r="C1139" t="s">
        <v>0</v>
      </c>
      <c r="D1139" t="s">
        <v>4</v>
      </c>
      <c r="E1139">
        <v>15</v>
      </c>
      <c r="F1139">
        <v>13.46</v>
      </c>
      <c r="G1139">
        <v>50.91</v>
      </c>
      <c r="H1139">
        <f t="shared" si="38"/>
        <v>0.26438813592614419</v>
      </c>
      <c r="I1139">
        <v>15</v>
      </c>
      <c r="J1139">
        <v>13.46</v>
      </c>
      <c r="K1139">
        <v>50.91</v>
      </c>
      <c r="O1139" t="s">
        <v>1247</v>
      </c>
      <c r="P1139" t="s">
        <v>1208</v>
      </c>
      <c r="Q1139" t="s">
        <v>0</v>
      </c>
      <c r="R1139" t="s">
        <v>5</v>
      </c>
      <c r="S1139">
        <v>22.5</v>
      </c>
      <c r="T1139">
        <v>78.81</v>
      </c>
      <c r="U1139">
        <v>69.97</v>
      </c>
      <c r="V1139">
        <f t="shared" si="39"/>
        <v>1.1263398599399743</v>
      </c>
      <c r="W1139">
        <v>22</v>
      </c>
      <c r="X1139">
        <v>68.489999999999995</v>
      </c>
      <c r="Y1139">
        <v>68.72</v>
      </c>
    </row>
    <row r="1140" spans="1:25" x14ac:dyDescent="0.35">
      <c r="A1140" s="1" t="s">
        <v>1248</v>
      </c>
      <c r="B1140" t="s">
        <v>1208</v>
      </c>
      <c r="C1140" t="s">
        <v>0</v>
      </c>
      <c r="D1140" t="s">
        <v>4</v>
      </c>
      <c r="E1140">
        <v>28.5</v>
      </c>
      <c r="F1140">
        <v>87.6</v>
      </c>
      <c r="G1140">
        <v>84.74</v>
      </c>
      <c r="H1140">
        <f t="shared" si="38"/>
        <v>1.0337502950200614</v>
      </c>
      <c r="I1140">
        <v>28</v>
      </c>
      <c r="J1140">
        <v>53.11</v>
      </c>
      <c r="K1140">
        <v>83.53</v>
      </c>
      <c r="O1140" t="s">
        <v>1248</v>
      </c>
      <c r="P1140" t="s">
        <v>1208</v>
      </c>
      <c r="Q1140" t="s">
        <v>0</v>
      </c>
      <c r="R1140" t="s">
        <v>5</v>
      </c>
      <c r="S1140">
        <v>26</v>
      </c>
      <c r="T1140">
        <v>72.209999999999994</v>
      </c>
      <c r="U1140">
        <v>78.63</v>
      </c>
      <c r="V1140">
        <f t="shared" si="39"/>
        <v>0.91835177413201063</v>
      </c>
      <c r="W1140">
        <v>25.5</v>
      </c>
      <c r="X1140">
        <v>42.69</v>
      </c>
      <c r="Y1140">
        <v>77.400000000000006</v>
      </c>
    </row>
    <row r="1141" spans="1:25" x14ac:dyDescent="0.35">
      <c r="A1141" t="s">
        <v>1249</v>
      </c>
      <c r="B1141" t="s">
        <v>1208</v>
      </c>
      <c r="C1141" t="s">
        <v>0</v>
      </c>
      <c r="D1141" t="s">
        <v>4</v>
      </c>
      <c r="E1141">
        <v>21.5</v>
      </c>
      <c r="F1141">
        <v>56.73</v>
      </c>
      <c r="G1141">
        <v>67.47</v>
      </c>
      <c r="H1141">
        <f t="shared" si="38"/>
        <v>0.84081814139617606</v>
      </c>
      <c r="I1141">
        <v>21</v>
      </c>
      <c r="J1141">
        <v>45.45</v>
      </c>
      <c r="K1141">
        <v>66.22</v>
      </c>
      <c r="O1141" t="s">
        <v>1249</v>
      </c>
      <c r="P1141" t="s">
        <v>1208</v>
      </c>
      <c r="Q1141" t="s">
        <v>0</v>
      </c>
      <c r="R1141" t="s">
        <v>5</v>
      </c>
      <c r="S1141">
        <v>22.5</v>
      </c>
      <c r="T1141">
        <v>92.5</v>
      </c>
      <c r="U1141">
        <v>69.97</v>
      </c>
      <c r="V1141">
        <f t="shared" si="39"/>
        <v>1.3219951407746178</v>
      </c>
      <c r="W1141">
        <v>21</v>
      </c>
      <c r="X1141">
        <v>66.12</v>
      </c>
      <c r="Y1141">
        <v>66.22</v>
      </c>
    </row>
    <row r="1142" spans="1:25" x14ac:dyDescent="0.35">
      <c r="A1142" s="1" t="s">
        <v>1250</v>
      </c>
      <c r="B1142" t="s">
        <v>1208</v>
      </c>
      <c r="C1142" t="s">
        <v>0</v>
      </c>
      <c r="D1142" t="s">
        <v>4</v>
      </c>
      <c r="E1142">
        <v>0</v>
      </c>
      <c r="F1142">
        <v>0</v>
      </c>
      <c r="G1142">
        <v>0</v>
      </c>
      <c r="H1142" t="e">
        <f t="shared" si="38"/>
        <v>#DIV/0!</v>
      </c>
      <c r="I1142">
        <v>0</v>
      </c>
      <c r="J1142">
        <v>0</v>
      </c>
      <c r="K1142">
        <v>0</v>
      </c>
      <c r="O1142" t="s">
        <v>1250</v>
      </c>
      <c r="P1142" t="s">
        <v>1208</v>
      </c>
      <c r="Q1142" t="s">
        <v>0</v>
      </c>
      <c r="R1142" t="s">
        <v>5</v>
      </c>
      <c r="S1142">
        <v>15</v>
      </c>
      <c r="T1142">
        <v>2.56</v>
      </c>
      <c r="U1142">
        <v>50.91</v>
      </c>
      <c r="V1142">
        <f t="shared" si="39"/>
        <v>5.0284816342565312E-2</v>
      </c>
      <c r="W1142">
        <v>15</v>
      </c>
      <c r="X1142">
        <v>2.56</v>
      </c>
      <c r="Y1142">
        <v>50.91</v>
      </c>
    </row>
    <row r="1143" spans="1:25" x14ac:dyDescent="0.35">
      <c r="A1143" s="1" t="s">
        <v>1251</v>
      </c>
      <c r="B1143" t="s">
        <v>1208</v>
      </c>
      <c r="C1143" t="s">
        <v>0</v>
      </c>
      <c r="D1143" t="s">
        <v>4</v>
      </c>
      <c r="E1143">
        <v>26</v>
      </c>
      <c r="F1143">
        <v>39.81</v>
      </c>
      <c r="G1143">
        <v>78.63</v>
      </c>
      <c r="H1143">
        <f t="shared" si="38"/>
        <v>0.50629530713468152</v>
      </c>
      <c r="I1143">
        <v>25.5</v>
      </c>
      <c r="J1143">
        <v>33.229999999999997</v>
      </c>
      <c r="K1143">
        <v>77.400000000000006</v>
      </c>
      <c r="O1143" t="s">
        <v>1251</v>
      </c>
      <c r="P1143" t="s">
        <v>1208</v>
      </c>
      <c r="Q1143" t="s">
        <v>0</v>
      </c>
      <c r="R1143" t="s">
        <v>5</v>
      </c>
      <c r="S1143">
        <v>22.5</v>
      </c>
      <c r="T1143">
        <v>69.67</v>
      </c>
      <c r="U1143">
        <v>69.97</v>
      </c>
      <c r="V1143">
        <f t="shared" si="39"/>
        <v>0.99571244819208238</v>
      </c>
      <c r="W1143">
        <v>22</v>
      </c>
      <c r="X1143">
        <v>64.650000000000006</v>
      </c>
      <c r="Y1143">
        <v>68.72</v>
      </c>
    </row>
    <row r="1144" spans="1:25" x14ac:dyDescent="0.35">
      <c r="A1144" t="s">
        <v>1252</v>
      </c>
      <c r="B1144" t="s">
        <v>1208</v>
      </c>
      <c r="C1144" t="s">
        <v>0</v>
      </c>
      <c r="D1144" t="s">
        <v>4</v>
      </c>
      <c r="E1144">
        <v>22.5</v>
      </c>
      <c r="F1144">
        <v>73.61</v>
      </c>
      <c r="G1144">
        <v>69.97</v>
      </c>
      <c r="H1144">
        <f t="shared" si="38"/>
        <v>1.0520222952694012</v>
      </c>
      <c r="I1144">
        <v>22</v>
      </c>
      <c r="J1144">
        <v>44.62</v>
      </c>
      <c r="K1144">
        <v>68.72</v>
      </c>
      <c r="O1144" t="s">
        <v>1252</v>
      </c>
      <c r="P1144" t="s">
        <v>1208</v>
      </c>
      <c r="Q1144" t="s">
        <v>0</v>
      </c>
      <c r="R1144" t="s">
        <v>5</v>
      </c>
      <c r="S1144">
        <v>22.5</v>
      </c>
      <c r="T1144">
        <v>86.49</v>
      </c>
      <c r="U1144">
        <v>69.97</v>
      </c>
      <c r="V1144">
        <f t="shared" si="39"/>
        <v>1.2361011862226667</v>
      </c>
      <c r="W1144">
        <v>20</v>
      </c>
      <c r="X1144">
        <v>41.62</v>
      </c>
      <c r="Y1144">
        <v>63.71</v>
      </c>
    </row>
    <row r="1145" spans="1:25" x14ac:dyDescent="0.35">
      <c r="A1145" t="s">
        <v>1253</v>
      </c>
      <c r="B1145" t="s">
        <v>1208</v>
      </c>
      <c r="C1145" t="s">
        <v>0</v>
      </c>
      <c r="D1145" t="s">
        <v>4</v>
      </c>
      <c r="E1145">
        <v>22</v>
      </c>
      <c r="F1145">
        <v>64.14</v>
      </c>
      <c r="G1145">
        <v>68.72</v>
      </c>
      <c r="H1145">
        <f t="shared" si="38"/>
        <v>0.93335273573923172</v>
      </c>
      <c r="I1145">
        <v>21.5</v>
      </c>
      <c r="J1145">
        <v>53.81</v>
      </c>
      <c r="K1145">
        <v>67.47</v>
      </c>
      <c r="O1145" t="s">
        <v>1253</v>
      </c>
      <c r="P1145" t="s">
        <v>1208</v>
      </c>
      <c r="Q1145" t="s">
        <v>0</v>
      </c>
      <c r="R1145" t="s">
        <v>5</v>
      </c>
      <c r="S1145">
        <v>23.5</v>
      </c>
      <c r="T1145">
        <v>70.650000000000006</v>
      </c>
      <c r="U1145">
        <v>72.459999999999994</v>
      </c>
      <c r="V1145">
        <f t="shared" si="39"/>
        <v>0.97502070107645611</v>
      </c>
      <c r="W1145">
        <v>23</v>
      </c>
      <c r="X1145">
        <v>55.07</v>
      </c>
      <c r="Y1145">
        <v>71.22</v>
      </c>
    </row>
    <row r="1146" spans="1:25" x14ac:dyDescent="0.35">
      <c r="A1146" s="1" t="s">
        <v>1254</v>
      </c>
      <c r="B1146" t="s">
        <v>1208</v>
      </c>
      <c r="C1146" t="s">
        <v>0</v>
      </c>
      <c r="D1146" t="s">
        <v>4</v>
      </c>
      <c r="E1146">
        <v>22.5</v>
      </c>
      <c r="F1146">
        <v>43.48</v>
      </c>
      <c r="G1146">
        <v>69.97</v>
      </c>
      <c r="H1146">
        <f t="shared" si="38"/>
        <v>0.62140917536086893</v>
      </c>
      <c r="I1146">
        <v>22</v>
      </c>
      <c r="J1146">
        <v>40.81</v>
      </c>
      <c r="K1146">
        <v>68.72</v>
      </c>
      <c r="O1146" t="s">
        <v>1254</v>
      </c>
      <c r="P1146" t="s">
        <v>1208</v>
      </c>
      <c r="Q1146" t="s">
        <v>0</v>
      </c>
      <c r="R1146" t="s">
        <v>5</v>
      </c>
      <c r="S1146">
        <v>23</v>
      </c>
      <c r="T1146">
        <v>98.43</v>
      </c>
      <c r="U1146">
        <v>71.22</v>
      </c>
      <c r="V1146">
        <f t="shared" si="39"/>
        <v>1.3820556023588881</v>
      </c>
      <c r="W1146">
        <v>21.5</v>
      </c>
      <c r="X1146">
        <v>42.94</v>
      </c>
      <c r="Y1146">
        <v>67.47</v>
      </c>
    </row>
    <row r="1147" spans="1:25" x14ac:dyDescent="0.35">
      <c r="A1147" t="s">
        <v>1255</v>
      </c>
      <c r="B1147" t="s">
        <v>1208</v>
      </c>
      <c r="C1147" t="s">
        <v>0</v>
      </c>
      <c r="D1147" t="s">
        <v>4</v>
      </c>
      <c r="E1147">
        <v>18.5</v>
      </c>
      <c r="F1147">
        <v>53.01</v>
      </c>
      <c r="G1147">
        <v>59.91</v>
      </c>
      <c r="H1147">
        <f t="shared" si="38"/>
        <v>0.88482724086129194</v>
      </c>
      <c r="I1147">
        <v>18</v>
      </c>
      <c r="J1147">
        <v>40.700000000000003</v>
      </c>
      <c r="K1147">
        <v>58.64</v>
      </c>
      <c r="O1147" t="s">
        <v>1255</v>
      </c>
      <c r="P1147" t="s">
        <v>1208</v>
      </c>
      <c r="Q1147" t="s">
        <v>0</v>
      </c>
      <c r="R1147" t="s">
        <v>5</v>
      </c>
      <c r="S1147">
        <v>23</v>
      </c>
      <c r="T1147">
        <v>73.88</v>
      </c>
      <c r="U1147">
        <v>71.22</v>
      </c>
      <c r="V1147">
        <f t="shared" si="39"/>
        <v>1.0373490592530188</v>
      </c>
      <c r="W1147">
        <v>22.5</v>
      </c>
      <c r="X1147">
        <v>69.150000000000006</v>
      </c>
      <c r="Y1147">
        <v>69.97</v>
      </c>
    </row>
    <row r="1148" spans="1:25" x14ac:dyDescent="0.35">
      <c r="A1148" t="s">
        <v>1256</v>
      </c>
      <c r="B1148" t="s">
        <v>1208</v>
      </c>
      <c r="C1148" t="s">
        <v>0</v>
      </c>
      <c r="D1148" t="s">
        <v>4</v>
      </c>
      <c r="E1148">
        <v>22.5</v>
      </c>
      <c r="F1148">
        <v>114.02</v>
      </c>
      <c r="G1148">
        <v>69.97</v>
      </c>
      <c r="H1148">
        <f t="shared" si="38"/>
        <v>1.6295555237959125</v>
      </c>
      <c r="I1148">
        <v>21</v>
      </c>
      <c r="J1148">
        <v>47.92</v>
      </c>
      <c r="K1148">
        <v>66.22</v>
      </c>
      <c r="O1148" t="s">
        <v>1256</v>
      </c>
      <c r="P1148" t="s">
        <v>1208</v>
      </c>
      <c r="Q1148" t="s">
        <v>0</v>
      </c>
      <c r="R1148" t="s">
        <v>5</v>
      </c>
      <c r="S1148">
        <v>21.5</v>
      </c>
      <c r="T1148">
        <v>74.98</v>
      </c>
      <c r="U1148">
        <v>67.47</v>
      </c>
      <c r="V1148">
        <f t="shared" si="39"/>
        <v>1.1113087298058397</v>
      </c>
      <c r="W1148">
        <v>22.5</v>
      </c>
      <c r="X1148">
        <v>70.09</v>
      </c>
      <c r="Y1148">
        <v>69.97</v>
      </c>
    </row>
    <row r="1149" spans="1:25" x14ac:dyDescent="0.35">
      <c r="A1149" t="s">
        <v>1257</v>
      </c>
      <c r="B1149" t="s">
        <v>1208</v>
      </c>
      <c r="C1149" t="s">
        <v>0</v>
      </c>
      <c r="D1149" t="s">
        <v>4</v>
      </c>
      <c r="E1149">
        <v>22.5</v>
      </c>
      <c r="F1149">
        <v>61.29</v>
      </c>
      <c r="G1149">
        <v>69.97</v>
      </c>
      <c r="H1149">
        <f t="shared" si="38"/>
        <v>0.87594683435758181</v>
      </c>
      <c r="I1149">
        <v>22</v>
      </c>
      <c r="J1149">
        <v>58.82</v>
      </c>
      <c r="K1149">
        <v>68.72</v>
      </c>
      <c r="O1149" t="s">
        <v>1257</v>
      </c>
      <c r="P1149" t="s">
        <v>1208</v>
      </c>
      <c r="Q1149" t="s">
        <v>0</v>
      </c>
      <c r="R1149" t="s">
        <v>5</v>
      </c>
      <c r="S1149">
        <v>23</v>
      </c>
      <c r="T1149">
        <v>95.72</v>
      </c>
      <c r="U1149">
        <v>71.22</v>
      </c>
      <c r="V1149">
        <f t="shared" si="39"/>
        <v>1.3440044931199102</v>
      </c>
      <c r="W1149">
        <v>21</v>
      </c>
      <c r="X1149">
        <v>59.25</v>
      </c>
      <c r="Y1149">
        <v>66.22</v>
      </c>
    </row>
    <row r="1150" spans="1:25" x14ac:dyDescent="0.35">
      <c r="A1150" t="s">
        <v>1258</v>
      </c>
      <c r="B1150" t="s">
        <v>1208</v>
      </c>
      <c r="C1150" t="s">
        <v>0</v>
      </c>
      <c r="D1150" t="s">
        <v>4</v>
      </c>
      <c r="E1150">
        <v>22.5</v>
      </c>
      <c r="F1150">
        <v>68.11</v>
      </c>
      <c r="G1150">
        <v>69.97</v>
      </c>
      <c r="H1150">
        <f t="shared" si="38"/>
        <v>0.97341717879091039</v>
      </c>
      <c r="I1150">
        <v>22</v>
      </c>
      <c r="J1150">
        <v>52.25</v>
      </c>
      <c r="K1150">
        <v>68.72</v>
      </c>
      <c r="O1150" t="s">
        <v>1258</v>
      </c>
      <c r="P1150" t="s">
        <v>1208</v>
      </c>
      <c r="Q1150" t="s">
        <v>0</v>
      </c>
      <c r="R1150" t="s">
        <v>5</v>
      </c>
      <c r="S1150">
        <v>22.5</v>
      </c>
      <c r="T1150">
        <v>86.44</v>
      </c>
      <c r="U1150">
        <v>69.97</v>
      </c>
      <c r="V1150">
        <f t="shared" si="39"/>
        <v>1.2353865942546807</v>
      </c>
      <c r="W1150">
        <v>20.5</v>
      </c>
      <c r="X1150">
        <v>65.03</v>
      </c>
      <c r="Y1150">
        <v>64.97</v>
      </c>
    </row>
    <row r="1151" spans="1:25" x14ac:dyDescent="0.35">
      <c r="A1151" t="s">
        <v>1259</v>
      </c>
      <c r="B1151" t="s">
        <v>1208</v>
      </c>
      <c r="C1151" t="s">
        <v>0</v>
      </c>
      <c r="D1151" t="s">
        <v>4</v>
      </c>
      <c r="E1151">
        <v>22.5</v>
      </c>
      <c r="F1151">
        <v>60.88</v>
      </c>
      <c r="G1151">
        <v>69.97</v>
      </c>
      <c r="H1151">
        <f t="shared" si="38"/>
        <v>0.87008718022009435</v>
      </c>
      <c r="I1151">
        <v>22</v>
      </c>
      <c r="J1151">
        <v>51.82</v>
      </c>
      <c r="K1151">
        <v>68.72</v>
      </c>
      <c r="O1151" t="s">
        <v>1259</v>
      </c>
      <c r="P1151" t="s">
        <v>1208</v>
      </c>
      <c r="Q1151" t="s">
        <v>0</v>
      </c>
      <c r="R1151" t="s">
        <v>5</v>
      </c>
      <c r="S1151">
        <v>22.5</v>
      </c>
      <c r="T1151">
        <v>63.31</v>
      </c>
      <c r="U1151">
        <v>69.97</v>
      </c>
      <c r="V1151">
        <f t="shared" si="39"/>
        <v>0.90481634986422754</v>
      </c>
      <c r="W1151">
        <v>22</v>
      </c>
      <c r="X1151">
        <v>51.2</v>
      </c>
      <c r="Y1151">
        <v>68.72</v>
      </c>
    </row>
    <row r="1152" spans="1:25" x14ac:dyDescent="0.35">
      <c r="A1152" s="1" t="s">
        <v>1260</v>
      </c>
      <c r="B1152" t="s">
        <v>1208</v>
      </c>
      <c r="C1152" t="s">
        <v>3</v>
      </c>
      <c r="D1152" t="s">
        <v>4</v>
      </c>
      <c r="E1152">
        <v>0</v>
      </c>
      <c r="F1152">
        <v>0</v>
      </c>
      <c r="G1152">
        <v>0</v>
      </c>
      <c r="H1152" t="e">
        <f t="shared" si="38"/>
        <v>#DIV/0!</v>
      </c>
      <c r="I1152">
        <v>0</v>
      </c>
      <c r="J1152">
        <v>0</v>
      </c>
      <c r="K1152">
        <v>0</v>
      </c>
      <c r="O1152" t="s">
        <v>1260</v>
      </c>
      <c r="P1152" t="s">
        <v>1208</v>
      </c>
      <c r="Q1152" t="s">
        <v>3</v>
      </c>
      <c r="R1152" t="s">
        <v>5</v>
      </c>
      <c r="S1152">
        <v>31</v>
      </c>
      <c r="T1152">
        <v>81.56</v>
      </c>
      <c r="U1152">
        <v>90.81</v>
      </c>
      <c r="V1152">
        <f t="shared" si="39"/>
        <v>0.89813897147891197</v>
      </c>
      <c r="W1152">
        <v>30.5</v>
      </c>
      <c r="X1152">
        <v>64.010000000000005</v>
      </c>
      <c r="Y1152">
        <v>89.6</v>
      </c>
    </row>
    <row r="1153" spans="1:25" x14ac:dyDescent="0.35">
      <c r="A1153" t="s">
        <v>1261</v>
      </c>
      <c r="B1153" t="s">
        <v>1208</v>
      </c>
      <c r="C1153" t="s">
        <v>3</v>
      </c>
      <c r="D1153" t="s">
        <v>4</v>
      </c>
      <c r="E1153">
        <v>24</v>
      </c>
      <c r="F1153">
        <v>125.56</v>
      </c>
      <c r="G1153">
        <v>73.7</v>
      </c>
      <c r="H1153">
        <f t="shared" si="38"/>
        <v>1.703663500678426</v>
      </c>
      <c r="I1153">
        <v>26</v>
      </c>
      <c r="J1153">
        <v>79.05</v>
      </c>
      <c r="K1153">
        <v>78.63</v>
      </c>
      <c r="O1153" t="s">
        <v>1261</v>
      </c>
      <c r="P1153" t="s">
        <v>1208</v>
      </c>
      <c r="Q1153" t="s">
        <v>3</v>
      </c>
      <c r="R1153" t="s">
        <v>5</v>
      </c>
      <c r="S1153">
        <v>27</v>
      </c>
      <c r="T1153">
        <v>72</v>
      </c>
      <c r="U1153">
        <v>81.08</v>
      </c>
      <c r="V1153">
        <f t="shared" si="39"/>
        <v>0.88801184015786883</v>
      </c>
      <c r="W1153">
        <v>26.5</v>
      </c>
      <c r="X1153">
        <v>43.42</v>
      </c>
      <c r="Y1153">
        <v>79.86</v>
      </c>
    </row>
    <row r="1154" spans="1:25" x14ac:dyDescent="0.35">
      <c r="A1154" t="s">
        <v>1262</v>
      </c>
      <c r="B1154" t="s">
        <v>1208</v>
      </c>
      <c r="C1154" t="s">
        <v>3</v>
      </c>
      <c r="D1154" t="s">
        <v>4</v>
      </c>
      <c r="E1154">
        <v>24</v>
      </c>
      <c r="F1154">
        <v>130.25</v>
      </c>
      <c r="G1154">
        <v>73.7</v>
      </c>
      <c r="H1154">
        <f t="shared" si="38"/>
        <v>1.7672998643147897</v>
      </c>
      <c r="I1154">
        <v>22.5</v>
      </c>
      <c r="J1154">
        <v>60.77</v>
      </c>
      <c r="K1154">
        <v>69.97</v>
      </c>
      <c r="O1154" t="s">
        <v>1262</v>
      </c>
      <c r="P1154" t="s">
        <v>1208</v>
      </c>
      <c r="Q1154" t="s">
        <v>3</v>
      </c>
      <c r="R1154" t="s">
        <v>5</v>
      </c>
      <c r="S1154">
        <v>24</v>
      </c>
      <c r="T1154">
        <v>95.37</v>
      </c>
      <c r="U1154">
        <v>73.7</v>
      </c>
      <c r="V1154">
        <f t="shared" si="39"/>
        <v>1.2940298507462686</v>
      </c>
      <c r="W1154">
        <v>23</v>
      </c>
      <c r="X1154">
        <v>57.99</v>
      </c>
      <c r="Y1154">
        <v>71.22</v>
      </c>
    </row>
    <row r="1155" spans="1:25" x14ac:dyDescent="0.35">
      <c r="A1155" s="1" t="s">
        <v>1263</v>
      </c>
      <c r="B1155" t="s">
        <v>1208</v>
      </c>
      <c r="C1155" t="s">
        <v>3</v>
      </c>
      <c r="D1155" t="s">
        <v>4</v>
      </c>
      <c r="E1155">
        <v>23.5</v>
      </c>
      <c r="F1155">
        <v>40.94</v>
      </c>
      <c r="G1155">
        <v>72.459999999999994</v>
      </c>
      <c r="H1155">
        <f t="shared" si="38"/>
        <v>0.5650013800717637</v>
      </c>
      <c r="I1155">
        <v>23</v>
      </c>
      <c r="J1155">
        <v>37.82</v>
      </c>
      <c r="K1155">
        <v>71.22</v>
      </c>
      <c r="O1155" t="s">
        <v>1263</v>
      </c>
      <c r="P1155" t="s">
        <v>1208</v>
      </c>
      <c r="Q1155" t="s">
        <v>3</v>
      </c>
      <c r="R1155" t="s">
        <v>5</v>
      </c>
      <c r="S1155">
        <v>23.5</v>
      </c>
      <c r="T1155">
        <v>81.59</v>
      </c>
      <c r="U1155">
        <v>72.459999999999994</v>
      </c>
      <c r="V1155">
        <f t="shared" si="39"/>
        <v>1.1260005520287057</v>
      </c>
      <c r="W1155">
        <v>23</v>
      </c>
      <c r="X1155">
        <v>61.84</v>
      </c>
      <c r="Y1155">
        <v>71.22</v>
      </c>
    </row>
    <row r="1156" spans="1:25" x14ac:dyDescent="0.35">
      <c r="A1156" t="s">
        <v>1264</v>
      </c>
      <c r="B1156" t="s">
        <v>1208</v>
      </c>
      <c r="C1156" t="s">
        <v>3</v>
      </c>
      <c r="D1156" t="s">
        <v>4</v>
      </c>
      <c r="E1156">
        <v>24</v>
      </c>
      <c r="F1156">
        <v>162.07</v>
      </c>
      <c r="G1156">
        <v>73.7</v>
      </c>
      <c r="H1156">
        <f t="shared" si="38"/>
        <v>2.1990502035278152</v>
      </c>
      <c r="I1156">
        <v>22</v>
      </c>
      <c r="J1156">
        <v>52.03</v>
      </c>
      <c r="K1156">
        <v>68.72</v>
      </c>
      <c r="O1156" t="s">
        <v>1264</v>
      </c>
      <c r="P1156" t="s">
        <v>1208</v>
      </c>
      <c r="Q1156" t="s">
        <v>3</v>
      </c>
      <c r="R1156" t="s">
        <v>5</v>
      </c>
      <c r="S1156">
        <v>25</v>
      </c>
      <c r="T1156">
        <v>86.24</v>
      </c>
      <c r="U1156">
        <v>76.17</v>
      </c>
      <c r="V1156">
        <f t="shared" si="39"/>
        <v>1.132204279900223</v>
      </c>
      <c r="W1156">
        <v>24</v>
      </c>
      <c r="X1156">
        <v>68.680000000000007</v>
      </c>
      <c r="Y1156">
        <v>73.7</v>
      </c>
    </row>
    <row r="1157" spans="1:25" x14ac:dyDescent="0.35">
      <c r="A1157" t="s">
        <v>1265</v>
      </c>
      <c r="B1157" t="s">
        <v>1208</v>
      </c>
      <c r="C1157" t="s">
        <v>3</v>
      </c>
      <c r="D1157" t="s">
        <v>4</v>
      </c>
      <c r="E1157">
        <v>24</v>
      </c>
      <c r="F1157">
        <v>135.30000000000001</v>
      </c>
      <c r="G1157">
        <v>73.7</v>
      </c>
      <c r="H1157">
        <f t="shared" si="38"/>
        <v>1.8358208955223883</v>
      </c>
      <c r="I1157">
        <v>22.5</v>
      </c>
      <c r="J1157">
        <v>67.23</v>
      </c>
      <c r="K1157">
        <v>69.97</v>
      </c>
      <c r="O1157" t="s">
        <v>1265</v>
      </c>
      <c r="P1157" t="s">
        <v>1208</v>
      </c>
      <c r="Q1157" t="s">
        <v>3</v>
      </c>
      <c r="R1157" t="s">
        <v>5</v>
      </c>
      <c r="S1157">
        <v>23.5</v>
      </c>
      <c r="T1157">
        <v>93.91</v>
      </c>
      <c r="U1157">
        <v>72.459999999999994</v>
      </c>
      <c r="V1157">
        <f t="shared" si="39"/>
        <v>1.2960253933204526</v>
      </c>
      <c r="W1157">
        <v>22.5</v>
      </c>
      <c r="X1157">
        <v>71.94</v>
      </c>
      <c r="Y1157">
        <v>69.97</v>
      </c>
    </row>
    <row r="1158" spans="1:25" x14ac:dyDescent="0.35">
      <c r="A1158" t="s">
        <v>1266</v>
      </c>
      <c r="B1158" t="s">
        <v>1208</v>
      </c>
      <c r="C1158" t="s">
        <v>3</v>
      </c>
      <c r="D1158" t="s">
        <v>4</v>
      </c>
      <c r="E1158">
        <v>24</v>
      </c>
      <c r="F1158">
        <v>160.28</v>
      </c>
      <c r="G1158">
        <v>73.7</v>
      </c>
      <c r="H1158">
        <f t="shared" si="38"/>
        <v>2.1747625508819537</v>
      </c>
      <c r="I1158">
        <v>22.5</v>
      </c>
      <c r="J1158">
        <v>69.5</v>
      </c>
      <c r="K1158">
        <v>69.97</v>
      </c>
      <c r="O1158" t="s">
        <v>1266</v>
      </c>
      <c r="P1158" t="s">
        <v>1208</v>
      </c>
      <c r="Q1158" t="s">
        <v>3</v>
      </c>
      <c r="R1158" t="s">
        <v>5</v>
      </c>
      <c r="S1158">
        <v>24</v>
      </c>
      <c r="T1158">
        <v>69.91</v>
      </c>
      <c r="U1158">
        <v>73.7</v>
      </c>
      <c r="V1158">
        <f t="shared" si="39"/>
        <v>0.94857530529172307</v>
      </c>
      <c r="W1158">
        <v>23.5</v>
      </c>
      <c r="X1158">
        <v>56.4</v>
      </c>
      <c r="Y1158">
        <v>72.459999999999994</v>
      </c>
    </row>
    <row r="1159" spans="1:25" x14ac:dyDescent="0.35">
      <c r="A1159" t="s">
        <v>1267</v>
      </c>
      <c r="B1159" t="s">
        <v>1208</v>
      </c>
      <c r="C1159" t="s">
        <v>3</v>
      </c>
      <c r="D1159" t="s">
        <v>4</v>
      </c>
      <c r="E1159">
        <v>24</v>
      </c>
      <c r="F1159">
        <v>101.9</v>
      </c>
      <c r="G1159">
        <v>73.7</v>
      </c>
      <c r="H1159">
        <f t="shared" si="38"/>
        <v>1.3826322930800543</v>
      </c>
      <c r="I1159">
        <v>23</v>
      </c>
      <c r="J1159">
        <v>57.04</v>
      </c>
      <c r="K1159">
        <v>71.22</v>
      </c>
      <c r="O1159" t="s">
        <v>1267</v>
      </c>
      <c r="P1159" t="s">
        <v>1208</v>
      </c>
      <c r="Q1159" t="s">
        <v>3</v>
      </c>
      <c r="R1159" t="s">
        <v>5</v>
      </c>
      <c r="S1159">
        <v>24</v>
      </c>
      <c r="T1159">
        <v>86.02</v>
      </c>
      <c r="U1159">
        <v>73.7</v>
      </c>
      <c r="V1159">
        <f t="shared" si="39"/>
        <v>1.1671641791044776</v>
      </c>
      <c r="W1159">
        <v>26</v>
      </c>
      <c r="X1159">
        <v>78.95</v>
      </c>
      <c r="Y1159">
        <v>78.63</v>
      </c>
    </row>
    <row r="1160" spans="1:25" x14ac:dyDescent="0.35">
      <c r="A1160" s="1" t="s">
        <v>1268</v>
      </c>
      <c r="B1160" t="s">
        <v>1208</v>
      </c>
      <c r="C1160" t="s">
        <v>3</v>
      </c>
      <c r="D1160" t="s">
        <v>4</v>
      </c>
      <c r="E1160">
        <v>0</v>
      </c>
      <c r="F1160">
        <v>0</v>
      </c>
      <c r="G1160">
        <v>0</v>
      </c>
      <c r="H1160" t="e">
        <f t="shared" si="38"/>
        <v>#DIV/0!</v>
      </c>
      <c r="I1160">
        <v>0</v>
      </c>
      <c r="J1160">
        <v>0</v>
      </c>
      <c r="K1160">
        <v>0</v>
      </c>
      <c r="O1160" t="s">
        <v>1268</v>
      </c>
      <c r="P1160" t="s">
        <v>1208</v>
      </c>
      <c r="Q1160" t="s">
        <v>3</v>
      </c>
      <c r="R1160" t="s">
        <v>5</v>
      </c>
      <c r="S1160">
        <v>24.5</v>
      </c>
      <c r="T1160">
        <v>74.34</v>
      </c>
      <c r="U1160">
        <v>74.930000000000007</v>
      </c>
      <c r="V1160">
        <f t="shared" si="39"/>
        <v>0.99212598425196841</v>
      </c>
      <c r="W1160">
        <v>24</v>
      </c>
      <c r="X1160">
        <v>49.37</v>
      </c>
      <c r="Y1160">
        <v>73.7</v>
      </c>
    </row>
    <row r="1161" spans="1:25" x14ac:dyDescent="0.35">
      <c r="A1161" s="1" t="s">
        <v>1269</v>
      </c>
      <c r="B1161" t="s">
        <v>1208</v>
      </c>
      <c r="C1161" t="s">
        <v>3</v>
      </c>
      <c r="D1161" t="s">
        <v>4</v>
      </c>
      <c r="E1161">
        <v>0</v>
      </c>
      <c r="F1161">
        <v>0</v>
      </c>
      <c r="G1161">
        <v>0</v>
      </c>
      <c r="H1161" t="e">
        <f t="shared" si="38"/>
        <v>#DIV/0!</v>
      </c>
      <c r="I1161">
        <v>0</v>
      </c>
      <c r="J1161">
        <v>0</v>
      </c>
      <c r="K1161">
        <v>0</v>
      </c>
      <c r="O1161" t="s">
        <v>1269</v>
      </c>
      <c r="P1161" t="s">
        <v>1208</v>
      </c>
      <c r="Q1161" t="s">
        <v>3</v>
      </c>
      <c r="R1161" t="s">
        <v>5</v>
      </c>
      <c r="S1161">
        <v>15</v>
      </c>
      <c r="T1161">
        <v>8.9</v>
      </c>
      <c r="U1161">
        <v>50.91</v>
      </c>
      <c r="V1161">
        <f t="shared" si="39"/>
        <v>0.17481830681594973</v>
      </c>
      <c r="W1161">
        <v>15</v>
      </c>
      <c r="X1161">
        <v>8.9</v>
      </c>
      <c r="Y1161">
        <v>50.91</v>
      </c>
    </row>
    <row r="1162" spans="1:25" x14ac:dyDescent="0.35">
      <c r="A1162" t="s">
        <v>1270</v>
      </c>
      <c r="B1162" t="s">
        <v>1208</v>
      </c>
      <c r="C1162" t="s">
        <v>3</v>
      </c>
      <c r="D1162" t="s">
        <v>4</v>
      </c>
      <c r="E1162">
        <v>24</v>
      </c>
      <c r="F1162">
        <v>110.65</v>
      </c>
      <c r="G1162">
        <v>73.7</v>
      </c>
      <c r="H1162">
        <f t="shared" si="38"/>
        <v>1.5013568521031209</v>
      </c>
      <c r="I1162">
        <v>23</v>
      </c>
      <c r="J1162">
        <v>71.12</v>
      </c>
      <c r="K1162">
        <v>71.22</v>
      </c>
      <c r="O1162" t="s">
        <v>1270</v>
      </c>
      <c r="P1162" t="s">
        <v>1208</v>
      </c>
      <c r="Q1162" t="s">
        <v>3</v>
      </c>
      <c r="R1162" t="s">
        <v>5</v>
      </c>
      <c r="S1162">
        <v>24</v>
      </c>
      <c r="T1162">
        <v>83</v>
      </c>
      <c r="U1162">
        <v>73.7</v>
      </c>
      <c r="V1162">
        <f t="shared" si="39"/>
        <v>1.1261872455902306</v>
      </c>
      <c r="W1162">
        <v>22.5</v>
      </c>
      <c r="X1162">
        <v>43.25</v>
      </c>
      <c r="Y1162">
        <v>69.97</v>
      </c>
    </row>
    <row r="1163" spans="1:25" x14ac:dyDescent="0.35">
      <c r="A1163" s="1" t="s">
        <v>1271</v>
      </c>
      <c r="B1163" t="s">
        <v>1208</v>
      </c>
      <c r="C1163" t="s">
        <v>3</v>
      </c>
      <c r="D1163" t="s">
        <v>4</v>
      </c>
      <c r="E1163">
        <v>15.5</v>
      </c>
      <c r="F1163">
        <v>14.42</v>
      </c>
      <c r="G1163">
        <v>52.21</v>
      </c>
      <c r="H1163">
        <f t="shared" si="38"/>
        <v>0.2761923003256081</v>
      </c>
      <c r="I1163">
        <v>15</v>
      </c>
      <c r="J1163">
        <v>8.9499999999999993</v>
      </c>
      <c r="K1163">
        <v>50.91</v>
      </c>
      <c r="O1163" t="s">
        <v>1271</v>
      </c>
      <c r="P1163" t="s">
        <v>1208</v>
      </c>
      <c r="Q1163" t="s">
        <v>3</v>
      </c>
      <c r="R1163" t="s">
        <v>5</v>
      </c>
      <c r="S1163">
        <v>24</v>
      </c>
      <c r="T1163">
        <v>85.29</v>
      </c>
      <c r="U1163">
        <v>73.7</v>
      </c>
      <c r="V1163">
        <f t="shared" si="39"/>
        <v>1.157259158751696</v>
      </c>
      <c r="W1163">
        <v>23</v>
      </c>
      <c r="X1163">
        <v>55.26</v>
      </c>
      <c r="Y1163">
        <v>71.22</v>
      </c>
    </row>
    <row r="1164" spans="1:25" x14ac:dyDescent="0.35">
      <c r="A1164" s="1" t="s">
        <v>1070</v>
      </c>
      <c r="B1164" t="s">
        <v>1071</v>
      </c>
      <c r="C1164" t="s">
        <v>0</v>
      </c>
      <c r="D1164" t="s">
        <v>4</v>
      </c>
      <c r="E1164">
        <v>0</v>
      </c>
      <c r="F1164">
        <v>0</v>
      </c>
      <c r="G1164">
        <v>0</v>
      </c>
      <c r="H1164" t="e">
        <f t="shared" ref="H1164:H1227" si="40">F1164/G1164</f>
        <v>#DIV/0!</v>
      </c>
      <c r="I1164">
        <v>0</v>
      </c>
      <c r="J1164">
        <v>0</v>
      </c>
      <c r="K1164">
        <v>0</v>
      </c>
      <c r="O1164" t="s">
        <v>1070</v>
      </c>
      <c r="P1164" t="s">
        <v>1071</v>
      </c>
      <c r="Q1164" t="s">
        <v>0</v>
      </c>
      <c r="R1164" t="s">
        <v>5</v>
      </c>
      <c r="S1164">
        <v>23.5</v>
      </c>
      <c r="T1164">
        <v>111.4</v>
      </c>
      <c r="U1164">
        <v>72.459999999999994</v>
      </c>
      <c r="V1164">
        <f t="shared" ref="V1164:V1227" si="41">T1164/U1164</f>
        <v>1.5373999447971296</v>
      </c>
      <c r="W1164">
        <v>21</v>
      </c>
      <c r="X1164">
        <v>65.650000000000006</v>
      </c>
      <c r="Y1164">
        <v>66.22</v>
      </c>
    </row>
    <row r="1165" spans="1:25" x14ac:dyDescent="0.35">
      <c r="A1165" t="s">
        <v>1072</v>
      </c>
      <c r="B1165" t="s">
        <v>1071</v>
      </c>
      <c r="C1165" t="s">
        <v>0</v>
      </c>
      <c r="D1165" t="s">
        <v>4</v>
      </c>
      <c r="E1165">
        <v>24</v>
      </c>
      <c r="F1165">
        <v>126.48</v>
      </c>
      <c r="G1165">
        <v>73.7</v>
      </c>
      <c r="H1165">
        <f t="shared" si="40"/>
        <v>1.716146540027137</v>
      </c>
      <c r="I1165">
        <v>22.5</v>
      </c>
      <c r="J1165">
        <v>60.95</v>
      </c>
      <c r="K1165">
        <v>69.97</v>
      </c>
      <c r="O1165" t="s">
        <v>1072</v>
      </c>
      <c r="P1165" t="s">
        <v>1071</v>
      </c>
      <c r="Q1165" t="s">
        <v>0</v>
      </c>
      <c r="R1165" t="s">
        <v>5</v>
      </c>
      <c r="S1165">
        <v>24</v>
      </c>
      <c r="T1165">
        <v>160.91999999999999</v>
      </c>
      <c r="U1165">
        <v>73.7</v>
      </c>
      <c r="V1165">
        <f t="shared" si="41"/>
        <v>2.1834464043419266</v>
      </c>
      <c r="W1165">
        <v>21</v>
      </c>
      <c r="X1165">
        <v>57.42</v>
      </c>
      <c r="Y1165">
        <v>66.22</v>
      </c>
    </row>
    <row r="1166" spans="1:25" x14ac:dyDescent="0.35">
      <c r="A1166" s="1" t="s">
        <v>1073</v>
      </c>
      <c r="B1166" t="s">
        <v>1071</v>
      </c>
      <c r="C1166" t="s">
        <v>0</v>
      </c>
      <c r="D1166" t="s">
        <v>4</v>
      </c>
      <c r="E1166">
        <v>15.5</v>
      </c>
      <c r="F1166">
        <v>13.23</v>
      </c>
      <c r="G1166">
        <v>52.21</v>
      </c>
      <c r="H1166">
        <f t="shared" si="40"/>
        <v>0.2533997318521356</v>
      </c>
      <c r="I1166">
        <v>15</v>
      </c>
      <c r="J1166">
        <v>11.72</v>
      </c>
      <c r="K1166">
        <v>50.91</v>
      </c>
      <c r="O1166" t="s">
        <v>1073</v>
      </c>
      <c r="P1166" t="s">
        <v>1071</v>
      </c>
      <c r="Q1166" t="s">
        <v>0</v>
      </c>
      <c r="R1166" t="s">
        <v>5</v>
      </c>
      <c r="S1166">
        <v>24</v>
      </c>
      <c r="T1166">
        <v>190.09</v>
      </c>
      <c r="U1166">
        <v>73.7</v>
      </c>
      <c r="V1166">
        <f t="shared" si="41"/>
        <v>2.5792401628222521</v>
      </c>
      <c r="W1166">
        <v>21</v>
      </c>
      <c r="X1166">
        <v>46.46</v>
      </c>
      <c r="Y1166">
        <v>66.22</v>
      </c>
    </row>
    <row r="1167" spans="1:25" x14ac:dyDescent="0.35">
      <c r="A1167" s="1" t="s">
        <v>1074</v>
      </c>
      <c r="B1167" t="s">
        <v>1071</v>
      </c>
      <c r="C1167" t="s">
        <v>0</v>
      </c>
      <c r="D1167" t="s">
        <v>4</v>
      </c>
      <c r="E1167">
        <v>0</v>
      </c>
      <c r="F1167">
        <v>0</v>
      </c>
      <c r="G1167">
        <v>0</v>
      </c>
      <c r="H1167" t="e">
        <f t="shared" si="40"/>
        <v>#DIV/0!</v>
      </c>
      <c r="I1167">
        <v>0</v>
      </c>
      <c r="J1167">
        <v>0</v>
      </c>
      <c r="K1167">
        <v>0</v>
      </c>
      <c r="O1167" t="s">
        <v>1074</v>
      </c>
      <c r="P1167" t="s">
        <v>1071</v>
      </c>
      <c r="Q1167" t="s">
        <v>0</v>
      </c>
      <c r="R1167" t="s">
        <v>5</v>
      </c>
      <c r="S1167">
        <v>15</v>
      </c>
      <c r="T1167">
        <v>6.8</v>
      </c>
      <c r="U1167">
        <v>50.91</v>
      </c>
      <c r="V1167">
        <f t="shared" si="41"/>
        <v>0.13356904340993911</v>
      </c>
      <c r="W1167">
        <v>15</v>
      </c>
      <c r="X1167">
        <v>6.8</v>
      </c>
      <c r="Y1167">
        <v>50.91</v>
      </c>
    </row>
    <row r="1168" spans="1:25" x14ac:dyDescent="0.35">
      <c r="A1168" t="s">
        <v>1075</v>
      </c>
      <c r="B1168" t="s">
        <v>1071</v>
      </c>
      <c r="C1168" t="s">
        <v>0</v>
      </c>
      <c r="D1168" t="s">
        <v>4</v>
      </c>
      <c r="E1168">
        <v>23.5</v>
      </c>
      <c r="F1168">
        <v>88.18</v>
      </c>
      <c r="G1168">
        <v>72.459999999999994</v>
      </c>
      <c r="H1168">
        <f t="shared" si="40"/>
        <v>1.2169472812586257</v>
      </c>
      <c r="I1168">
        <v>22.5</v>
      </c>
      <c r="J1168">
        <v>61.64</v>
      </c>
      <c r="K1168">
        <v>69.97</v>
      </c>
      <c r="O1168" t="s">
        <v>1075</v>
      </c>
      <c r="P1168" t="s">
        <v>1071</v>
      </c>
      <c r="Q1168" t="s">
        <v>0</v>
      </c>
      <c r="R1168" t="s">
        <v>5</v>
      </c>
      <c r="S1168">
        <v>23.5</v>
      </c>
      <c r="T1168">
        <v>180.26</v>
      </c>
      <c r="U1168">
        <v>72.459999999999994</v>
      </c>
      <c r="V1168">
        <f t="shared" si="41"/>
        <v>2.4877173613027876</v>
      </c>
      <c r="W1168">
        <v>21</v>
      </c>
      <c r="X1168">
        <v>63.51</v>
      </c>
      <c r="Y1168">
        <v>66.22</v>
      </c>
    </row>
    <row r="1169" spans="1:25" x14ac:dyDescent="0.35">
      <c r="A1169" s="1" t="s">
        <v>1076</v>
      </c>
      <c r="B1169" t="s">
        <v>1071</v>
      </c>
      <c r="C1169" t="s">
        <v>0</v>
      </c>
      <c r="D1169" t="s">
        <v>4</v>
      </c>
      <c r="E1169">
        <v>0</v>
      </c>
      <c r="F1169">
        <v>0</v>
      </c>
      <c r="G1169">
        <v>0</v>
      </c>
      <c r="H1169" t="e">
        <f t="shared" si="40"/>
        <v>#DIV/0!</v>
      </c>
      <c r="I1169">
        <v>0</v>
      </c>
      <c r="J1169">
        <v>0</v>
      </c>
      <c r="K1169">
        <v>0</v>
      </c>
      <c r="O1169" t="s">
        <v>1076</v>
      </c>
      <c r="P1169" t="s">
        <v>1071</v>
      </c>
      <c r="Q1169" t="s">
        <v>0</v>
      </c>
      <c r="R1169" t="s">
        <v>5</v>
      </c>
      <c r="S1169">
        <v>18</v>
      </c>
      <c r="T1169">
        <v>48.61</v>
      </c>
      <c r="U1169">
        <v>58.64</v>
      </c>
      <c r="V1169">
        <f t="shared" si="41"/>
        <v>0.82895634379263294</v>
      </c>
      <c r="W1169">
        <v>17.5</v>
      </c>
      <c r="X1169">
        <v>42.55</v>
      </c>
      <c r="Y1169">
        <v>57.36</v>
      </c>
    </row>
    <row r="1170" spans="1:25" x14ac:dyDescent="0.35">
      <c r="A1170" s="1" t="s">
        <v>1077</v>
      </c>
      <c r="B1170" t="s">
        <v>1071</v>
      </c>
      <c r="C1170" t="s">
        <v>0</v>
      </c>
      <c r="D1170" t="s">
        <v>4</v>
      </c>
      <c r="E1170">
        <v>0</v>
      </c>
      <c r="F1170">
        <v>0</v>
      </c>
      <c r="G1170">
        <v>0</v>
      </c>
      <c r="H1170" t="e">
        <f t="shared" si="40"/>
        <v>#DIV/0!</v>
      </c>
      <c r="I1170">
        <v>0</v>
      </c>
      <c r="J1170">
        <v>0</v>
      </c>
      <c r="K1170">
        <v>0</v>
      </c>
      <c r="O1170" t="s">
        <v>1077</v>
      </c>
      <c r="P1170" t="s">
        <v>1071</v>
      </c>
      <c r="Q1170" t="s">
        <v>0</v>
      </c>
      <c r="R1170" t="s">
        <v>5</v>
      </c>
      <c r="S1170">
        <v>15.5</v>
      </c>
      <c r="T1170">
        <v>13.11</v>
      </c>
      <c r="U1170">
        <v>52.21</v>
      </c>
      <c r="V1170">
        <f t="shared" si="41"/>
        <v>0.25110132158590309</v>
      </c>
      <c r="W1170">
        <v>15</v>
      </c>
      <c r="X1170">
        <v>8.08</v>
      </c>
      <c r="Y1170">
        <v>50.91</v>
      </c>
    </row>
    <row r="1171" spans="1:25" x14ac:dyDescent="0.35">
      <c r="A1171" s="1" t="s">
        <v>1078</v>
      </c>
      <c r="B1171" t="s">
        <v>1071</v>
      </c>
      <c r="C1171" t="s">
        <v>0</v>
      </c>
      <c r="D1171" t="s">
        <v>4</v>
      </c>
      <c r="E1171">
        <v>0</v>
      </c>
      <c r="F1171">
        <v>0</v>
      </c>
      <c r="G1171">
        <v>0</v>
      </c>
      <c r="H1171" t="e">
        <f t="shared" si="40"/>
        <v>#DIV/0!</v>
      </c>
      <c r="I1171">
        <v>0</v>
      </c>
      <c r="J1171">
        <v>0</v>
      </c>
      <c r="K1171">
        <v>0</v>
      </c>
      <c r="O1171" t="s">
        <v>1078</v>
      </c>
      <c r="P1171" t="s">
        <v>1071</v>
      </c>
      <c r="Q1171" t="s">
        <v>0</v>
      </c>
      <c r="R1171" t="s">
        <v>5</v>
      </c>
      <c r="S1171">
        <v>18.5</v>
      </c>
      <c r="T1171">
        <v>52.88</v>
      </c>
      <c r="U1171">
        <v>59.91</v>
      </c>
      <c r="V1171">
        <f t="shared" si="41"/>
        <v>0.88265731931230185</v>
      </c>
      <c r="W1171">
        <v>18</v>
      </c>
      <c r="X1171">
        <v>45.3</v>
      </c>
      <c r="Y1171">
        <v>58.64</v>
      </c>
    </row>
    <row r="1172" spans="1:25" x14ac:dyDescent="0.35">
      <c r="A1172" t="s">
        <v>1079</v>
      </c>
      <c r="B1172" t="s">
        <v>1071</v>
      </c>
      <c r="C1172" t="s">
        <v>0</v>
      </c>
      <c r="D1172" t="s">
        <v>4</v>
      </c>
      <c r="E1172">
        <v>23.5</v>
      </c>
      <c r="F1172">
        <v>73.03</v>
      </c>
      <c r="G1172">
        <v>72.459999999999994</v>
      </c>
      <c r="H1172">
        <f t="shared" si="40"/>
        <v>1.007866409053271</v>
      </c>
      <c r="I1172">
        <v>23</v>
      </c>
      <c r="J1172">
        <v>60.47</v>
      </c>
      <c r="K1172">
        <v>71.22</v>
      </c>
      <c r="O1172" t="s">
        <v>1079</v>
      </c>
      <c r="P1172" t="s">
        <v>1071</v>
      </c>
      <c r="Q1172" t="s">
        <v>0</v>
      </c>
      <c r="R1172" t="s">
        <v>5</v>
      </c>
      <c r="S1172">
        <v>24</v>
      </c>
      <c r="T1172">
        <v>127.72</v>
      </c>
      <c r="U1172">
        <v>73.7</v>
      </c>
      <c r="V1172">
        <f t="shared" si="41"/>
        <v>1.7329715061058344</v>
      </c>
      <c r="W1172">
        <v>22</v>
      </c>
      <c r="X1172">
        <v>64.650000000000006</v>
      </c>
      <c r="Y1172">
        <v>68.72</v>
      </c>
    </row>
    <row r="1173" spans="1:25" x14ac:dyDescent="0.35">
      <c r="A1173" s="1" t="s">
        <v>1080</v>
      </c>
      <c r="B1173" t="s">
        <v>1071</v>
      </c>
      <c r="C1173" t="s">
        <v>0</v>
      </c>
      <c r="D1173" t="s">
        <v>4</v>
      </c>
      <c r="E1173">
        <v>0</v>
      </c>
      <c r="F1173">
        <v>0</v>
      </c>
      <c r="G1173">
        <v>0</v>
      </c>
      <c r="H1173" t="e">
        <f t="shared" si="40"/>
        <v>#DIV/0!</v>
      </c>
      <c r="I1173">
        <v>0</v>
      </c>
      <c r="J1173">
        <v>0</v>
      </c>
      <c r="K1173">
        <v>0</v>
      </c>
      <c r="O1173" t="s">
        <v>1080</v>
      </c>
      <c r="P1173" t="s">
        <v>1071</v>
      </c>
      <c r="Q1173" t="s">
        <v>0</v>
      </c>
      <c r="R1173" t="s">
        <v>5</v>
      </c>
      <c r="S1173">
        <v>24.5</v>
      </c>
      <c r="T1173">
        <v>104.62</v>
      </c>
      <c r="U1173">
        <v>74.930000000000007</v>
      </c>
      <c r="V1173">
        <f t="shared" si="41"/>
        <v>1.3962364873882289</v>
      </c>
      <c r="W1173">
        <v>24</v>
      </c>
      <c r="X1173">
        <v>51.84</v>
      </c>
      <c r="Y1173">
        <v>73.7</v>
      </c>
    </row>
    <row r="1174" spans="1:25" x14ac:dyDescent="0.35">
      <c r="A1174" s="1" t="s">
        <v>1081</v>
      </c>
      <c r="B1174" t="s">
        <v>1071</v>
      </c>
      <c r="C1174" t="s">
        <v>0</v>
      </c>
      <c r="D1174" t="s">
        <v>4</v>
      </c>
      <c r="E1174">
        <v>15</v>
      </c>
      <c r="F1174">
        <v>9.5299999999999994</v>
      </c>
      <c r="G1174">
        <v>50.91</v>
      </c>
      <c r="H1174">
        <f t="shared" si="40"/>
        <v>0.1871930858377529</v>
      </c>
      <c r="I1174">
        <v>15</v>
      </c>
      <c r="J1174">
        <v>9.5299999999999994</v>
      </c>
      <c r="K1174">
        <v>50.91</v>
      </c>
      <c r="O1174" t="s">
        <v>1081</v>
      </c>
      <c r="P1174" t="s">
        <v>1071</v>
      </c>
      <c r="Q1174" t="s">
        <v>0</v>
      </c>
      <c r="R1174" t="s">
        <v>5</v>
      </c>
      <c r="S1174">
        <v>24</v>
      </c>
      <c r="T1174">
        <v>166.58</v>
      </c>
      <c r="U1174">
        <v>73.7</v>
      </c>
      <c r="V1174">
        <f t="shared" si="41"/>
        <v>2.260244233378562</v>
      </c>
      <c r="W1174">
        <v>20.5</v>
      </c>
      <c r="X1174">
        <v>45.33</v>
      </c>
      <c r="Y1174">
        <v>64.97</v>
      </c>
    </row>
    <row r="1175" spans="1:25" x14ac:dyDescent="0.35">
      <c r="A1175" s="1" t="s">
        <v>1082</v>
      </c>
      <c r="B1175" t="s">
        <v>1071</v>
      </c>
      <c r="C1175" t="s">
        <v>0</v>
      </c>
      <c r="D1175" t="s">
        <v>4</v>
      </c>
      <c r="E1175">
        <v>0</v>
      </c>
      <c r="F1175">
        <v>0</v>
      </c>
      <c r="G1175">
        <v>0</v>
      </c>
      <c r="H1175" t="e">
        <f t="shared" si="40"/>
        <v>#DIV/0!</v>
      </c>
      <c r="I1175">
        <v>0</v>
      </c>
      <c r="J1175">
        <v>0</v>
      </c>
      <c r="K1175">
        <v>0</v>
      </c>
      <c r="O1175" t="s">
        <v>1082</v>
      </c>
      <c r="P1175" t="s">
        <v>1071</v>
      </c>
      <c r="Q1175" t="s">
        <v>0</v>
      </c>
      <c r="R1175" t="s">
        <v>5</v>
      </c>
      <c r="S1175">
        <v>24.5</v>
      </c>
      <c r="T1175">
        <v>78.67</v>
      </c>
      <c r="U1175">
        <v>74.930000000000007</v>
      </c>
      <c r="V1175">
        <f t="shared" si="41"/>
        <v>1.0499132523688774</v>
      </c>
      <c r="W1175">
        <v>24</v>
      </c>
      <c r="X1175">
        <v>66.81</v>
      </c>
      <c r="Y1175">
        <v>73.7</v>
      </c>
    </row>
    <row r="1176" spans="1:25" x14ac:dyDescent="0.35">
      <c r="A1176" s="1" t="s">
        <v>1083</v>
      </c>
      <c r="B1176" t="s">
        <v>1071</v>
      </c>
      <c r="C1176" t="s">
        <v>0</v>
      </c>
      <c r="D1176" t="s">
        <v>4</v>
      </c>
      <c r="E1176">
        <v>15</v>
      </c>
      <c r="F1176">
        <v>24.46</v>
      </c>
      <c r="G1176">
        <v>50.91</v>
      </c>
      <c r="H1176">
        <f t="shared" si="40"/>
        <v>0.48045570614810457</v>
      </c>
      <c r="I1176">
        <v>15</v>
      </c>
      <c r="J1176">
        <v>24.46</v>
      </c>
      <c r="K1176">
        <v>50.91</v>
      </c>
      <c r="O1176" t="s">
        <v>1083</v>
      </c>
      <c r="P1176" t="s">
        <v>1071</v>
      </c>
      <c r="Q1176" t="s">
        <v>0</v>
      </c>
      <c r="R1176" t="s">
        <v>5</v>
      </c>
      <c r="S1176">
        <v>24</v>
      </c>
      <c r="T1176">
        <v>118.83</v>
      </c>
      <c r="U1176">
        <v>73.7</v>
      </c>
      <c r="V1176">
        <f t="shared" si="41"/>
        <v>1.6123473541383988</v>
      </c>
      <c r="W1176">
        <v>21.5</v>
      </c>
      <c r="X1176">
        <v>57.7</v>
      </c>
      <c r="Y1176">
        <v>67.47</v>
      </c>
    </row>
    <row r="1177" spans="1:25" x14ac:dyDescent="0.35">
      <c r="A1177" t="s">
        <v>1084</v>
      </c>
      <c r="B1177" t="s">
        <v>1071</v>
      </c>
      <c r="C1177" t="s">
        <v>0</v>
      </c>
      <c r="D1177" t="s">
        <v>4</v>
      </c>
      <c r="E1177">
        <v>24.5</v>
      </c>
      <c r="F1177">
        <v>138.31</v>
      </c>
      <c r="G1177">
        <v>74.930000000000007</v>
      </c>
      <c r="H1177">
        <f t="shared" si="40"/>
        <v>1.8458561323902307</v>
      </c>
      <c r="I1177">
        <v>22.5</v>
      </c>
      <c r="J1177">
        <v>40.9</v>
      </c>
      <c r="K1177">
        <v>69.97</v>
      </c>
      <c r="O1177" t="s">
        <v>1084</v>
      </c>
      <c r="P1177" t="s">
        <v>1071</v>
      </c>
      <c r="Q1177" t="s">
        <v>0</v>
      </c>
      <c r="R1177" t="s">
        <v>5</v>
      </c>
      <c r="S1177">
        <v>24</v>
      </c>
      <c r="T1177">
        <v>114.28</v>
      </c>
      <c r="U1177">
        <v>73.7</v>
      </c>
      <c r="V1177">
        <f t="shared" si="41"/>
        <v>1.5506105834464043</v>
      </c>
      <c r="W1177">
        <v>21.5</v>
      </c>
      <c r="X1177">
        <v>49.85</v>
      </c>
      <c r="Y1177">
        <v>67.47</v>
      </c>
    </row>
    <row r="1178" spans="1:25" x14ac:dyDescent="0.35">
      <c r="A1178" s="1" t="s">
        <v>1085</v>
      </c>
      <c r="B1178" t="s">
        <v>1071</v>
      </c>
      <c r="C1178" t="s">
        <v>0</v>
      </c>
      <c r="D1178" t="s">
        <v>4</v>
      </c>
      <c r="E1178">
        <v>0</v>
      </c>
      <c r="F1178">
        <v>0</v>
      </c>
      <c r="G1178">
        <v>0</v>
      </c>
      <c r="H1178" t="e">
        <f t="shared" si="40"/>
        <v>#DIV/0!</v>
      </c>
      <c r="I1178">
        <v>0</v>
      </c>
      <c r="J1178">
        <v>0</v>
      </c>
      <c r="K1178">
        <v>0</v>
      </c>
      <c r="O1178" t="s">
        <v>1085</v>
      </c>
      <c r="P1178" t="s">
        <v>1071</v>
      </c>
      <c r="Q1178" t="s">
        <v>0</v>
      </c>
      <c r="R1178" t="s">
        <v>5</v>
      </c>
      <c r="S1178">
        <v>22.5</v>
      </c>
      <c r="T1178">
        <v>82.92</v>
      </c>
      <c r="U1178">
        <v>69.97</v>
      </c>
      <c r="V1178">
        <f t="shared" si="41"/>
        <v>1.1850793197084466</v>
      </c>
      <c r="W1178">
        <v>22</v>
      </c>
      <c r="X1178">
        <v>66.61</v>
      </c>
      <c r="Y1178">
        <v>68.72</v>
      </c>
    </row>
    <row r="1179" spans="1:25" x14ac:dyDescent="0.35">
      <c r="A1179" s="1" t="s">
        <v>1086</v>
      </c>
      <c r="B1179" t="s">
        <v>1071</v>
      </c>
      <c r="C1179" t="s">
        <v>0</v>
      </c>
      <c r="D1179" t="s">
        <v>4</v>
      </c>
      <c r="E1179">
        <v>0</v>
      </c>
      <c r="F1179">
        <v>0</v>
      </c>
      <c r="G1179">
        <v>0</v>
      </c>
      <c r="H1179" t="e">
        <f t="shared" si="40"/>
        <v>#DIV/0!</v>
      </c>
      <c r="I1179">
        <v>0</v>
      </c>
      <c r="J1179">
        <v>0</v>
      </c>
      <c r="K1179">
        <v>0</v>
      </c>
      <c r="O1179" t="s">
        <v>1086</v>
      </c>
      <c r="P1179" t="s">
        <v>1071</v>
      </c>
      <c r="Q1179" t="s">
        <v>0</v>
      </c>
      <c r="R1179" t="s">
        <v>5</v>
      </c>
      <c r="S1179">
        <v>25.5</v>
      </c>
      <c r="T1179">
        <v>103.25</v>
      </c>
      <c r="U1179">
        <v>77.400000000000006</v>
      </c>
      <c r="V1179">
        <f t="shared" si="41"/>
        <v>1.3339793281653747</v>
      </c>
      <c r="W1179">
        <v>24</v>
      </c>
      <c r="X1179">
        <v>69.25</v>
      </c>
      <c r="Y1179">
        <v>73.7</v>
      </c>
    </row>
    <row r="1180" spans="1:25" x14ac:dyDescent="0.35">
      <c r="A1180" s="1" t="s">
        <v>1087</v>
      </c>
      <c r="B1180" t="s">
        <v>1071</v>
      </c>
      <c r="C1180" t="s">
        <v>0</v>
      </c>
      <c r="D1180" t="s">
        <v>4</v>
      </c>
      <c r="E1180">
        <v>0</v>
      </c>
      <c r="F1180">
        <v>0</v>
      </c>
      <c r="G1180">
        <v>0</v>
      </c>
      <c r="H1180" t="e">
        <f t="shared" si="40"/>
        <v>#DIV/0!</v>
      </c>
      <c r="I1180">
        <v>0</v>
      </c>
      <c r="J1180">
        <v>0</v>
      </c>
      <c r="K1180">
        <v>0</v>
      </c>
      <c r="O1180" t="s">
        <v>1087</v>
      </c>
      <c r="P1180" t="s">
        <v>1071</v>
      </c>
      <c r="Q1180" t="s">
        <v>0</v>
      </c>
      <c r="R1180" t="s">
        <v>5</v>
      </c>
      <c r="S1180">
        <v>15</v>
      </c>
      <c r="T1180">
        <v>3.16</v>
      </c>
      <c r="U1180">
        <v>50.91</v>
      </c>
      <c r="V1180">
        <f t="shared" si="41"/>
        <v>6.2070320172854063E-2</v>
      </c>
      <c r="W1180">
        <v>15</v>
      </c>
      <c r="X1180">
        <v>3.16</v>
      </c>
      <c r="Y1180">
        <v>50.91</v>
      </c>
    </row>
    <row r="1181" spans="1:25" x14ac:dyDescent="0.35">
      <c r="A1181" s="1" t="s">
        <v>1088</v>
      </c>
      <c r="B1181" t="s">
        <v>1071</v>
      </c>
      <c r="C1181" t="s">
        <v>0</v>
      </c>
      <c r="D1181" t="s">
        <v>4</v>
      </c>
      <c r="E1181">
        <v>24.5</v>
      </c>
      <c r="F1181">
        <v>46.19</v>
      </c>
      <c r="G1181">
        <v>74.930000000000007</v>
      </c>
      <c r="H1181">
        <f t="shared" si="40"/>
        <v>0.61644201254504194</v>
      </c>
      <c r="I1181">
        <v>24</v>
      </c>
      <c r="J1181">
        <v>41.94</v>
      </c>
      <c r="K1181">
        <v>73.7</v>
      </c>
      <c r="O1181" t="s">
        <v>1088</v>
      </c>
      <c r="P1181" t="s">
        <v>1071</v>
      </c>
      <c r="Q1181" t="s">
        <v>0</v>
      </c>
      <c r="R1181" t="s">
        <v>5</v>
      </c>
      <c r="S1181">
        <v>24</v>
      </c>
      <c r="T1181">
        <v>112.16</v>
      </c>
      <c r="U1181">
        <v>73.7</v>
      </c>
      <c r="V1181">
        <f t="shared" si="41"/>
        <v>1.5218453188602441</v>
      </c>
      <c r="W1181">
        <v>22.5</v>
      </c>
      <c r="X1181">
        <v>62.5</v>
      </c>
      <c r="Y1181">
        <v>69.97</v>
      </c>
    </row>
    <row r="1182" spans="1:25" x14ac:dyDescent="0.35">
      <c r="A1182" s="1" t="s">
        <v>1089</v>
      </c>
      <c r="B1182" t="s">
        <v>1071</v>
      </c>
      <c r="C1182" t="s">
        <v>0</v>
      </c>
      <c r="D1182" t="s">
        <v>4</v>
      </c>
      <c r="E1182">
        <v>0</v>
      </c>
      <c r="F1182">
        <v>0</v>
      </c>
      <c r="G1182">
        <v>0</v>
      </c>
      <c r="H1182" t="e">
        <f t="shared" si="40"/>
        <v>#DIV/0!</v>
      </c>
      <c r="I1182">
        <v>0</v>
      </c>
      <c r="J1182">
        <v>0</v>
      </c>
      <c r="K1182">
        <v>0</v>
      </c>
      <c r="O1182" t="s">
        <v>1089</v>
      </c>
      <c r="P1182" t="s">
        <v>1071</v>
      </c>
      <c r="Q1182" t="s">
        <v>0</v>
      </c>
      <c r="R1182" t="s">
        <v>5</v>
      </c>
      <c r="S1182">
        <v>22.5</v>
      </c>
      <c r="T1182">
        <v>131.69999999999999</v>
      </c>
      <c r="U1182">
        <v>69.97</v>
      </c>
      <c r="V1182">
        <f t="shared" si="41"/>
        <v>1.8822352436758609</v>
      </c>
      <c r="W1182">
        <v>21</v>
      </c>
      <c r="X1182">
        <v>61.36</v>
      </c>
      <c r="Y1182">
        <v>66.22</v>
      </c>
    </row>
    <row r="1183" spans="1:25" x14ac:dyDescent="0.35">
      <c r="A1183" t="s">
        <v>1090</v>
      </c>
      <c r="B1183" t="s">
        <v>1071</v>
      </c>
      <c r="C1183" t="s">
        <v>0</v>
      </c>
      <c r="D1183" t="s">
        <v>4</v>
      </c>
      <c r="E1183">
        <v>25</v>
      </c>
      <c r="F1183">
        <v>154.01</v>
      </c>
      <c r="G1183">
        <v>76.17</v>
      </c>
      <c r="H1183">
        <f t="shared" si="40"/>
        <v>2.0219246422476038</v>
      </c>
      <c r="I1183">
        <v>22.5</v>
      </c>
      <c r="J1183">
        <v>45.55</v>
      </c>
      <c r="K1183">
        <v>69.97</v>
      </c>
      <c r="O1183" t="s">
        <v>1090</v>
      </c>
      <c r="P1183" t="s">
        <v>1071</v>
      </c>
      <c r="Q1183" t="s">
        <v>0</v>
      </c>
      <c r="R1183" t="s">
        <v>5</v>
      </c>
      <c r="S1183">
        <v>24</v>
      </c>
      <c r="T1183">
        <v>173.13</v>
      </c>
      <c r="U1183">
        <v>73.7</v>
      </c>
      <c r="V1183">
        <f t="shared" si="41"/>
        <v>2.3491180461329715</v>
      </c>
      <c r="W1183">
        <v>21.5</v>
      </c>
      <c r="X1183">
        <v>62.25</v>
      </c>
      <c r="Y1183">
        <v>67.47</v>
      </c>
    </row>
    <row r="1184" spans="1:25" x14ac:dyDescent="0.35">
      <c r="A1184" t="s">
        <v>1091</v>
      </c>
      <c r="B1184" t="s">
        <v>1071</v>
      </c>
      <c r="C1184" t="s">
        <v>0</v>
      </c>
      <c r="D1184" t="s">
        <v>4</v>
      </c>
      <c r="E1184">
        <v>23.5</v>
      </c>
      <c r="F1184">
        <v>153.41</v>
      </c>
      <c r="G1184">
        <v>72.459999999999994</v>
      </c>
      <c r="H1184">
        <f t="shared" si="40"/>
        <v>2.1171680927408225</v>
      </c>
      <c r="I1184">
        <v>21.5</v>
      </c>
      <c r="J1184">
        <v>51.61</v>
      </c>
      <c r="K1184">
        <v>67.47</v>
      </c>
      <c r="O1184" t="s">
        <v>1091</v>
      </c>
      <c r="P1184" t="s">
        <v>1071</v>
      </c>
      <c r="Q1184" t="s">
        <v>0</v>
      </c>
      <c r="R1184" t="s">
        <v>5</v>
      </c>
      <c r="S1184">
        <v>24</v>
      </c>
      <c r="T1184">
        <v>191.96</v>
      </c>
      <c r="U1184">
        <v>73.7</v>
      </c>
      <c r="V1184">
        <f t="shared" si="41"/>
        <v>2.6046132971506104</v>
      </c>
      <c r="W1184">
        <v>21</v>
      </c>
      <c r="X1184">
        <v>54.33</v>
      </c>
      <c r="Y1184">
        <v>66.22</v>
      </c>
    </row>
    <row r="1185" spans="1:25" x14ac:dyDescent="0.35">
      <c r="A1185" s="1" t="s">
        <v>1092</v>
      </c>
      <c r="B1185" t="s">
        <v>1071</v>
      </c>
      <c r="C1185" t="s">
        <v>0</v>
      </c>
      <c r="D1185" t="s">
        <v>4</v>
      </c>
      <c r="E1185">
        <v>21</v>
      </c>
      <c r="F1185">
        <v>39.21</v>
      </c>
      <c r="G1185">
        <v>66.22</v>
      </c>
      <c r="H1185">
        <f t="shared" si="40"/>
        <v>0.59211718514044098</v>
      </c>
      <c r="I1185">
        <v>20.5</v>
      </c>
      <c r="J1185">
        <v>35.04</v>
      </c>
      <c r="K1185">
        <v>64.97</v>
      </c>
      <c r="O1185" t="s">
        <v>1092</v>
      </c>
      <c r="P1185" t="s">
        <v>1071</v>
      </c>
      <c r="Q1185" t="s">
        <v>0</v>
      </c>
      <c r="R1185" t="s">
        <v>5</v>
      </c>
      <c r="S1185">
        <v>25.5</v>
      </c>
      <c r="T1185">
        <v>107.01</v>
      </c>
      <c r="U1185">
        <v>77.400000000000006</v>
      </c>
      <c r="V1185">
        <f t="shared" si="41"/>
        <v>1.3825581395348836</v>
      </c>
      <c r="W1185">
        <v>22.5</v>
      </c>
      <c r="X1185">
        <v>79.38</v>
      </c>
      <c r="Y1185">
        <v>69.97</v>
      </c>
    </row>
    <row r="1186" spans="1:25" x14ac:dyDescent="0.35">
      <c r="A1186" t="s">
        <v>1093</v>
      </c>
      <c r="B1186" t="s">
        <v>1071</v>
      </c>
      <c r="C1186" t="s">
        <v>0</v>
      </c>
      <c r="D1186" t="s">
        <v>4</v>
      </c>
      <c r="E1186">
        <v>23.5</v>
      </c>
      <c r="F1186">
        <v>161.86000000000001</v>
      </c>
      <c r="G1186">
        <v>72.459999999999994</v>
      </c>
      <c r="H1186">
        <f t="shared" si="40"/>
        <v>2.2337841567761529</v>
      </c>
      <c r="I1186">
        <v>21.5</v>
      </c>
      <c r="J1186">
        <v>63.02</v>
      </c>
      <c r="K1186">
        <v>67.47</v>
      </c>
      <c r="O1186" t="s">
        <v>1093</v>
      </c>
      <c r="P1186" t="s">
        <v>1071</v>
      </c>
      <c r="Q1186" t="s">
        <v>0</v>
      </c>
      <c r="R1186" t="s">
        <v>5</v>
      </c>
      <c r="S1186">
        <v>24</v>
      </c>
      <c r="T1186">
        <v>177.79</v>
      </c>
      <c r="U1186">
        <v>73.7</v>
      </c>
      <c r="V1186">
        <f t="shared" si="41"/>
        <v>2.4123473541383986</v>
      </c>
      <c r="W1186">
        <v>21</v>
      </c>
      <c r="X1186">
        <v>52.42</v>
      </c>
      <c r="Y1186">
        <v>66.22</v>
      </c>
    </row>
    <row r="1187" spans="1:25" x14ac:dyDescent="0.35">
      <c r="A1187" s="1" t="s">
        <v>1094</v>
      </c>
      <c r="B1187" t="s">
        <v>1071</v>
      </c>
      <c r="C1187" t="s">
        <v>0</v>
      </c>
      <c r="D1187" t="s">
        <v>4</v>
      </c>
      <c r="E1187">
        <v>0</v>
      </c>
      <c r="F1187">
        <v>0</v>
      </c>
      <c r="G1187">
        <v>0</v>
      </c>
      <c r="H1187" t="e">
        <f t="shared" si="40"/>
        <v>#DIV/0!</v>
      </c>
      <c r="I1187">
        <v>0</v>
      </c>
      <c r="J1187">
        <v>0</v>
      </c>
      <c r="K1187">
        <v>0</v>
      </c>
      <c r="O1187" t="s">
        <v>1094</v>
      </c>
      <c r="P1187" t="s">
        <v>1071</v>
      </c>
      <c r="Q1187" t="s">
        <v>0</v>
      </c>
      <c r="R1187" t="s">
        <v>5</v>
      </c>
      <c r="S1187">
        <v>24.5</v>
      </c>
      <c r="T1187">
        <v>158.25</v>
      </c>
      <c r="U1187">
        <v>74.930000000000007</v>
      </c>
      <c r="V1187">
        <f t="shared" si="41"/>
        <v>2.1119711730948882</v>
      </c>
      <c r="W1187">
        <v>24</v>
      </c>
      <c r="X1187">
        <v>58.56</v>
      </c>
      <c r="Y1187">
        <v>73.7</v>
      </c>
    </row>
    <row r="1188" spans="1:25" x14ac:dyDescent="0.35">
      <c r="A1188" s="1" t="s">
        <v>1095</v>
      </c>
      <c r="B1188" t="s">
        <v>1071</v>
      </c>
      <c r="C1188" t="s">
        <v>3</v>
      </c>
      <c r="D1188" t="s">
        <v>4</v>
      </c>
      <c r="E1188">
        <v>0</v>
      </c>
      <c r="F1188">
        <v>0</v>
      </c>
      <c r="G1188">
        <v>0</v>
      </c>
      <c r="H1188" t="e">
        <f t="shared" si="40"/>
        <v>#DIV/0!</v>
      </c>
      <c r="I1188">
        <v>0</v>
      </c>
      <c r="J1188">
        <v>0</v>
      </c>
      <c r="K1188">
        <v>0</v>
      </c>
      <c r="O1188" t="s">
        <v>1095</v>
      </c>
      <c r="P1188" t="s">
        <v>1071</v>
      </c>
      <c r="Q1188" t="s">
        <v>3</v>
      </c>
      <c r="R1188" t="s">
        <v>5</v>
      </c>
      <c r="S1188">
        <v>24.5</v>
      </c>
      <c r="T1188">
        <v>66.42</v>
      </c>
      <c r="U1188">
        <v>74.930000000000007</v>
      </c>
      <c r="V1188">
        <f t="shared" si="41"/>
        <v>0.88642733217669822</v>
      </c>
      <c r="W1188">
        <v>24</v>
      </c>
      <c r="X1188">
        <v>35.020000000000003</v>
      </c>
      <c r="Y1188">
        <v>73.7</v>
      </c>
    </row>
    <row r="1189" spans="1:25" x14ac:dyDescent="0.35">
      <c r="A1189" s="1" t="s">
        <v>1096</v>
      </c>
      <c r="B1189" t="s">
        <v>1071</v>
      </c>
      <c r="C1189" t="s">
        <v>3</v>
      </c>
      <c r="D1189" t="s">
        <v>4</v>
      </c>
      <c r="E1189">
        <v>0</v>
      </c>
      <c r="F1189">
        <v>0</v>
      </c>
      <c r="G1189">
        <v>0</v>
      </c>
      <c r="H1189" t="e">
        <f t="shared" si="40"/>
        <v>#DIV/0!</v>
      </c>
      <c r="I1189">
        <v>0</v>
      </c>
      <c r="J1189">
        <v>0</v>
      </c>
      <c r="K1189">
        <v>0</v>
      </c>
      <c r="O1189" t="s">
        <v>1096</v>
      </c>
      <c r="P1189" t="s">
        <v>1071</v>
      </c>
      <c r="Q1189" t="s">
        <v>3</v>
      </c>
      <c r="R1189" t="s">
        <v>5</v>
      </c>
      <c r="S1189">
        <v>0</v>
      </c>
      <c r="T1189">
        <v>0</v>
      </c>
      <c r="U1189">
        <v>0</v>
      </c>
      <c r="V1189" t="e">
        <f t="shared" si="41"/>
        <v>#DIV/0!</v>
      </c>
      <c r="W1189">
        <v>0</v>
      </c>
      <c r="X1189">
        <v>0</v>
      </c>
      <c r="Y1189">
        <v>0</v>
      </c>
    </row>
    <row r="1190" spans="1:25" x14ac:dyDescent="0.35">
      <c r="A1190" s="1" t="s">
        <v>1097</v>
      </c>
      <c r="B1190" t="s">
        <v>1071</v>
      </c>
      <c r="C1190" t="s">
        <v>3</v>
      </c>
      <c r="D1190" t="s">
        <v>4</v>
      </c>
      <c r="E1190">
        <v>15.5</v>
      </c>
      <c r="F1190">
        <v>8.16</v>
      </c>
      <c r="G1190">
        <v>52.21</v>
      </c>
      <c r="H1190">
        <f t="shared" si="40"/>
        <v>0.15629189810381153</v>
      </c>
      <c r="I1190">
        <v>15</v>
      </c>
      <c r="J1190">
        <v>6.3</v>
      </c>
      <c r="K1190">
        <v>50.91</v>
      </c>
      <c r="O1190" t="s">
        <v>1097</v>
      </c>
      <c r="P1190" t="s">
        <v>1071</v>
      </c>
      <c r="Q1190" t="s">
        <v>3</v>
      </c>
      <c r="R1190" t="s">
        <v>5</v>
      </c>
      <c r="S1190">
        <v>25</v>
      </c>
      <c r="T1190">
        <v>106.25</v>
      </c>
      <c r="U1190">
        <v>76.17</v>
      </c>
      <c r="V1190">
        <f t="shared" si="41"/>
        <v>1.3949061310227122</v>
      </c>
      <c r="W1190">
        <v>23</v>
      </c>
      <c r="X1190">
        <v>70.5</v>
      </c>
      <c r="Y1190">
        <v>71.22</v>
      </c>
    </row>
    <row r="1191" spans="1:25" x14ac:dyDescent="0.35">
      <c r="A1191" s="1" t="s">
        <v>1098</v>
      </c>
      <c r="B1191" t="s">
        <v>1071</v>
      </c>
      <c r="C1191" t="s">
        <v>3</v>
      </c>
      <c r="D1191" t="s">
        <v>4</v>
      </c>
      <c r="E1191">
        <v>0</v>
      </c>
      <c r="F1191">
        <v>0</v>
      </c>
      <c r="G1191">
        <v>0</v>
      </c>
      <c r="H1191" t="e">
        <f t="shared" si="40"/>
        <v>#DIV/0!</v>
      </c>
      <c r="I1191">
        <v>0</v>
      </c>
      <c r="J1191">
        <v>0</v>
      </c>
      <c r="K1191">
        <v>0</v>
      </c>
      <c r="O1191" t="s">
        <v>1098</v>
      </c>
      <c r="P1191" t="s">
        <v>1071</v>
      </c>
      <c r="Q1191" t="s">
        <v>3</v>
      </c>
      <c r="R1191" t="s">
        <v>5</v>
      </c>
      <c r="S1191">
        <v>21.5</v>
      </c>
      <c r="T1191">
        <v>47.49</v>
      </c>
      <c r="U1191">
        <v>67.47</v>
      </c>
      <c r="V1191">
        <f t="shared" si="41"/>
        <v>0.70386838594931089</v>
      </c>
      <c r="W1191">
        <v>21</v>
      </c>
      <c r="X1191">
        <v>43.73</v>
      </c>
      <c r="Y1191">
        <v>66.22</v>
      </c>
    </row>
    <row r="1192" spans="1:25" x14ac:dyDescent="0.35">
      <c r="A1192" s="1" t="s">
        <v>1099</v>
      </c>
      <c r="B1192" t="s">
        <v>1071</v>
      </c>
      <c r="C1192" t="s">
        <v>3</v>
      </c>
      <c r="D1192" t="s">
        <v>4</v>
      </c>
      <c r="E1192">
        <v>15</v>
      </c>
      <c r="F1192">
        <v>8.89</v>
      </c>
      <c r="G1192">
        <v>50.91</v>
      </c>
      <c r="H1192">
        <f t="shared" si="40"/>
        <v>0.1746218817521116</v>
      </c>
      <c r="I1192">
        <v>15</v>
      </c>
      <c r="J1192">
        <v>8.89</v>
      </c>
      <c r="K1192">
        <v>50.91</v>
      </c>
      <c r="O1192" t="s">
        <v>1099</v>
      </c>
      <c r="P1192" t="s">
        <v>1071</v>
      </c>
      <c r="Q1192" t="s">
        <v>3</v>
      </c>
      <c r="R1192" t="s">
        <v>5</v>
      </c>
      <c r="S1192">
        <v>24</v>
      </c>
      <c r="T1192">
        <v>142.61000000000001</v>
      </c>
      <c r="U1192">
        <v>73.7</v>
      </c>
      <c r="V1192">
        <f t="shared" si="41"/>
        <v>1.9350067842605156</v>
      </c>
      <c r="W1192">
        <v>22</v>
      </c>
      <c r="X1192">
        <v>64.900000000000006</v>
      </c>
      <c r="Y1192">
        <v>68.72</v>
      </c>
    </row>
    <row r="1193" spans="1:25" x14ac:dyDescent="0.35">
      <c r="A1193" s="1" t="s">
        <v>1100</v>
      </c>
      <c r="B1193" t="s">
        <v>1071</v>
      </c>
      <c r="C1193" t="s">
        <v>3</v>
      </c>
      <c r="D1193" t="s">
        <v>4</v>
      </c>
      <c r="E1193">
        <v>15</v>
      </c>
      <c r="F1193">
        <v>28.01</v>
      </c>
      <c r="G1193">
        <v>50.91</v>
      </c>
      <c r="H1193">
        <f t="shared" si="40"/>
        <v>0.55018660381064632</v>
      </c>
      <c r="I1193">
        <v>15</v>
      </c>
      <c r="J1193">
        <v>28.01</v>
      </c>
      <c r="K1193">
        <v>50.91</v>
      </c>
      <c r="O1193" t="s">
        <v>1100</v>
      </c>
      <c r="P1193" t="s">
        <v>1071</v>
      </c>
      <c r="Q1193" t="s">
        <v>3</v>
      </c>
      <c r="R1193" t="s">
        <v>5</v>
      </c>
      <c r="S1193">
        <v>27</v>
      </c>
      <c r="T1193">
        <v>85.31</v>
      </c>
      <c r="U1193">
        <v>81.08</v>
      </c>
      <c r="V1193">
        <f t="shared" si="41"/>
        <v>1.0521706956092749</v>
      </c>
      <c r="W1193">
        <v>26.5</v>
      </c>
      <c r="X1193">
        <v>73.489999999999995</v>
      </c>
      <c r="Y1193">
        <v>79.86</v>
      </c>
    </row>
    <row r="1194" spans="1:25" x14ac:dyDescent="0.35">
      <c r="A1194" s="1" t="s">
        <v>1101</v>
      </c>
      <c r="B1194" t="s">
        <v>1071</v>
      </c>
      <c r="C1194" t="s">
        <v>3</v>
      </c>
      <c r="D1194" t="s">
        <v>4</v>
      </c>
      <c r="E1194">
        <v>0</v>
      </c>
      <c r="F1194">
        <v>0</v>
      </c>
      <c r="G1194">
        <v>0</v>
      </c>
      <c r="H1194" t="e">
        <f t="shared" si="40"/>
        <v>#DIV/0!</v>
      </c>
      <c r="I1194">
        <v>0</v>
      </c>
      <c r="J1194">
        <v>0</v>
      </c>
      <c r="K1194">
        <v>0</v>
      </c>
      <c r="O1194" t="s">
        <v>1101</v>
      </c>
      <c r="P1194" t="s">
        <v>1071</v>
      </c>
      <c r="Q1194" t="s">
        <v>3</v>
      </c>
      <c r="R1194" t="s">
        <v>5</v>
      </c>
      <c r="S1194">
        <v>26</v>
      </c>
      <c r="T1194">
        <v>62.16</v>
      </c>
      <c r="U1194">
        <v>78.63</v>
      </c>
      <c r="V1194">
        <f t="shared" si="41"/>
        <v>0.790537962609691</v>
      </c>
      <c r="W1194">
        <v>25.5</v>
      </c>
      <c r="X1194">
        <v>52.35</v>
      </c>
      <c r="Y1194">
        <v>77.400000000000006</v>
      </c>
    </row>
    <row r="1195" spans="1:25" x14ac:dyDescent="0.35">
      <c r="A1195" t="s">
        <v>1102</v>
      </c>
      <c r="B1195" t="s">
        <v>1071</v>
      </c>
      <c r="C1195" t="s">
        <v>3</v>
      </c>
      <c r="D1195" t="s">
        <v>4</v>
      </c>
      <c r="E1195">
        <v>24.5</v>
      </c>
      <c r="F1195">
        <v>101.56</v>
      </c>
      <c r="G1195">
        <v>74.930000000000007</v>
      </c>
      <c r="H1195">
        <f t="shared" si="40"/>
        <v>1.3553983718136926</v>
      </c>
      <c r="I1195">
        <v>23.5</v>
      </c>
      <c r="J1195">
        <v>72.36</v>
      </c>
      <c r="K1195">
        <v>72.459999999999994</v>
      </c>
      <c r="O1195" t="s">
        <v>1102</v>
      </c>
      <c r="P1195" t="s">
        <v>1071</v>
      </c>
      <c r="Q1195" t="s">
        <v>3</v>
      </c>
      <c r="R1195" t="s">
        <v>5</v>
      </c>
      <c r="S1195">
        <v>23.5</v>
      </c>
      <c r="T1195">
        <v>81.09</v>
      </c>
      <c r="U1195">
        <v>72.459999999999994</v>
      </c>
      <c r="V1195">
        <f t="shared" si="41"/>
        <v>1.1191001932100471</v>
      </c>
      <c r="W1195">
        <v>22.5</v>
      </c>
      <c r="X1195">
        <v>47.5</v>
      </c>
      <c r="Y1195">
        <v>69.97</v>
      </c>
    </row>
    <row r="1196" spans="1:25" x14ac:dyDescent="0.35">
      <c r="A1196" s="1" t="s">
        <v>1272</v>
      </c>
      <c r="B1196" t="s">
        <v>1273</v>
      </c>
      <c r="C1196" t="s">
        <v>0</v>
      </c>
      <c r="D1196" t="s">
        <v>1</v>
      </c>
      <c r="E1196">
        <v>0</v>
      </c>
      <c r="F1196">
        <v>0</v>
      </c>
      <c r="G1196">
        <v>0</v>
      </c>
      <c r="H1196" t="e">
        <f t="shared" si="40"/>
        <v>#DIV/0!</v>
      </c>
      <c r="I1196">
        <v>0</v>
      </c>
      <c r="J1196">
        <v>0</v>
      </c>
      <c r="K1196">
        <v>0</v>
      </c>
      <c r="O1196" t="s">
        <v>1272</v>
      </c>
      <c r="P1196" t="s">
        <v>1273</v>
      </c>
      <c r="Q1196" t="s">
        <v>0</v>
      </c>
      <c r="R1196" t="s">
        <v>2</v>
      </c>
      <c r="S1196">
        <v>0</v>
      </c>
      <c r="T1196">
        <v>0</v>
      </c>
      <c r="U1196">
        <v>0</v>
      </c>
      <c r="V1196" t="e">
        <f t="shared" si="41"/>
        <v>#DIV/0!</v>
      </c>
      <c r="W1196">
        <v>0</v>
      </c>
      <c r="X1196">
        <v>0</v>
      </c>
      <c r="Y1196">
        <v>0</v>
      </c>
    </row>
    <row r="1197" spans="1:25" x14ac:dyDescent="0.35">
      <c r="A1197" s="1" t="s">
        <v>1274</v>
      </c>
      <c r="B1197" t="s">
        <v>1273</v>
      </c>
      <c r="C1197" t="s">
        <v>0</v>
      </c>
      <c r="D1197" t="s">
        <v>1</v>
      </c>
      <c r="E1197">
        <v>0</v>
      </c>
      <c r="F1197">
        <v>0</v>
      </c>
      <c r="G1197">
        <v>0</v>
      </c>
      <c r="H1197" t="e">
        <f t="shared" si="40"/>
        <v>#DIV/0!</v>
      </c>
      <c r="I1197">
        <v>0</v>
      </c>
      <c r="J1197">
        <v>0</v>
      </c>
      <c r="K1197">
        <v>0</v>
      </c>
      <c r="O1197" t="s">
        <v>1274</v>
      </c>
      <c r="P1197" t="s">
        <v>1273</v>
      </c>
      <c r="Q1197" t="s">
        <v>0</v>
      </c>
      <c r="R1197" t="s">
        <v>2</v>
      </c>
      <c r="S1197">
        <v>15</v>
      </c>
      <c r="T1197">
        <v>9.7200000000000006</v>
      </c>
      <c r="U1197">
        <v>50.91</v>
      </c>
      <c r="V1197">
        <f t="shared" si="41"/>
        <v>0.19092516205067769</v>
      </c>
      <c r="W1197">
        <v>15</v>
      </c>
      <c r="X1197">
        <v>9.7200000000000006</v>
      </c>
      <c r="Y1197">
        <v>50.91</v>
      </c>
    </row>
    <row r="1198" spans="1:25" x14ac:dyDescent="0.35">
      <c r="A1198" s="1" t="s">
        <v>1275</v>
      </c>
      <c r="B1198" t="s">
        <v>1273</v>
      </c>
      <c r="C1198" t="s">
        <v>0</v>
      </c>
      <c r="D1198" t="s">
        <v>1</v>
      </c>
      <c r="E1198">
        <v>15.5</v>
      </c>
      <c r="F1198">
        <v>19.190000000000001</v>
      </c>
      <c r="G1198">
        <v>52.21</v>
      </c>
      <c r="H1198">
        <f t="shared" si="40"/>
        <v>0.3675541084083509</v>
      </c>
      <c r="I1198">
        <v>15</v>
      </c>
      <c r="J1198">
        <v>16.52</v>
      </c>
      <c r="K1198">
        <v>50.91</v>
      </c>
      <c r="O1198" t="s">
        <v>1275</v>
      </c>
      <c r="P1198" t="s">
        <v>1273</v>
      </c>
      <c r="Q1198" t="s">
        <v>0</v>
      </c>
      <c r="R1198" t="s">
        <v>2</v>
      </c>
      <c r="S1198">
        <v>24</v>
      </c>
      <c r="T1198">
        <v>195.04</v>
      </c>
      <c r="U1198">
        <v>73.7</v>
      </c>
      <c r="V1198">
        <f t="shared" si="41"/>
        <v>2.6464043419267296</v>
      </c>
      <c r="W1198">
        <v>35</v>
      </c>
      <c r="X1198">
        <v>110.01</v>
      </c>
      <c r="Y1198">
        <v>100.44</v>
      </c>
    </row>
    <row r="1199" spans="1:25" x14ac:dyDescent="0.35">
      <c r="A1199" s="1" t="s">
        <v>1276</v>
      </c>
      <c r="B1199" t="s">
        <v>1273</v>
      </c>
      <c r="C1199" t="s">
        <v>0</v>
      </c>
      <c r="D1199" t="s">
        <v>1</v>
      </c>
      <c r="E1199">
        <v>0</v>
      </c>
      <c r="F1199">
        <v>0</v>
      </c>
      <c r="G1199">
        <v>0</v>
      </c>
      <c r="H1199" t="e">
        <f t="shared" si="40"/>
        <v>#DIV/0!</v>
      </c>
      <c r="I1199">
        <v>0</v>
      </c>
      <c r="J1199">
        <v>0</v>
      </c>
      <c r="K1199">
        <v>0</v>
      </c>
      <c r="O1199" t="s">
        <v>1276</v>
      </c>
      <c r="P1199" t="s">
        <v>1273</v>
      </c>
      <c r="Q1199" t="s">
        <v>0</v>
      </c>
      <c r="R1199" t="s">
        <v>2</v>
      </c>
      <c r="S1199">
        <v>15</v>
      </c>
      <c r="T1199">
        <v>16.5</v>
      </c>
      <c r="U1199">
        <v>50.91</v>
      </c>
      <c r="V1199">
        <f t="shared" si="41"/>
        <v>0.32410135533294049</v>
      </c>
      <c r="W1199">
        <v>15</v>
      </c>
      <c r="X1199">
        <v>16.5</v>
      </c>
      <c r="Y1199">
        <v>50.91</v>
      </c>
    </row>
    <row r="1200" spans="1:25" x14ac:dyDescent="0.35">
      <c r="A1200" s="1" t="s">
        <v>1277</v>
      </c>
      <c r="B1200" t="s">
        <v>1273</v>
      </c>
      <c r="C1200" t="s">
        <v>0</v>
      </c>
      <c r="D1200" t="s">
        <v>1</v>
      </c>
      <c r="E1200">
        <v>0</v>
      </c>
      <c r="F1200">
        <v>0</v>
      </c>
      <c r="G1200">
        <v>0</v>
      </c>
      <c r="H1200" t="e">
        <f t="shared" si="40"/>
        <v>#DIV/0!</v>
      </c>
      <c r="I1200">
        <v>0</v>
      </c>
      <c r="J1200">
        <v>0</v>
      </c>
      <c r="K1200">
        <v>0</v>
      </c>
      <c r="O1200" t="s">
        <v>1277</v>
      </c>
      <c r="P1200" t="s">
        <v>1273</v>
      </c>
      <c r="Q1200" t="s">
        <v>0</v>
      </c>
      <c r="R1200" t="s">
        <v>2</v>
      </c>
      <c r="S1200">
        <v>24</v>
      </c>
      <c r="T1200">
        <v>86.89</v>
      </c>
      <c r="U1200">
        <v>73.7</v>
      </c>
      <c r="V1200">
        <f t="shared" si="41"/>
        <v>1.1789687924016281</v>
      </c>
      <c r="W1200">
        <v>22.5</v>
      </c>
      <c r="X1200">
        <v>66.209999999999994</v>
      </c>
      <c r="Y1200">
        <v>69.97</v>
      </c>
    </row>
    <row r="1201" spans="1:25" x14ac:dyDescent="0.35">
      <c r="A1201" s="1" t="s">
        <v>1278</v>
      </c>
      <c r="B1201" t="s">
        <v>1273</v>
      </c>
      <c r="C1201" t="s">
        <v>0</v>
      </c>
      <c r="D1201" t="s">
        <v>1</v>
      </c>
      <c r="E1201">
        <v>0</v>
      </c>
      <c r="F1201">
        <v>0</v>
      </c>
      <c r="G1201">
        <v>0</v>
      </c>
      <c r="H1201" t="e">
        <f t="shared" si="40"/>
        <v>#DIV/0!</v>
      </c>
      <c r="I1201">
        <v>0</v>
      </c>
      <c r="J1201">
        <v>0</v>
      </c>
      <c r="K1201">
        <v>0</v>
      </c>
      <c r="O1201" t="s">
        <v>1278</v>
      </c>
      <c r="P1201" t="s">
        <v>1273</v>
      </c>
      <c r="Q1201" t="s">
        <v>0</v>
      </c>
      <c r="R1201" t="s">
        <v>2</v>
      </c>
      <c r="S1201">
        <v>23.5</v>
      </c>
      <c r="T1201">
        <v>169.09</v>
      </c>
      <c r="U1201">
        <v>72.459999999999994</v>
      </c>
      <c r="V1201">
        <f t="shared" si="41"/>
        <v>2.3335633452939555</v>
      </c>
      <c r="W1201">
        <v>21.5</v>
      </c>
      <c r="X1201">
        <v>52.39</v>
      </c>
      <c r="Y1201">
        <v>67.47</v>
      </c>
    </row>
    <row r="1202" spans="1:25" x14ac:dyDescent="0.35">
      <c r="A1202" t="s">
        <v>1279</v>
      </c>
      <c r="B1202" t="s">
        <v>1273</v>
      </c>
      <c r="C1202" t="s">
        <v>0</v>
      </c>
      <c r="D1202" t="s">
        <v>1</v>
      </c>
      <c r="E1202">
        <v>24</v>
      </c>
      <c r="F1202">
        <v>122.67</v>
      </c>
      <c r="G1202">
        <v>73.7</v>
      </c>
      <c r="H1202">
        <f t="shared" si="40"/>
        <v>1.6644504748982361</v>
      </c>
      <c r="I1202">
        <v>22.5</v>
      </c>
      <c r="J1202">
        <v>56.72</v>
      </c>
      <c r="K1202">
        <v>69.97</v>
      </c>
      <c r="O1202" t="s">
        <v>1279</v>
      </c>
      <c r="P1202" t="s">
        <v>1273</v>
      </c>
      <c r="Q1202" t="s">
        <v>0</v>
      </c>
      <c r="R1202" t="s">
        <v>2</v>
      </c>
      <c r="S1202">
        <v>24</v>
      </c>
      <c r="T1202">
        <v>159.29</v>
      </c>
      <c r="U1202">
        <v>73.7</v>
      </c>
      <c r="V1202">
        <f t="shared" si="41"/>
        <v>2.1613297150610582</v>
      </c>
      <c r="W1202">
        <v>22.5</v>
      </c>
      <c r="X1202">
        <v>51.48</v>
      </c>
      <c r="Y1202">
        <v>69.97</v>
      </c>
    </row>
    <row r="1203" spans="1:25" x14ac:dyDescent="0.35">
      <c r="A1203" s="1" t="s">
        <v>1280</v>
      </c>
      <c r="B1203" t="s">
        <v>1273</v>
      </c>
      <c r="C1203" t="s">
        <v>0</v>
      </c>
      <c r="D1203" t="s">
        <v>1</v>
      </c>
      <c r="E1203">
        <v>23</v>
      </c>
      <c r="F1203">
        <v>39.380000000000003</v>
      </c>
      <c r="G1203">
        <v>71.22</v>
      </c>
      <c r="H1203">
        <f t="shared" si="40"/>
        <v>0.55293456894130866</v>
      </c>
      <c r="I1203">
        <v>22.5</v>
      </c>
      <c r="J1203">
        <v>29.96</v>
      </c>
      <c r="K1203">
        <v>69.97</v>
      </c>
      <c r="O1203" t="s">
        <v>1280</v>
      </c>
      <c r="P1203" t="s">
        <v>1273</v>
      </c>
      <c r="Q1203" t="s">
        <v>0</v>
      </c>
      <c r="R1203" t="s">
        <v>2</v>
      </c>
      <c r="S1203">
        <v>24</v>
      </c>
      <c r="T1203">
        <v>206.85</v>
      </c>
      <c r="U1203">
        <v>73.7</v>
      </c>
      <c r="V1203">
        <f t="shared" si="41"/>
        <v>2.8066485753052914</v>
      </c>
      <c r="W1203">
        <v>22.5</v>
      </c>
      <c r="X1203">
        <v>54.45</v>
      </c>
      <c r="Y1203">
        <v>69.97</v>
      </c>
    </row>
    <row r="1204" spans="1:25" x14ac:dyDescent="0.35">
      <c r="A1204" s="1" t="s">
        <v>1281</v>
      </c>
      <c r="B1204" t="s">
        <v>1273</v>
      </c>
      <c r="C1204" t="s">
        <v>0</v>
      </c>
      <c r="D1204" t="s">
        <v>1</v>
      </c>
      <c r="E1204">
        <v>0</v>
      </c>
      <c r="F1204">
        <v>0</v>
      </c>
      <c r="G1204">
        <v>0</v>
      </c>
      <c r="H1204" t="e">
        <f t="shared" si="40"/>
        <v>#DIV/0!</v>
      </c>
      <c r="I1204">
        <v>0</v>
      </c>
      <c r="J1204">
        <v>0</v>
      </c>
      <c r="K1204">
        <v>0</v>
      </c>
      <c r="O1204" t="s">
        <v>1281</v>
      </c>
      <c r="P1204" t="s">
        <v>1273</v>
      </c>
      <c r="Q1204" t="s">
        <v>0</v>
      </c>
      <c r="R1204" t="s">
        <v>2</v>
      </c>
      <c r="S1204">
        <v>32</v>
      </c>
      <c r="T1204">
        <v>62.97</v>
      </c>
      <c r="U1204">
        <v>93.23</v>
      </c>
      <c r="V1204">
        <f t="shared" si="41"/>
        <v>0.67542636490400076</v>
      </c>
      <c r="W1204">
        <v>31.5</v>
      </c>
      <c r="X1204">
        <v>60.64</v>
      </c>
      <c r="Y1204">
        <v>92.02</v>
      </c>
    </row>
    <row r="1205" spans="1:25" x14ac:dyDescent="0.35">
      <c r="A1205" s="1" t="s">
        <v>1282</v>
      </c>
      <c r="B1205" t="s">
        <v>1273</v>
      </c>
      <c r="C1205" t="s">
        <v>0</v>
      </c>
      <c r="D1205" t="s">
        <v>1</v>
      </c>
      <c r="E1205">
        <v>0</v>
      </c>
      <c r="F1205">
        <v>0</v>
      </c>
      <c r="G1205">
        <v>0</v>
      </c>
      <c r="H1205" t="e">
        <f t="shared" si="40"/>
        <v>#DIV/0!</v>
      </c>
      <c r="I1205">
        <v>0</v>
      </c>
      <c r="J1205">
        <v>0</v>
      </c>
      <c r="K1205">
        <v>0</v>
      </c>
      <c r="O1205" t="s">
        <v>1282</v>
      </c>
      <c r="P1205" t="s">
        <v>1273</v>
      </c>
      <c r="Q1205" t="s">
        <v>0</v>
      </c>
      <c r="R1205" t="s">
        <v>2</v>
      </c>
      <c r="S1205">
        <v>15</v>
      </c>
      <c r="T1205">
        <v>22.88</v>
      </c>
      <c r="U1205">
        <v>50.91</v>
      </c>
      <c r="V1205">
        <f t="shared" si="41"/>
        <v>0.44942054606167747</v>
      </c>
      <c r="W1205">
        <v>15</v>
      </c>
      <c r="X1205">
        <v>22.88</v>
      </c>
      <c r="Y1205">
        <v>50.91</v>
      </c>
    </row>
    <row r="1206" spans="1:25" x14ac:dyDescent="0.35">
      <c r="A1206" s="1" t="s">
        <v>1283</v>
      </c>
      <c r="B1206" t="s">
        <v>1273</v>
      </c>
      <c r="C1206" t="s">
        <v>0</v>
      </c>
      <c r="D1206" t="s">
        <v>1</v>
      </c>
      <c r="E1206">
        <v>0</v>
      </c>
      <c r="F1206">
        <v>0</v>
      </c>
      <c r="G1206">
        <v>0</v>
      </c>
      <c r="H1206" t="e">
        <f t="shared" si="40"/>
        <v>#DIV/0!</v>
      </c>
      <c r="I1206">
        <v>0</v>
      </c>
      <c r="J1206">
        <v>0</v>
      </c>
      <c r="K1206">
        <v>0</v>
      </c>
      <c r="O1206" t="s">
        <v>1283</v>
      </c>
      <c r="P1206" t="s">
        <v>1273</v>
      </c>
      <c r="Q1206" t="s">
        <v>0</v>
      </c>
      <c r="R1206" t="s">
        <v>2</v>
      </c>
      <c r="S1206">
        <v>15</v>
      </c>
      <c r="T1206">
        <v>19.95</v>
      </c>
      <c r="U1206">
        <v>50.91</v>
      </c>
      <c r="V1206">
        <f t="shared" si="41"/>
        <v>0.39186800235710079</v>
      </c>
      <c r="W1206">
        <v>15</v>
      </c>
      <c r="X1206">
        <v>19.95</v>
      </c>
      <c r="Y1206">
        <v>50.91</v>
      </c>
    </row>
    <row r="1207" spans="1:25" x14ac:dyDescent="0.35">
      <c r="A1207" t="s">
        <v>1284</v>
      </c>
      <c r="B1207" t="s">
        <v>1273</v>
      </c>
      <c r="C1207" t="s">
        <v>0</v>
      </c>
      <c r="D1207" t="s">
        <v>1</v>
      </c>
      <c r="E1207">
        <v>25</v>
      </c>
      <c r="F1207">
        <v>183.88</v>
      </c>
      <c r="G1207">
        <v>76.17</v>
      </c>
      <c r="H1207">
        <f t="shared" si="40"/>
        <v>2.4140737823290008</v>
      </c>
      <c r="I1207">
        <v>22.5</v>
      </c>
      <c r="J1207">
        <v>56.79</v>
      </c>
      <c r="K1207">
        <v>69.97</v>
      </c>
      <c r="O1207" t="s">
        <v>1284</v>
      </c>
      <c r="P1207" t="s">
        <v>1273</v>
      </c>
      <c r="Q1207" t="s">
        <v>0</v>
      </c>
      <c r="R1207" t="s">
        <v>2</v>
      </c>
      <c r="S1207">
        <v>24</v>
      </c>
      <c r="T1207">
        <v>212.1</v>
      </c>
      <c r="U1207">
        <v>73.7</v>
      </c>
      <c r="V1207">
        <f t="shared" si="41"/>
        <v>2.8778833107191315</v>
      </c>
      <c r="W1207">
        <v>22.5</v>
      </c>
      <c r="X1207">
        <v>55.95</v>
      </c>
      <c r="Y1207">
        <v>69.97</v>
      </c>
    </row>
    <row r="1208" spans="1:25" x14ac:dyDescent="0.35">
      <c r="A1208" s="1" t="s">
        <v>1285</v>
      </c>
      <c r="B1208" t="s">
        <v>1273</v>
      </c>
      <c r="C1208" t="s">
        <v>0</v>
      </c>
      <c r="D1208" t="s">
        <v>1</v>
      </c>
      <c r="E1208">
        <v>0</v>
      </c>
      <c r="F1208">
        <v>0</v>
      </c>
      <c r="G1208">
        <v>0</v>
      </c>
      <c r="H1208" t="e">
        <f t="shared" si="40"/>
        <v>#DIV/0!</v>
      </c>
      <c r="I1208">
        <v>0</v>
      </c>
      <c r="J1208">
        <v>0</v>
      </c>
      <c r="K1208">
        <v>0</v>
      </c>
      <c r="O1208" t="s">
        <v>1285</v>
      </c>
      <c r="P1208" t="s">
        <v>1273</v>
      </c>
      <c r="Q1208" t="s">
        <v>0</v>
      </c>
      <c r="R1208" t="s">
        <v>2</v>
      </c>
      <c r="S1208">
        <v>24</v>
      </c>
      <c r="T1208">
        <v>90.5</v>
      </c>
      <c r="U1208">
        <v>73.7</v>
      </c>
      <c r="V1208">
        <f t="shared" si="41"/>
        <v>1.2279511533242875</v>
      </c>
      <c r="W1208">
        <v>23</v>
      </c>
      <c r="X1208">
        <v>70.92</v>
      </c>
      <c r="Y1208">
        <v>71.22</v>
      </c>
    </row>
    <row r="1209" spans="1:25" x14ac:dyDescent="0.35">
      <c r="A1209" t="s">
        <v>1286</v>
      </c>
      <c r="B1209" t="s">
        <v>1273</v>
      </c>
      <c r="C1209" t="s">
        <v>0</v>
      </c>
      <c r="D1209" t="s">
        <v>1</v>
      </c>
      <c r="E1209">
        <v>25</v>
      </c>
      <c r="F1209">
        <v>121.53</v>
      </c>
      <c r="G1209">
        <v>76.17</v>
      </c>
      <c r="H1209">
        <f t="shared" si="40"/>
        <v>1.5955100433241434</v>
      </c>
      <c r="I1209">
        <v>22.5</v>
      </c>
      <c r="J1209">
        <v>52.61</v>
      </c>
      <c r="K1209">
        <v>69.97</v>
      </c>
      <c r="O1209" t="s">
        <v>1286</v>
      </c>
      <c r="P1209" t="s">
        <v>1273</v>
      </c>
      <c r="Q1209" t="s">
        <v>0</v>
      </c>
      <c r="R1209" t="s">
        <v>2</v>
      </c>
      <c r="S1209">
        <v>24</v>
      </c>
      <c r="T1209">
        <v>138.15</v>
      </c>
      <c r="U1209">
        <v>73.7</v>
      </c>
      <c r="V1209">
        <f t="shared" si="41"/>
        <v>1.8744911804613298</v>
      </c>
      <c r="W1209">
        <v>22.5</v>
      </c>
      <c r="X1209">
        <v>61.73</v>
      </c>
      <c r="Y1209">
        <v>69.97</v>
      </c>
    </row>
    <row r="1210" spans="1:25" x14ac:dyDescent="0.35">
      <c r="A1210" s="1" t="s">
        <v>1287</v>
      </c>
      <c r="B1210" t="s">
        <v>1273</v>
      </c>
      <c r="C1210" t="s">
        <v>0</v>
      </c>
      <c r="D1210" t="s">
        <v>1</v>
      </c>
      <c r="E1210">
        <v>0</v>
      </c>
      <c r="F1210">
        <v>0</v>
      </c>
      <c r="G1210">
        <v>0</v>
      </c>
      <c r="H1210" t="e">
        <f t="shared" si="40"/>
        <v>#DIV/0!</v>
      </c>
      <c r="I1210">
        <v>0</v>
      </c>
      <c r="J1210">
        <v>0</v>
      </c>
      <c r="K1210">
        <v>0</v>
      </c>
      <c r="O1210" t="s">
        <v>1287</v>
      </c>
      <c r="P1210" t="s">
        <v>1273</v>
      </c>
      <c r="Q1210" t="s">
        <v>0</v>
      </c>
      <c r="R1210" t="s">
        <v>2</v>
      </c>
      <c r="S1210">
        <v>0</v>
      </c>
      <c r="T1210">
        <v>0</v>
      </c>
      <c r="U1210">
        <v>0</v>
      </c>
      <c r="V1210" t="e">
        <f t="shared" si="41"/>
        <v>#DIV/0!</v>
      </c>
      <c r="W1210">
        <v>0</v>
      </c>
      <c r="X1210">
        <v>0</v>
      </c>
      <c r="Y1210">
        <v>0</v>
      </c>
    </row>
    <row r="1211" spans="1:25" x14ac:dyDescent="0.35">
      <c r="A1211" s="1" t="s">
        <v>1288</v>
      </c>
      <c r="B1211" t="s">
        <v>1273</v>
      </c>
      <c r="C1211" t="s">
        <v>0</v>
      </c>
      <c r="D1211" t="s">
        <v>1</v>
      </c>
      <c r="E1211">
        <v>0</v>
      </c>
      <c r="F1211">
        <v>0</v>
      </c>
      <c r="G1211">
        <v>0</v>
      </c>
      <c r="H1211" t="e">
        <f t="shared" si="40"/>
        <v>#DIV/0!</v>
      </c>
      <c r="I1211">
        <v>0</v>
      </c>
      <c r="J1211">
        <v>0</v>
      </c>
      <c r="K1211">
        <v>0</v>
      </c>
      <c r="O1211" t="s">
        <v>1288</v>
      </c>
      <c r="P1211" t="s">
        <v>1273</v>
      </c>
      <c r="Q1211" t="s">
        <v>0</v>
      </c>
      <c r="R1211" t="s">
        <v>2</v>
      </c>
      <c r="S1211">
        <v>15</v>
      </c>
      <c r="T1211">
        <v>29.12</v>
      </c>
      <c r="U1211">
        <v>50.91</v>
      </c>
      <c r="V1211">
        <f t="shared" si="41"/>
        <v>0.57198978589668048</v>
      </c>
      <c r="W1211">
        <v>15</v>
      </c>
      <c r="X1211">
        <v>29.12</v>
      </c>
      <c r="Y1211">
        <v>50.91</v>
      </c>
    </row>
    <row r="1212" spans="1:25" x14ac:dyDescent="0.35">
      <c r="A1212" t="s">
        <v>1289</v>
      </c>
      <c r="B1212" t="s">
        <v>1273</v>
      </c>
      <c r="C1212" t="s">
        <v>0</v>
      </c>
      <c r="D1212" t="s">
        <v>4</v>
      </c>
      <c r="E1212">
        <v>24</v>
      </c>
      <c r="F1212">
        <v>166.71</v>
      </c>
      <c r="G1212">
        <v>73.7</v>
      </c>
      <c r="H1212">
        <f t="shared" si="40"/>
        <v>2.2620081411126187</v>
      </c>
      <c r="I1212">
        <v>22</v>
      </c>
      <c r="J1212">
        <v>39.5</v>
      </c>
      <c r="K1212">
        <v>68.72</v>
      </c>
      <c r="O1212" t="s">
        <v>1289</v>
      </c>
      <c r="P1212" t="s">
        <v>1273</v>
      </c>
      <c r="Q1212" t="s">
        <v>0</v>
      </c>
      <c r="R1212" t="s">
        <v>5</v>
      </c>
      <c r="S1212">
        <v>26</v>
      </c>
      <c r="T1212">
        <v>113.94</v>
      </c>
      <c r="U1212">
        <v>78.63</v>
      </c>
      <c r="V1212">
        <f t="shared" si="41"/>
        <v>1.4490652422739414</v>
      </c>
      <c r="W1212">
        <v>23</v>
      </c>
      <c r="X1212">
        <v>63.5</v>
      </c>
      <c r="Y1212">
        <v>71.22</v>
      </c>
    </row>
    <row r="1213" spans="1:25" x14ac:dyDescent="0.35">
      <c r="A1213" s="1" t="s">
        <v>1290</v>
      </c>
      <c r="B1213" t="s">
        <v>1273</v>
      </c>
      <c r="C1213" t="s">
        <v>0</v>
      </c>
      <c r="D1213" t="s">
        <v>4</v>
      </c>
      <c r="E1213">
        <v>15.5</v>
      </c>
      <c r="F1213">
        <v>8.5500000000000007</v>
      </c>
      <c r="G1213">
        <v>52.21</v>
      </c>
      <c r="H1213">
        <f t="shared" si="40"/>
        <v>0.16376173146906725</v>
      </c>
      <c r="I1213">
        <v>15</v>
      </c>
      <c r="J1213">
        <v>6.23</v>
      </c>
      <c r="K1213">
        <v>50.91</v>
      </c>
      <c r="O1213" t="s">
        <v>1290</v>
      </c>
      <c r="P1213" t="s">
        <v>1273</v>
      </c>
      <c r="Q1213" t="s">
        <v>0</v>
      </c>
      <c r="R1213" t="s">
        <v>5</v>
      </c>
      <c r="S1213">
        <v>23.5</v>
      </c>
      <c r="T1213">
        <v>171.74</v>
      </c>
      <c r="U1213">
        <v>72.459999999999994</v>
      </c>
      <c r="V1213">
        <f t="shared" si="41"/>
        <v>2.3701352470328461</v>
      </c>
      <c r="W1213">
        <v>21</v>
      </c>
      <c r="X1213">
        <v>63.64</v>
      </c>
      <c r="Y1213">
        <v>66.22</v>
      </c>
    </row>
    <row r="1214" spans="1:25" x14ac:dyDescent="0.35">
      <c r="A1214" t="s">
        <v>1291</v>
      </c>
      <c r="B1214" t="s">
        <v>1273</v>
      </c>
      <c r="C1214" t="s">
        <v>0</v>
      </c>
      <c r="D1214" t="s">
        <v>4</v>
      </c>
      <c r="E1214">
        <v>26</v>
      </c>
      <c r="F1214">
        <v>80.430000000000007</v>
      </c>
      <c r="G1214">
        <v>78.63</v>
      </c>
      <c r="H1214">
        <f t="shared" si="40"/>
        <v>1.0228920259442962</v>
      </c>
      <c r="I1214">
        <v>25.5</v>
      </c>
      <c r="J1214">
        <v>69.849999999999994</v>
      </c>
      <c r="K1214">
        <v>77.400000000000006</v>
      </c>
      <c r="O1214" t="s">
        <v>1291</v>
      </c>
      <c r="P1214" t="s">
        <v>1273</v>
      </c>
      <c r="Q1214" t="s">
        <v>0</v>
      </c>
      <c r="R1214" t="s">
        <v>5</v>
      </c>
      <c r="S1214">
        <v>24.5</v>
      </c>
      <c r="T1214">
        <v>63.84</v>
      </c>
      <c r="U1214">
        <v>74.930000000000007</v>
      </c>
      <c r="V1214">
        <f t="shared" si="41"/>
        <v>0.85199519551581471</v>
      </c>
      <c r="W1214">
        <v>24</v>
      </c>
      <c r="X1214">
        <v>52.11</v>
      </c>
      <c r="Y1214">
        <v>73.7</v>
      </c>
    </row>
    <row r="1215" spans="1:25" x14ac:dyDescent="0.35">
      <c r="A1215" s="1" t="s">
        <v>1292</v>
      </c>
      <c r="B1215" t="s">
        <v>1273</v>
      </c>
      <c r="C1215" t="s">
        <v>0</v>
      </c>
      <c r="D1215" t="s">
        <v>4</v>
      </c>
      <c r="E1215">
        <v>19.5</v>
      </c>
      <c r="F1215">
        <v>28.13</v>
      </c>
      <c r="G1215">
        <v>62.44</v>
      </c>
      <c r="H1215">
        <f t="shared" si="40"/>
        <v>0.45051249199231264</v>
      </c>
      <c r="I1215">
        <v>19</v>
      </c>
      <c r="J1215">
        <v>23.34</v>
      </c>
      <c r="K1215">
        <v>61.18</v>
      </c>
      <c r="O1215" t="s">
        <v>1292</v>
      </c>
      <c r="P1215" t="s">
        <v>1273</v>
      </c>
      <c r="Q1215" t="s">
        <v>0</v>
      </c>
      <c r="R1215" t="s">
        <v>5</v>
      </c>
      <c r="S1215">
        <v>21</v>
      </c>
      <c r="T1215">
        <v>58.62</v>
      </c>
      <c r="U1215">
        <v>66.22</v>
      </c>
      <c r="V1215">
        <f t="shared" si="41"/>
        <v>0.88523104802174568</v>
      </c>
      <c r="W1215">
        <v>20.5</v>
      </c>
      <c r="X1215">
        <v>52.95</v>
      </c>
      <c r="Y1215">
        <v>64.97</v>
      </c>
    </row>
    <row r="1216" spans="1:25" x14ac:dyDescent="0.35">
      <c r="A1216" t="s">
        <v>1293</v>
      </c>
      <c r="B1216" t="s">
        <v>1273</v>
      </c>
      <c r="C1216" t="s">
        <v>0</v>
      </c>
      <c r="D1216" t="s">
        <v>4</v>
      </c>
      <c r="E1216">
        <v>24.5</v>
      </c>
      <c r="F1216">
        <v>86.54</v>
      </c>
      <c r="G1216">
        <v>74.930000000000007</v>
      </c>
      <c r="H1216">
        <f t="shared" si="40"/>
        <v>1.1549446149739757</v>
      </c>
      <c r="I1216">
        <v>26</v>
      </c>
      <c r="J1216">
        <v>84.72</v>
      </c>
      <c r="K1216">
        <v>78.63</v>
      </c>
      <c r="O1216" t="s">
        <v>1293</v>
      </c>
      <c r="P1216" t="s">
        <v>1273</v>
      </c>
      <c r="Q1216" t="s">
        <v>0</v>
      </c>
      <c r="R1216" t="s">
        <v>5</v>
      </c>
      <c r="S1216">
        <v>23.5</v>
      </c>
      <c r="T1216">
        <v>122.54</v>
      </c>
      <c r="U1216">
        <v>72.459999999999994</v>
      </c>
      <c r="V1216">
        <f t="shared" si="41"/>
        <v>1.6911399392768427</v>
      </c>
      <c r="W1216">
        <v>21</v>
      </c>
      <c r="X1216">
        <v>52.51</v>
      </c>
      <c r="Y1216">
        <v>66.22</v>
      </c>
    </row>
    <row r="1217" spans="1:25" x14ac:dyDescent="0.35">
      <c r="A1217" s="1" t="s">
        <v>1294</v>
      </c>
      <c r="B1217" t="s">
        <v>1273</v>
      </c>
      <c r="C1217" t="s">
        <v>0</v>
      </c>
      <c r="D1217" t="s">
        <v>4</v>
      </c>
      <c r="E1217">
        <v>25</v>
      </c>
      <c r="F1217">
        <v>60.34</v>
      </c>
      <c r="G1217">
        <v>76.17</v>
      </c>
      <c r="H1217">
        <f t="shared" si="40"/>
        <v>0.79217539713798091</v>
      </c>
      <c r="I1217">
        <v>24.5</v>
      </c>
      <c r="J1217">
        <v>56.16</v>
      </c>
      <c r="K1217">
        <v>74.930000000000007</v>
      </c>
      <c r="O1217" t="s">
        <v>1294</v>
      </c>
      <c r="P1217" t="s">
        <v>1273</v>
      </c>
      <c r="Q1217" t="s">
        <v>0</v>
      </c>
      <c r="R1217" t="s">
        <v>5</v>
      </c>
      <c r="S1217">
        <v>25</v>
      </c>
      <c r="T1217">
        <v>95.1</v>
      </c>
      <c r="U1217">
        <v>76.17</v>
      </c>
      <c r="V1217">
        <f t="shared" si="41"/>
        <v>1.2485230405671524</v>
      </c>
      <c r="W1217">
        <v>23.5</v>
      </c>
      <c r="X1217">
        <v>82.65</v>
      </c>
      <c r="Y1217">
        <v>72.459999999999994</v>
      </c>
    </row>
    <row r="1218" spans="1:25" x14ac:dyDescent="0.35">
      <c r="A1218" s="1" t="s">
        <v>1295</v>
      </c>
      <c r="B1218" t="s">
        <v>1273</v>
      </c>
      <c r="C1218" t="s">
        <v>0</v>
      </c>
      <c r="D1218" t="s">
        <v>4</v>
      </c>
      <c r="E1218">
        <v>0</v>
      </c>
      <c r="F1218">
        <v>0</v>
      </c>
      <c r="G1218">
        <v>0</v>
      </c>
      <c r="H1218" t="e">
        <f t="shared" si="40"/>
        <v>#DIV/0!</v>
      </c>
      <c r="I1218">
        <v>0</v>
      </c>
      <c r="J1218">
        <v>0</v>
      </c>
      <c r="K1218">
        <v>0</v>
      </c>
      <c r="O1218" t="s">
        <v>1295</v>
      </c>
      <c r="P1218" t="s">
        <v>1273</v>
      </c>
      <c r="Q1218" t="s">
        <v>0</v>
      </c>
      <c r="R1218" t="s">
        <v>5</v>
      </c>
      <c r="S1218">
        <v>20.5</v>
      </c>
      <c r="T1218">
        <v>41.65</v>
      </c>
      <c r="U1218">
        <v>64.97</v>
      </c>
      <c r="V1218">
        <f t="shared" si="41"/>
        <v>0.64106510697244878</v>
      </c>
      <c r="W1218">
        <v>20</v>
      </c>
      <c r="X1218">
        <v>39.659999999999997</v>
      </c>
      <c r="Y1218">
        <v>63.71</v>
      </c>
    </row>
    <row r="1219" spans="1:25" x14ac:dyDescent="0.35">
      <c r="A1219" s="1" t="s">
        <v>1296</v>
      </c>
      <c r="B1219" t="s">
        <v>1273</v>
      </c>
      <c r="C1219" t="s">
        <v>0</v>
      </c>
      <c r="D1219" t="s">
        <v>4</v>
      </c>
      <c r="E1219">
        <v>15.5</v>
      </c>
      <c r="F1219">
        <v>4.07</v>
      </c>
      <c r="G1219">
        <v>52.21</v>
      </c>
      <c r="H1219">
        <f t="shared" si="40"/>
        <v>7.7954414863053059E-2</v>
      </c>
      <c r="I1219">
        <v>15</v>
      </c>
      <c r="J1219">
        <v>2.75</v>
      </c>
      <c r="K1219">
        <v>50.91</v>
      </c>
      <c r="O1219" t="s">
        <v>1296</v>
      </c>
      <c r="P1219" t="s">
        <v>1273</v>
      </c>
      <c r="Q1219" t="s">
        <v>0</v>
      </c>
      <c r="R1219" t="s">
        <v>5</v>
      </c>
      <c r="S1219">
        <v>24</v>
      </c>
      <c r="T1219">
        <v>155.44999999999999</v>
      </c>
      <c r="U1219">
        <v>73.7</v>
      </c>
      <c r="V1219">
        <f t="shared" si="41"/>
        <v>2.1092265943012207</v>
      </c>
      <c r="W1219">
        <v>22</v>
      </c>
      <c r="X1219">
        <v>63.51</v>
      </c>
      <c r="Y1219">
        <v>68.72</v>
      </c>
    </row>
    <row r="1220" spans="1:25" x14ac:dyDescent="0.35">
      <c r="A1220" s="1" t="s">
        <v>1297</v>
      </c>
      <c r="B1220" t="s">
        <v>1273</v>
      </c>
      <c r="C1220" t="s">
        <v>0</v>
      </c>
      <c r="D1220" t="s">
        <v>4</v>
      </c>
      <c r="E1220">
        <v>15</v>
      </c>
      <c r="F1220">
        <v>8.98</v>
      </c>
      <c r="G1220">
        <v>50.91</v>
      </c>
      <c r="H1220">
        <f t="shared" si="40"/>
        <v>0.1763897073266549</v>
      </c>
      <c r="I1220">
        <v>15</v>
      </c>
      <c r="J1220">
        <v>8.98</v>
      </c>
      <c r="K1220">
        <v>50.91</v>
      </c>
      <c r="O1220" t="s">
        <v>1297</v>
      </c>
      <c r="P1220" t="s">
        <v>1273</v>
      </c>
      <c r="Q1220" t="s">
        <v>0</v>
      </c>
      <c r="R1220" t="s">
        <v>5</v>
      </c>
      <c r="S1220">
        <v>23.5</v>
      </c>
      <c r="T1220">
        <v>61.31</v>
      </c>
      <c r="U1220">
        <v>72.459999999999994</v>
      </c>
      <c r="V1220">
        <f t="shared" si="41"/>
        <v>0.84612199834391399</v>
      </c>
      <c r="W1220">
        <v>23</v>
      </c>
      <c r="X1220">
        <v>43.09</v>
      </c>
      <c r="Y1220">
        <v>71.22</v>
      </c>
    </row>
    <row r="1221" spans="1:25" x14ac:dyDescent="0.35">
      <c r="A1221" s="1" t="s">
        <v>1298</v>
      </c>
      <c r="B1221" t="s">
        <v>1273</v>
      </c>
      <c r="C1221" t="s">
        <v>0</v>
      </c>
      <c r="D1221" t="s">
        <v>4</v>
      </c>
      <c r="E1221">
        <v>0</v>
      </c>
      <c r="F1221">
        <v>0</v>
      </c>
      <c r="G1221">
        <v>0</v>
      </c>
      <c r="H1221" t="e">
        <f t="shared" si="40"/>
        <v>#DIV/0!</v>
      </c>
      <c r="I1221">
        <v>0</v>
      </c>
      <c r="J1221">
        <v>0</v>
      </c>
      <c r="K1221">
        <v>0</v>
      </c>
      <c r="O1221" t="s">
        <v>1298</v>
      </c>
      <c r="P1221" t="s">
        <v>1273</v>
      </c>
      <c r="Q1221" t="s">
        <v>0</v>
      </c>
      <c r="R1221" t="s">
        <v>5</v>
      </c>
      <c r="S1221">
        <v>20.5</v>
      </c>
      <c r="T1221">
        <v>45.77</v>
      </c>
      <c r="U1221">
        <v>64.97</v>
      </c>
      <c r="V1221">
        <f t="shared" si="41"/>
        <v>0.70447899030321692</v>
      </c>
      <c r="W1221">
        <v>20</v>
      </c>
      <c r="X1221">
        <v>25.52</v>
      </c>
      <c r="Y1221">
        <v>63.71</v>
      </c>
    </row>
    <row r="1222" spans="1:25" x14ac:dyDescent="0.35">
      <c r="A1222" t="s">
        <v>1299</v>
      </c>
      <c r="B1222" t="s">
        <v>1273</v>
      </c>
      <c r="C1222" t="s">
        <v>0</v>
      </c>
      <c r="D1222" t="s">
        <v>4</v>
      </c>
      <c r="E1222">
        <v>27.5</v>
      </c>
      <c r="F1222">
        <v>106.89</v>
      </c>
      <c r="G1222">
        <v>82.3</v>
      </c>
      <c r="H1222">
        <f t="shared" si="40"/>
        <v>1.2987849331713244</v>
      </c>
      <c r="I1222">
        <v>25</v>
      </c>
      <c r="J1222">
        <v>74.88</v>
      </c>
      <c r="K1222">
        <v>76.17</v>
      </c>
      <c r="O1222" t="s">
        <v>1299</v>
      </c>
      <c r="P1222" t="s">
        <v>1273</v>
      </c>
      <c r="Q1222" t="s">
        <v>0</v>
      </c>
      <c r="R1222" t="s">
        <v>5</v>
      </c>
      <c r="S1222">
        <v>24</v>
      </c>
      <c r="T1222">
        <v>167.43</v>
      </c>
      <c r="U1222">
        <v>73.7</v>
      </c>
      <c r="V1222">
        <f t="shared" si="41"/>
        <v>2.2717774762550884</v>
      </c>
      <c r="W1222">
        <v>21.5</v>
      </c>
      <c r="X1222">
        <v>57.12</v>
      </c>
      <c r="Y1222">
        <v>67.47</v>
      </c>
    </row>
    <row r="1223" spans="1:25" x14ac:dyDescent="0.35">
      <c r="A1223" t="s">
        <v>1300</v>
      </c>
      <c r="B1223" t="s">
        <v>1273</v>
      </c>
      <c r="C1223" t="s">
        <v>0</v>
      </c>
      <c r="D1223" t="s">
        <v>4</v>
      </c>
      <c r="E1223">
        <v>24.5</v>
      </c>
      <c r="F1223">
        <v>162.83000000000001</v>
      </c>
      <c r="G1223">
        <v>74.930000000000007</v>
      </c>
      <c r="H1223">
        <f t="shared" si="40"/>
        <v>2.1730948885626584</v>
      </c>
      <c r="I1223">
        <v>23</v>
      </c>
      <c r="J1223">
        <v>69.39</v>
      </c>
      <c r="K1223">
        <v>71.22</v>
      </c>
      <c r="O1223" t="s">
        <v>1300</v>
      </c>
      <c r="P1223" t="s">
        <v>1273</v>
      </c>
      <c r="Q1223" t="s">
        <v>0</v>
      </c>
      <c r="R1223" t="s">
        <v>5</v>
      </c>
      <c r="S1223">
        <v>24</v>
      </c>
      <c r="T1223">
        <v>143.91999999999999</v>
      </c>
      <c r="U1223">
        <v>73.7</v>
      </c>
      <c r="V1223">
        <f t="shared" si="41"/>
        <v>1.9527815468113974</v>
      </c>
      <c r="W1223">
        <v>21.5</v>
      </c>
      <c r="X1223">
        <v>64.27</v>
      </c>
      <c r="Y1223">
        <v>67.47</v>
      </c>
    </row>
    <row r="1224" spans="1:25" x14ac:dyDescent="0.35">
      <c r="A1224" t="s">
        <v>1301</v>
      </c>
      <c r="B1224" t="s">
        <v>1273</v>
      </c>
      <c r="C1224" t="s">
        <v>0</v>
      </c>
      <c r="D1224" t="s">
        <v>4</v>
      </c>
      <c r="E1224">
        <v>24</v>
      </c>
      <c r="F1224">
        <v>178.6</v>
      </c>
      <c r="G1224">
        <v>73.7</v>
      </c>
      <c r="H1224">
        <f t="shared" si="40"/>
        <v>2.4233378561736769</v>
      </c>
      <c r="I1224">
        <v>22.5</v>
      </c>
      <c r="J1224">
        <v>51.1</v>
      </c>
      <c r="K1224">
        <v>69.97</v>
      </c>
      <c r="O1224" t="s">
        <v>1301</v>
      </c>
      <c r="P1224" t="s">
        <v>1273</v>
      </c>
      <c r="Q1224" t="s">
        <v>0</v>
      </c>
      <c r="R1224" t="s">
        <v>5</v>
      </c>
      <c r="S1224">
        <v>23.5</v>
      </c>
      <c r="T1224">
        <v>163.62</v>
      </c>
      <c r="U1224">
        <v>72.459999999999994</v>
      </c>
      <c r="V1224">
        <f t="shared" si="41"/>
        <v>2.2580734198178307</v>
      </c>
      <c r="W1224">
        <v>21</v>
      </c>
      <c r="X1224">
        <v>63.13</v>
      </c>
      <c r="Y1224">
        <v>66.22</v>
      </c>
    </row>
    <row r="1225" spans="1:25" x14ac:dyDescent="0.35">
      <c r="A1225" s="1" t="s">
        <v>1302</v>
      </c>
      <c r="B1225" t="s">
        <v>1273</v>
      </c>
      <c r="C1225" t="s">
        <v>0</v>
      </c>
      <c r="D1225" t="s">
        <v>4</v>
      </c>
      <c r="E1225">
        <v>21.5</v>
      </c>
      <c r="F1225">
        <v>32.92</v>
      </c>
      <c r="G1225">
        <v>67.47</v>
      </c>
      <c r="H1225">
        <f t="shared" si="40"/>
        <v>0.48792055728471917</v>
      </c>
      <c r="I1225">
        <v>21</v>
      </c>
      <c r="J1225">
        <v>27.7</v>
      </c>
      <c r="K1225">
        <v>66.22</v>
      </c>
      <c r="O1225" t="s">
        <v>1302</v>
      </c>
      <c r="P1225" t="s">
        <v>1273</v>
      </c>
      <c r="Q1225" t="s">
        <v>0</v>
      </c>
      <c r="R1225" t="s">
        <v>5</v>
      </c>
      <c r="S1225">
        <v>23.5</v>
      </c>
      <c r="T1225">
        <v>97.59</v>
      </c>
      <c r="U1225">
        <v>72.459999999999994</v>
      </c>
      <c r="V1225">
        <f t="shared" si="41"/>
        <v>1.3468120342257799</v>
      </c>
      <c r="W1225">
        <v>22.5</v>
      </c>
      <c r="X1225">
        <v>59.53</v>
      </c>
      <c r="Y1225">
        <v>69.97</v>
      </c>
    </row>
    <row r="1226" spans="1:25" x14ac:dyDescent="0.35">
      <c r="A1226" s="1" t="s">
        <v>1303</v>
      </c>
      <c r="B1226" t="s">
        <v>1273</v>
      </c>
      <c r="C1226" t="s">
        <v>0</v>
      </c>
      <c r="D1226" t="s">
        <v>4</v>
      </c>
      <c r="E1226">
        <v>25.5</v>
      </c>
      <c r="F1226">
        <v>130.49</v>
      </c>
      <c r="G1226">
        <v>77.400000000000006</v>
      </c>
      <c r="H1226">
        <f t="shared" si="40"/>
        <v>1.6859173126614988</v>
      </c>
      <c r="I1226">
        <v>23.5</v>
      </c>
      <c r="J1226">
        <v>68.069999999999993</v>
      </c>
      <c r="K1226">
        <v>72.459999999999994</v>
      </c>
      <c r="O1226" t="s">
        <v>1303</v>
      </c>
      <c r="P1226" t="s">
        <v>1273</v>
      </c>
      <c r="Q1226" t="s">
        <v>0</v>
      </c>
      <c r="R1226" t="s">
        <v>5</v>
      </c>
      <c r="S1226">
        <v>26</v>
      </c>
      <c r="T1226">
        <v>75.02</v>
      </c>
      <c r="U1226">
        <v>78.63</v>
      </c>
      <c r="V1226">
        <f t="shared" si="41"/>
        <v>0.95408877018949512</v>
      </c>
      <c r="W1226">
        <v>25.5</v>
      </c>
      <c r="X1226">
        <v>71.31</v>
      </c>
      <c r="Y1226">
        <v>77.400000000000006</v>
      </c>
    </row>
    <row r="1227" spans="1:25" x14ac:dyDescent="0.35">
      <c r="A1227" s="1" t="s">
        <v>1304</v>
      </c>
      <c r="B1227" t="s">
        <v>1273</v>
      </c>
      <c r="C1227" t="s">
        <v>0</v>
      </c>
      <c r="D1227" t="s">
        <v>4</v>
      </c>
      <c r="E1227">
        <v>15</v>
      </c>
      <c r="F1227">
        <v>8.82</v>
      </c>
      <c r="G1227">
        <v>50.91</v>
      </c>
      <c r="H1227">
        <f t="shared" si="40"/>
        <v>0.17324690630524456</v>
      </c>
      <c r="I1227">
        <v>15</v>
      </c>
      <c r="J1227">
        <v>8.82</v>
      </c>
      <c r="K1227">
        <v>50.91</v>
      </c>
      <c r="O1227" t="s">
        <v>1304</v>
      </c>
      <c r="P1227" t="s">
        <v>1273</v>
      </c>
      <c r="Q1227" t="s">
        <v>0</v>
      </c>
      <c r="R1227" t="s">
        <v>5</v>
      </c>
      <c r="S1227">
        <v>24</v>
      </c>
      <c r="T1227">
        <v>98.3</v>
      </c>
      <c r="U1227">
        <v>73.7</v>
      </c>
      <c r="V1227">
        <f t="shared" si="41"/>
        <v>1.3337856173677067</v>
      </c>
      <c r="W1227">
        <v>22.5</v>
      </c>
      <c r="X1227">
        <v>58.71</v>
      </c>
      <c r="Y1227">
        <v>69.97</v>
      </c>
    </row>
    <row r="1228" spans="1:25" x14ac:dyDescent="0.35">
      <c r="A1228" t="s">
        <v>1305</v>
      </c>
      <c r="B1228" t="s">
        <v>1306</v>
      </c>
      <c r="C1228" t="s">
        <v>0</v>
      </c>
      <c r="D1228" t="s">
        <v>6</v>
      </c>
      <c r="E1228">
        <v>24</v>
      </c>
      <c r="F1228">
        <v>144.69</v>
      </c>
      <c r="G1228">
        <v>73.7</v>
      </c>
      <c r="H1228">
        <f t="shared" ref="H1228:H1291" si="42">F1228/G1228</f>
        <v>1.9632293080054273</v>
      </c>
      <c r="I1228">
        <v>22.5</v>
      </c>
      <c r="J1228">
        <v>56</v>
      </c>
      <c r="K1228">
        <v>69.97</v>
      </c>
      <c r="O1228" t="s">
        <v>1305</v>
      </c>
      <c r="P1228" t="s">
        <v>1306</v>
      </c>
      <c r="Q1228" t="s">
        <v>0</v>
      </c>
      <c r="R1228" t="s">
        <v>7</v>
      </c>
      <c r="S1228">
        <v>24</v>
      </c>
      <c r="T1228">
        <v>158.76</v>
      </c>
      <c r="U1228">
        <v>73.7</v>
      </c>
      <c r="V1228">
        <f t="shared" ref="V1228:V1291" si="43">T1228/U1228</f>
        <v>2.154138398914518</v>
      </c>
      <c r="W1228">
        <v>23</v>
      </c>
      <c r="X1228">
        <v>60.54</v>
      </c>
      <c r="Y1228">
        <v>71.22</v>
      </c>
    </row>
    <row r="1229" spans="1:25" x14ac:dyDescent="0.35">
      <c r="A1229" t="s">
        <v>1307</v>
      </c>
      <c r="B1229" t="s">
        <v>1306</v>
      </c>
      <c r="C1229" t="s">
        <v>0</v>
      </c>
      <c r="D1229" t="s">
        <v>6</v>
      </c>
      <c r="E1229">
        <v>24</v>
      </c>
      <c r="F1229">
        <v>114.4</v>
      </c>
      <c r="G1229">
        <v>73.7</v>
      </c>
      <c r="H1229">
        <f t="shared" si="42"/>
        <v>1.5522388059701493</v>
      </c>
      <c r="I1229">
        <v>26.5</v>
      </c>
      <c r="J1229">
        <v>82.56</v>
      </c>
      <c r="K1229">
        <v>79.86</v>
      </c>
      <c r="O1229" t="s">
        <v>1307</v>
      </c>
      <c r="P1229" t="s">
        <v>1306</v>
      </c>
      <c r="Q1229" t="s">
        <v>0</v>
      </c>
      <c r="R1229" t="s">
        <v>7</v>
      </c>
      <c r="S1229">
        <v>24</v>
      </c>
      <c r="T1229">
        <v>176.76</v>
      </c>
      <c r="U1229">
        <v>73.7</v>
      </c>
      <c r="V1229">
        <f t="shared" si="43"/>
        <v>2.398371777476255</v>
      </c>
      <c r="W1229">
        <v>23</v>
      </c>
      <c r="X1229">
        <v>58.65</v>
      </c>
      <c r="Y1229">
        <v>71.22</v>
      </c>
    </row>
    <row r="1230" spans="1:25" x14ac:dyDescent="0.35">
      <c r="A1230" t="s">
        <v>1308</v>
      </c>
      <c r="B1230" t="s">
        <v>1306</v>
      </c>
      <c r="C1230" t="s">
        <v>0</v>
      </c>
      <c r="D1230" t="s">
        <v>6</v>
      </c>
      <c r="E1230">
        <v>24</v>
      </c>
      <c r="F1230">
        <v>143.07</v>
      </c>
      <c r="G1230">
        <v>73.7</v>
      </c>
      <c r="H1230">
        <f t="shared" si="42"/>
        <v>1.9412483039348709</v>
      </c>
      <c r="I1230">
        <v>23</v>
      </c>
      <c r="J1230">
        <v>54.29</v>
      </c>
      <c r="K1230">
        <v>71.22</v>
      </c>
      <c r="O1230" t="s">
        <v>1308</v>
      </c>
      <c r="P1230" t="s">
        <v>1306</v>
      </c>
      <c r="Q1230" t="s">
        <v>0</v>
      </c>
      <c r="R1230" t="s">
        <v>7</v>
      </c>
      <c r="S1230">
        <v>24</v>
      </c>
      <c r="T1230">
        <v>166.1</v>
      </c>
      <c r="U1230">
        <v>73.7</v>
      </c>
      <c r="V1230">
        <f t="shared" si="43"/>
        <v>2.2537313432835817</v>
      </c>
      <c r="W1230">
        <v>23</v>
      </c>
      <c r="X1230">
        <v>70.849999999999994</v>
      </c>
      <c r="Y1230">
        <v>71.22</v>
      </c>
    </row>
    <row r="1231" spans="1:25" x14ac:dyDescent="0.35">
      <c r="A1231" t="s">
        <v>1309</v>
      </c>
      <c r="B1231" t="s">
        <v>1306</v>
      </c>
      <c r="C1231" t="s">
        <v>0</v>
      </c>
      <c r="D1231" t="s">
        <v>6</v>
      </c>
      <c r="E1231">
        <v>24.5</v>
      </c>
      <c r="F1231">
        <v>184.56</v>
      </c>
      <c r="G1231">
        <v>74.930000000000007</v>
      </c>
      <c r="H1231">
        <f t="shared" si="42"/>
        <v>2.4630988922994792</v>
      </c>
      <c r="I1231">
        <v>22.5</v>
      </c>
      <c r="J1231">
        <v>56.12</v>
      </c>
      <c r="K1231">
        <v>69.97</v>
      </c>
      <c r="O1231" t="s">
        <v>1309</v>
      </c>
      <c r="P1231" t="s">
        <v>1306</v>
      </c>
      <c r="Q1231" t="s">
        <v>0</v>
      </c>
      <c r="R1231" t="s">
        <v>7</v>
      </c>
      <c r="S1231">
        <v>24</v>
      </c>
      <c r="T1231">
        <v>169.9</v>
      </c>
      <c r="U1231">
        <v>73.7</v>
      </c>
      <c r="V1231">
        <f t="shared" si="43"/>
        <v>2.305291723202171</v>
      </c>
      <c r="W1231">
        <v>23</v>
      </c>
      <c r="X1231">
        <v>58.48</v>
      </c>
      <c r="Y1231">
        <v>71.22</v>
      </c>
    </row>
    <row r="1232" spans="1:25" x14ac:dyDescent="0.35">
      <c r="A1232" t="s">
        <v>1310</v>
      </c>
      <c r="B1232" t="s">
        <v>1306</v>
      </c>
      <c r="C1232" t="s">
        <v>0</v>
      </c>
      <c r="D1232" t="s">
        <v>6</v>
      </c>
      <c r="E1232">
        <v>24</v>
      </c>
      <c r="F1232">
        <v>177.65</v>
      </c>
      <c r="G1232">
        <v>73.7</v>
      </c>
      <c r="H1232">
        <f t="shared" si="42"/>
        <v>2.41044776119403</v>
      </c>
      <c r="I1232">
        <v>22.5</v>
      </c>
      <c r="J1232">
        <v>53.73</v>
      </c>
      <c r="K1232">
        <v>69.97</v>
      </c>
      <c r="O1232" t="s">
        <v>1310</v>
      </c>
      <c r="P1232" t="s">
        <v>1306</v>
      </c>
      <c r="Q1232" t="s">
        <v>0</v>
      </c>
      <c r="R1232" t="s">
        <v>7</v>
      </c>
      <c r="S1232">
        <v>24</v>
      </c>
      <c r="T1232">
        <v>174.28</v>
      </c>
      <c r="U1232">
        <v>73.7</v>
      </c>
      <c r="V1232">
        <f t="shared" si="43"/>
        <v>2.3647218453188601</v>
      </c>
      <c r="W1232">
        <v>35</v>
      </c>
      <c r="X1232">
        <v>100.44</v>
      </c>
      <c r="Y1232">
        <v>100.44</v>
      </c>
    </row>
    <row r="1233" spans="1:25" x14ac:dyDescent="0.35">
      <c r="A1233" t="s">
        <v>1311</v>
      </c>
      <c r="B1233" t="s">
        <v>1306</v>
      </c>
      <c r="C1233" t="s">
        <v>0</v>
      </c>
      <c r="D1233" t="s">
        <v>6</v>
      </c>
      <c r="E1233">
        <v>24</v>
      </c>
      <c r="F1233">
        <v>121.29</v>
      </c>
      <c r="G1233">
        <v>73.7</v>
      </c>
      <c r="H1233">
        <f t="shared" si="42"/>
        <v>1.6457259158751696</v>
      </c>
      <c r="I1233">
        <v>16</v>
      </c>
      <c r="J1233">
        <v>55</v>
      </c>
      <c r="K1233">
        <v>53.5</v>
      </c>
      <c r="O1233" t="s">
        <v>1311</v>
      </c>
      <c r="P1233" t="s">
        <v>1306</v>
      </c>
      <c r="Q1233" t="s">
        <v>0</v>
      </c>
      <c r="R1233" t="s">
        <v>7</v>
      </c>
      <c r="S1233">
        <v>24</v>
      </c>
      <c r="T1233">
        <v>93.39</v>
      </c>
      <c r="U1233">
        <v>73.7</v>
      </c>
      <c r="V1233">
        <f t="shared" si="43"/>
        <v>1.2671641791044777</v>
      </c>
      <c r="W1233">
        <v>25</v>
      </c>
      <c r="X1233">
        <v>79.760000000000005</v>
      </c>
      <c r="Y1233">
        <v>76.17</v>
      </c>
    </row>
    <row r="1234" spans="1:25" x14ac:dyDescent="0.35">
      <c r="A1234" s="1" t="s">
        <v>1312</v>
      </c>
      <c r="B1234" t="s">
        <v>1306</v>
      </c>
      <c r="C1234" t="s">
        <v>0</v>
      </c>
      <c r="D1234" t="s">
        <v>6</v>
      </c>
      <c r="E1234">
        <v>24.5</v>
      </c>
      <c r="F1234">
        <v>88.57</v>
      </c>
      <c r="G1234">
        <v>74.930000000000007</v>
      </c>
      <c r="H1234">
        <f t="shared" si="42"/>
        <v>1.1820365674629651</v>
      </c>
      <c r="I1234">
        <v>23.5</v>
      </c>
      <c r="J1234">
        <v>68.569999999999993</v>
      </c>
      <c r="K1234">
        <v>72.459999999999994</v>
      </c>
      <c r="O1234" t="s">
        <v>1312</v>
      </c>
      <c r="P1234" t="s">
        <v>1306</v>
      </c>
      <c r="Q1234" t="s">
        <v>0</v>
      </c>
      <c r="R1234" t="s">
        <v>7</v>
      </c>
      <c r="S1234">
        <v>24</v>
      </c>
      <c r="T1234">
        <v>200.37</v>
      </c>
      <c r="U1234">
        <v>73.7</v>
      </c>
      <c r="V1234">
        <f t="shared" si="43"/>
        <v>2.7187245590230664</v>
      </c>
      <c r="W1234">
        <v>35</v>
      </c>
      <c r="X1234">
        <v>100.59</v>
      </c>
      <c r="Y1234">
        <v>100.44</v>
      </c>
    </row>
    <row r="1235" spans="1:25" x14ac:dyDescent="0.35">
      <c r="A1235" t="s">
        <v>1313</v>
      </c>
      <c r="B1235" t="s">
        <v>1306</v>
      </c>
      <c r="C1235" t="s">
        <v>0</v>
      </c>
      <c r="D1235" t="s">
        <v>6</v>
      </c>
      <c r="E1235">
        <v>24</v>
      </c>
      <c r="F1235">
        <v>119.84</v>
      </c>
      <c r="G1235">
        <v>73.7</v>
      </c>
      <c r="H1235">
        <f t="shared" si="42"/>
        <v>1.6260515603799186</v>
      </c>
      <c r="I1235">
        <v>22.5</v>
      </c>
      <c r="J1235">
        <v>52</v>
      </c>
      <c r="K1235">
        <v>69.97</v>
      </c>
      <c r="O1235" t="s">
        <v>1313</v>
      </c>
      <c r="P1235" t="s">
        <v>1306</v>
      </c>
      <c r="Q1235" t="s">
        <v>0</v>
      </c>
      <c r="R1235" t="s">
        <v>7</v>
      </c>
      <c r="S1235">
        <v>24</v>
      </c>
      <c r="T1235">
        <v>171.15</v>
      </c>
      <c r="U1235">
        <v>73.7</v>
      </c>
      <c r="V1235">
        <f t="shared" si="43"/>
        <v>2.3222523744911805</v>
      </c>
      <c r="W1235">
        <v>23</v>
      </c>
      <c r="X1235">
        <v>64.209999999999994</v>
      </c>
      <c r="Y1235">
        <v>71.22</v>
      </c>
    </row>
    <row r="1236" spans="1:25" x14ac:dyDescent="0.35">
      <c r="A1236" t="s">
        <v>1314</v>
      </c>
      <c r="B1236" t="s">
        <v>1306</v>
      </c>
      <c r="C1236" t="s">
        <v>0</v>
      </c>
      <c r="D1236" t="s">
        <v>6</v>
      </c>
      <c r="E1236">
        <v>24</v>
      </c>
      <c r="F1236">
        <v>165.45</v>
      </c>
      <c r="G1236">
        <v>73.7</v>
      </c>
      <c r="H1236">
        <f t="shared" si="42"/>
        <v>2.244911804613297</v>
      </c>
      <c r="I1236">
        <v>22</v>
      </c>
      <c r="J1236">
        <v>59.86</v>
      </c>
      <c r="K1236">
        <v>68.72</v>
      </c>
      <c r="O1236" t="s">
        <v>1314</v>
      </c>
      <c r="P1236" t="s">
        <v>1306</v>
      </c>
      <c r="Q1236" t="s">
        <v>0</v>
      </c>
      <c r="R1236" t="s">
        <v>7</v>
      </c>
      <c r="S1236">
        <v>24</v>
      </c>
      <c r="T1236">
        <v>175.69</v>
      </c>
      <c r="U1236">
        <v>73.7</v>
      </c>
      <c r="V1236">
        <f t="shared" si="43"/>
        <v>2.3838534599728627</v>
      </c>
      <c r="W1236">
        <v>23</v>
      </c>
      <c r="X1236">
        <v>63.44</v>
      </c>
      <c r="Y1236">
        <v>71.22</v>
      </c>
    </row>
    <row r="1237" spans="1:25" x14ac:dyDescent="0.35">
      <c r="A1237" t="s">
        <v>1315</v>
      </c>
      <c r="B1237" t="s">
        <v>1306</v>
      </c>
      <c r="C1237" t="s">
        <v>0</v>
      </c>
      <c r="D1237" t="s">
        <v>6</v>
      </c>
      <c r="E1237">
        <v>25</v>
      </c>
      <c r="F1237">
        <v>123.65</v>
      </c>
      <c r="G1237">
        <v>76.17</v>
      </c>
      <c r="H1237">
        <f t="shared" si="42"/>
        <v>1.6233425233031378</v>
      </c>
      <c r="I1237">
        <v>23</v>
      </c>
      <c r="J1237">
        <v>56.63</v>
      </c>
      <c r="K1237">
        <v>71.22</v>
      </c>
      <c r="O1237" t="s">
        <v>1315</v>
      </c>
      <c r="P1237" t="s">
        <v>1306</v>
      </c>
      <c r="Q1237" t="s">
        <v>0</v>
      </c>
      <c r="R1237" t="s">
        <v>7</v>
      </c>
      <c r="S1237">
        <v>24</v>
      </c>
      <c r="T1237">
        <v>176</v>
      </c>
      <c r="U1237">
        <v>73.7</v>
      </c>
      <c r="V1237">
        <f t="shared" si="43"/>
        <v>2.3880597014925371</v>
      </c>
      <c r="W1237">
        <v>22.5</v>
      </c>
      <c r="X1237">
        <v>46.81</v>
      </c>
      <c r="Y1237">
        <v>69.97</v>
      </c>
    </row>
    <row r="1238" spans="1:25" x14ac:dyDescent="0.35">
      <c r="A1238" t="s">
        <v>1316</v>
      </c>
      <c r="B1238" t="s">
        <v>1306</v>
      </c>
      <c r="C1238" t="s">
        <v>0</v>
      </c>
      <c r="D1238" t="s">
        <v>6</v>
      </c>
      <c r="E1238">
        <v>24.5</v>
      </c>
      <c r="F1238">
        <v>149.94999999999999</v>
      </c>
      <c r="G1238">
        <v>74.930000000000007</v>
      </c>
      <c r="H1238">
        <f t="shared" si="42"/>
        <v>2.0012011210463094</v>
      </c>
      <c r="I1238">
        <v>22.5</v>
      </c>
      <c r="J1238">
        <v>51.78</v>
      </c>
      <c r="K1238">
        <v>69.97</v>
      </c>
      <c r="O1238" t="s">
        <v>1316</v>
      </c>
      <c r="P1238" t="s">
        <v>1306</v>
      </c>
      <c r="Q1238" t="s">
        <v>0</v>
      </c>
      <c r="R1238" t="s">
        <v>7</v>
      </c>
      <c r="S1238">
        <v>24</v>
      </c>
      <c r="T1238">
        <v>192.51</v>
      </c>
      <c r="U1238">
        <v>73.7</v>
      </c>
      <c r="V1238">
        <f t="shared" si="43"/>
        <v>2.6120759837177747</v>
      </c>
      <c r="W1238">
        <v>22.5</v>
      </c>
      <c r="X1238">
        <v>41</v>
      </c>
      <c r="Y1238">
        <v>69.97</v>
      </c>
    </row>
    <row r="1239" spans="1:25" x14ac:dyDescent="0.35">
      <c r="A1239" t="s">
        <v>1317</v>
      </c>
      <c r="B1239" t="s">
        <v>1306</v>
      </c>
      <c r="C1239" t="s">
        <v>0</v>
      </c>
      <c r="D1239" t="s">
        <v>6</v>
      </c>
      <c r="E1239">
        <v>24.5</v>
      </c>
      <c r="F1239">
        <v>199.15</v>
      </c>
      <c r="G1239">
        <v>74.930000000000007</v>
      </c>
      <c r="H1239">
        <f t="shared" si="42"/>
        <v>2.6578139596957158</v>
      </c>
      <c r="I1239">
        <v>22.5</v>
      </c>
      <c r="J1239">
        <v>53.54</v>
      </c>
      <c r="K1239">
        <v>69.97</v>
      </c>
      <c r="O1239" t="s">
        <v>1317</v>
      </c>
      <c r="P1239" t="s">
        <v>1306</v>
      </c>
      <c r="Q1239" t="s">
        <v>0</v>
      </c>
      <c r="R1239" t="s">
        <v>7</v>
      </c>
      <c r="S1239">
        <v>24</v>
      </c>
      <c r="T1239">
        <v>181.67</v>
      </c>
      <c r="U1239">
        <v>73.7</v>
      </c>
      <c r="V1239">
        <f t="shared" si="43"/>
        <v>2.4649932157394843</v>
      </c>
      <c r="W1239">
        <v>23</v>
      </c>
      <c r="X1239">
        <v>55.57</v>
      </c>
      <c r="Y1239">
        <v>71.22</v>
      </c>
    </row>
    <row r="1240" spans="1:25" x14ac:dyDescent="0.35">
      <c r="A1240" t="s">
        <v>1318</v>
      </c>
      <c r="B1240" t="s">
        <v>1306</v>
      </c>
      <c r="C1240" t="s">
        <v>0</v>
      </c>
      <c r="D1240" t="s">
        <v>6</v>
      </c>
      <c r="E1240">
        <v>24</v>
      </c>
      <c r="F1240">
        <v>163.69999999999999</v>
      </c>
      <c r="G1240">
        <v>73.7</v>
      </c>
      <c r="H1240">
        <f t="shared" si="42"/>
        <v>2.2211668928086836</v>
      </c>
      <c r="I1240">
        <v>22</v>
      </c>
      <c r="J1240">
        <v>44.42</v>
      </c>
      <c r="K1240">
        <v>68.72</v>
      </c>
      <c r="O1240" t="s">
        <v>1318</v>
      </c>
      <c r="P1240" t="s">
        <v>1306</v>
      </c>
      <c r="Q1240" t="s">
        <v>0</v>
      </c>
      <c r="R1240" t="s">
        <v>7</v>
      </c>
      <c r="S1240">
        <v>24</v>
      </c>
      <c r="T1240">
        <v>189.2</v>
      </c>
      <c r="U1240">
        <v>73.7</v>
      </c>
      <c r="V1240">
        <f t="shared" si="43"/>
        <v>2.5671641791044775</v>
      </c>
      <c r="W1240">
        <v>16</v>
      </c>
      <c r="X1240">
        <v>62.09</v>
      </c>
      <c r="Y1240">
        <v>53.5</v>
      </c>
    </row>
    <row r="1241" spans="1:25" x14ac:dyDescent="0.35">
      <c r="A1241" t="s">
        <v>1319</v>
      </c>
      <c r="B1241" t="s">
        <v>1306</v>
      </c>
      <c r="C1241" t="s">
        <v>0</v>
      </c>
      <c r="D1241" t="s">
        <v>6</v>
      </c>
      <c r="E1241">
        <v>24</v>
      </c>
      <c r="F1241">
        <v>172.74</v>
      </c>
      <c r="G1241">
        <v>73.7</v>
      </c>
      <c r="H1241">
        <f t="shared" si="42"/>
        <v>2.3438263229308007</v>
      </c>
      <c r="I1241">
        <v>22.5</v>
      </c>
      <c r="J1241">
        <v>43.93</v>
      </c>
      <c r="K1241">
        <v>69.97</v>
      </c>
      <c r="O1241" t="s">
        <v>1319</v>
      </c>
      <c r="P1241" t="s">
        <v>1306</v>
      </c>
      <c r="Q1241" t="s">
        <v>0</v>
      </c>
      <c r="R1241" t="s">
        <v>7</v>
      </c>
      <c r="S1241">
        <v>24</v>
      </c>
      <c r="T1241">
        <v>203.58</v>
      </c>
      <c r="U1241">
        <v>73.7</v>
      </c>
      <c r="V1241">
        <f t="shared" si="43"/>
        <v>2.7622795115332428</v>
      </c>
      <c r="W1241">
        <v>35</v>
      </c>
      <c r="X1241">
        <v>105.73</v>
      </c>
      <c r="Y1241">
        <v>100.44</v>
      </c>
    </row>
    <row r="1242" spans="1:25" x14ac:dyDescent="0.35">
      <c r="A1242" t="s">
        <v>1320</v>
      </c>
      <c r="B1242" t="s">
        <v>1306</v>
      </c>
      <c r="C1242" t="s">
        <v>0</v>
      </c>
      <c r="D1242" t="s">
        <v>6</v>
      </c>
      <c r="E1242">
        <v>24</v>
      </c>
      <c r="F1242">
        <v>136.07</v>
      </c>
      <c r="G1242">
        <v>73.7</v>
      </c>
      <c r="H1242">
        <f t="shared" si="42"/>
        <v>1.8462686567164177</v>
      </c>
      <c r="I1242">
        <v>23</v>
      </c>
      <c r="J1242">
        <v>53.78</v>
      </c>
      <c r="K1242">
        <v>71.22</v>
      </c>
      <c r="O1242" t="s">
        <v>1320</v>
      </c>
      <c r="P1242" t="s">
        <v>1306</v>
      </c>
      <c r="Q1242" t="s">
        <v>0</v>
      </c>
      <c r="R1242" t="s">
        <v>7</v>
      </c>
      <c r="S1242">
        <v>24</v>
      </c>
      <c r="T1242">
        <v>169.73</v>
      </c>
      <c r="U1242">
        <v>73.7</v>
      </c>
      <c r="V1242">
        <f t="shared" si="43"/>
        <v>2.3029850746268656</v>
      </c>
      <c r="W1242">
        <v>23</v>
      </c>
      <c r="X1242">
        <v>60.02</v>
      </c>
      <c r="Y1242">
        <v>71.22</v>
      </c>
    </row>
    <row r="1243" spans="1:25" x14ac:dyDescent="0.35">
      <c r="A1243" t="s">
        <v>1321</v>
      </c>
      <c r="B1243" t="s">
        <v>1306</v>
      </c>
      <c r="C1243" t="s">
        <v>0</v>
      </c>
      <c r="D1243" t="s">
        <v>6</v>
      </c>
      <c r="E1243">
        <v>24</v>
      </c>
      <c r="F1243">
        <v>141.51</v>
      </c>
      <c r="G1243">
        <v>73.7</v>
      </c>
      <c r="H1243">
        <f t="shared" si="42"/>
        <v>1.920081411126187</v>
      </c>
      <c r="I1243">
        <v>23</v>
      </c>
      <c r="J1243">
        <v>71.099999999999994</v>
      </c>
      <c r="K1243">
        <v>71.22</v>
      </c>
      <c r="O1243" t="s">
        <v>1321</v>
      </c>
      <c r="P1243" t="s">
        <v>1306</v>
      </c>
      <c r="Q1243" t="s">
        <v>0</v>
      </c>
      <c r="R1243" t="s">
        <v>7</v>
      </c>
      <c r="S1243">
        <v>24</v>
      </c>
      <c r="T1243">
        <v>198.56</v>
      </c>
      <c r="U1243">
        <v>73.7</v>
      </c>
      <c r="V1243">
        <f t="shared" si="43"/>
        <v>2.6941655359565808</v>
      </c>
      <c r="W1243">
        <v>35</v>
      </c>
      <c r="X1243">
        <v>105.44</v>
      </c>
      <c r="Y1243">
        <v>100.44</v>
      </c>
    </row>
    <row r="1244" spans="1:25" x14ac:dyDescent="0.35">
      <c r="A1244" t="s">
        <v>1322</v>
      </c>
      <c r="B1244" t="s">
        <v>1306</v>
      </c>
      <c r="C1244" t="s">
        <v>3</v>
      </c>
      <c r="D1244" t="s">
        <v>6</v>
      </c>
      <c r="E1244">
        <v>24.5</v>
      </c>
      <c r="F1244">
        <v>66.180000000000007</v>
      </c>
      <c r="G1244">
        <v>74.930000000000007</v>
      </c>
      <c r="H1244">
        <f t="shared" si="42"/>
        <v>0.88322434271987194</v>
      </c>
      <c r="I1244">
        <v>24</v>
      </c>
      <c r="J1244">
        <v>41.04</v>
      </c>
      <c r="K1244">
        <v>73.7</v>
      </c>
      <c r="O1244" t="s">
        <v>1322</v>
      </c>
      <c r="P1244" t="s">
        <v>1306</v>
      </c>
      <c r="Q1244" t="s">
        <v>3</v>
      </c>
      <c r="R1244" t="s">
        <v>7</v>
      </c>
      <c r="S1244">
        <v>24</v>
      </c>
      <c r="T1244">
        <v>97.74</v>
      </c>
      <c r="U1244">
        <v>73.7</v>
      </c>
      <c r="V1244">
        <f t="shared" si="43"/>
        <v>1.3261872455902306</v>
      </c>
      <c r="W1244">
        <v>23.5</v>
      </c>
      <c r="X1244">
        <v>62.23</v>
      </c>
      <c r="Y1244">
        <v>72.459999999999994</v>
      </c>
    </row>
    <row r="1245" spans="1:25" x14ac:dyDescent="0.35">
      <c r="A1245" t="s">
        <v>1323</v>
      </c>
      <c r="B1245" t="s">
        <v>1306</v>
      </c>
      <c r="C1245" t="s">
        <v>3</v>
      </c>
      <c r="D1245" t="s">
        <v>6</v>
      </c>
      <c r="E1245">
        <v>26</v>
      </c>
      <c r="F1245">
        <v>86.45</v>
      </c>
      <c r="G1245">
        <v>78.63</v>
      </c>
      <c r="H1245">
        <f t="shared" si="42"/>
        <v>1.0994531349357752</v>
      </c>
      <c r="I1245">
        <v>27</v>
      </c>
      <c r="J1245">
        <v>81.540000000000006</v>
      </c>
      <c r="K1245">
        <v>81.08</v>
      </c>
      <c r="O1245" t="s">
        <v>1323</v>
      </c>
      <c r="P1245" t="s">
        <v>1306</v>
      </c>
      <c r="Q1245" t="s">
        <v>3</v>
      </c>
      <c r="R1245" t="s">
        <v>7</v>
      </c>
      <c r="S1245">
        <v>24</v>
      </c>
      <c r="T1245">
        <v>82.81</v>
      </c>
      <c r="U1245">
        <v>73.7</v>
      </c>
      <c r="V1245">
        <f t="shared" si="43"/>
        <v>1.1236092265943012</v>
      </c>
      <c r="W1245">
        <v>23</v>
      </c>
      <c r="X1245">
        <v>74.14</v>
      </c>
      <c r="Y1245">
        <v>71.22</v>
      </c>
    </row>
    <row r="1246" spans="1:25" x14ac:dyDescent="0.35">
      <c r="A1246" t="s">
        <v>1324</v>
      </c>
      <c r="B1246" t="s">
        <v>1306</v>
      </c>
      <c r="C1246" t="s">
        <v>3</v>
      </c>
      <c r="D1246" t="s">
        <v>6</v>
      </c>
      <c r="E1246">
        <v>24</v>
      </c>
      <c r="F1246">
        <v>75.42</v>
      </c>
      <c r="G1246">
        <v>73.7</v>
      </c>
      <c r="H1246">
        <f t="shared" si="42"/>
        <v>1.023337856173677</v>
      </c>
      <c r="I1246">
        <v>23.5</v>
      </c>
      <c r="J1246">
        <v>47.76</v>
      </c>
      <c r="K1246">
        <v>72.459999999999994</v>
      </c>
      <c r="O1246" t="s">
        <v>1324</v>
      </c>
      <c r="P1246" t="s">
        <v>1306</v>
      </c>
      <c r="Q1246" t="s">
        <v>3</v>
      </c>
      <c r="R1246" t="s">
        <v>7</v>
      </c>
      <c r="S1246">
        <v>24</v>
      </c>
      <c r="T1246">
        <v>88.73</v>
      </c>
      <c r="U1246">
        <v>73.7</v>
      </c>
      <c r="V1246">
        <f t="shared" si="43"/>
        <v>1.2039348710990503</v>
      </c>
      <c r="W1246">
        <v>23.5</v>
      </c>
      <c r="X1246">
        <v>58.78</v>
      </c>
      <c r="Y1246">
        <v>72.459999999999994</v>
      </c>
    </row>
    <row r="1247" spans="1:25" x14ac:dyDescent="0.35">
      <c r="A1247" s="1" t="s">
        <v>1325</v>
      </c>
      <c r="B1247" t="s">
        <v>1306</v>
      </c>
      <c r="C1247" t="s">
        <v>3</v>
      </c>
      <c r="D1247" t="s">
        <v>6</v>
      </c>
      <c r="E1247">
        <v>24.5</v>
      </c>
      <c r="F1247">
        <v>49.24</v>
      </c>
      <c r="G1247">
        <v>74.930000000000007</v>
      </c>
      <c r="H1247">
        <f t="shared" si="42"/>
        <v>0.65714667022554385</v>
      </c>
      <c r="I1247">
        <v>24</v>
      </c>
      <c r="J1247">
        <v>36.090000000000003</v>
      </c>
      <c r="K1247">
        <v>73.7</v>
      </c>
      <c r="O1247" t="s">
        <v>1325</v>
      </c>
      <c r="P1247" t="s">
        <v>1306</v>
      </c>
      <c r="Q1247" t="s">
        <v>3</v>
      </c>
      <c r="R1247" t="s">
        <v>7</v>
      </c>
      <c r="S1247">
        <v>23.5</v>
      </c>
      <c r="T1247">
        <v>98.79</v>
      </c>
      <c r="U1247">
        <v>72.459999999999994</v>
      </c>
      <c r="V1247">
        <f t="shared" si="43"/>
        <v>1.3633728953905606</v>
      </c>
      <c r="W1247">
        <v>22.5</v>
      </c>
      <c r="X1247">
        <v>68.37</v>
      </c>
      <c r="Y1247">
        <v>69.97</v>
      </c>
    </row>
    <row r="1248" spans="1:25" x14ac:dyDescent="0.35">
      <c r="A1248" t="s">
        <v>1326</v>
      </c>
      <c r="B1248" t="s">
        <v>1306</v>
      </c>
      <c r="C1248" t="s">
        <v>3</v>
      </c>
      <c r="D1248" t="s">
        <v>6</v>
      </c>
      <c r="E1248">
        <v>25.5</v>
      </c>
      <c r="F1248">
        <v>69.75</v>
      </c>
      <c r="G1248">
        <v>77.400000000000006</v>
      </c>
      <c r="H1248">
        <f t="shared" si="42"/>
        <v>0.90116279069767435</v>
      </c>
      <c r="I1248">
        <v>25</v>
      </c>
      <c r="J1248">
        <v>66.86</v>
      </c>
      <c r="K1248">
        <v>76.17</v>
      </c>
      <c r="O1248" t="s">
        <v>1326</v>
      </c>
      <c r="P1248" t="s">
        <v>1306</v>
      </c>
      <c r="Q1248" t="s">
        <v>3</v>
      </c>
      <c r="R1248" t="s">
        <v>7</v>
      </c>
      <c r="S1248">
        <v>24</v>
      </c>
      <c r="T1248">
        <v>113.05</v>
      </c>
      <c r="U1248">
        <v>73.7</v>
      </c>
      <c r="V1248">
        <f t="shared" si="43"/>
        <v>1.533921302578019</v>
      </c>
      <c r="W1248">
        <v>23</v>
      </c>
      <c r="X1248">
        <v>52.97</v>
      </c>
      <c r="Y1248">
        <v>71.22</v>
      </c>
    </row>
    <row r="1249" spans="1:25" x14ac:dyDescent="0.35">
      <c r="A1249" t="s">
        <v>1327</v>
      </c>
      <c r="B1249" t="s">
        <v>1306</v>
      </c>
      <c r="C1249" t="s">
        <v>3</v>
      </c>
      <c r="D1249" t="s">
        <v>6</v>
      </c>
      <c r="E1249">
        <v>24.5</v>
      </c>
      <c r="F1249">
        <v>79.790000000000006</v>
      </c>
      <c r="G1249">
        <v>74.930000000000007</v>
      </c>
      <c r="H1249">
        <f t="shared" si="42"/>
        <v>1.064860536500734</v>
      </c>
      <c r="I1249">
        <v>23.5</v>
      </c>
      <c r="J1249">
        <v>65.260000000000005</v>
      </c>
      <c r="K1249">
        <v>72.459999999999994</v>
      </c>
      <c r="O1249" t="s">
        <v>1327</v>
      </c>
      <c r="P1249" t="s">
        <v>1306</v>
      </c>
      <c r="Q1249" t="s">
        <v>3</v>
      </c>
      <c r="R1249" t="s">
        <v>7</v>
      </c>
      <c r="S1249">
        <v>23</v>
      </c>
      <c r="T1249">
        <v>80.03</v>
      </c>
      <c r="U1249">
        <v>71.22</v>
      </c>
      <c r="V1249">
        <f t="shared" si="43"/>
        <v>1.1237012075259758</v>
      </c>
      <c r="W1249">
        <v>24</v>
      </c>
      <c r="X1249">
        <v>81.52</v>
      </c>
      <c r="Y1249">
        <v>73.7</v>
      </c>
    </row>
    <row r="1250" spans="1:25" x14ac:dyDescent="0.35">
      <c r="A1250" t="s">
        <v>1328</v>
      </c>
      <c r="B1250" t="s">
        <v>1306</v>
      </c>
      <c r="C1250" t="s">
        <v>3</v>
      </c>
      <c r="D1250" t="s">
        <v>6</v>
      </c>
      <c r="E1250">
        <v>24</v>
      </c>
      <c r="F1250">
        <v>98.53</v>
      </c>
      <c r="G1250">
        <v>73.7</v>
      </c>
      <c r="H1250">
        <f t="shared" si="42"/>
        <v>1.3369063772048846</v>
      </c>
      <c r="I1250">
        <v>23</v>
      </c>
      <c r="J1250">
        <v>67.23</v>
      </c>
      <c r="K1250">
        <v>71.22</v>
      </c>
      <c r="O1250" t="s">
        <v>1328</v>
      </c>
      <c r="P1250" t="s">
        <v>1306</v>
      </c>
      <c r="Q1250" t="s">
        <v>3</v>
      </c>
      <c r="R1250" t="s">
        <v>7</v>
      </c>
      <c r="S1250">
        <v>24</v>
      </c>
      <c r="T1250">
        <v>88.11</v>
      </c>
      <c r="U1250">
        <v>73.7</v>
      </c>
      <c r="V1250">
        <f t="shared" si="43"/>
        <v>1.1955223880597015</v>
      </c>
      <c r="W1250">
        <v>23</v>
      </c>
      <c r="X1250">
        <v>62.55</v>
      </c>
      <c r="Y1250">
        <v>71.22</v>
      </c>
    </row>
    <row r="1251" spans="1:25" x14ac:dyDescent="0.35">
      <c r="A1251" t="s">
        <v>1329</v>
      </c>
      <c r="B1251" t="s">
        <v>1306</v>
      </c>
      <c r="C1251" t="s">
        <v>3</v>
      </c>
      <c r="D1251" t="s">
        <v>6</v>
      </c>
      <c r="E1251">
        <v>24.5</v>
      </c>
      <c r="F1251">
        <v>96.91</v>
      </c>
      <c r="G1251">
        <v>74.930000000000007</v>
      </c>
      <c r="H1251">
        <f t="shared" si="42"/>
        <v>1.2933404510876816</v>
      </c>
      <c r="I1251">
        <v>24</v>
      </c>
      <c r="J1251">
        <v>67.430000000000007</v>
      </c>
      <c r="K1251">
        <v>73.7</v>
      </c>
      <c r="O1251" t="s">
        <v>1329</v>
      </c>
      <c r="P1251" t="s">
        <v>1306</v>
      </c>
      <c r="Q1251" t="s">
        <v>3</v>
      </c>
      <c r="R1251" t="s">
        <v>7</v>
      </c>
      <c r="S1251">
        <v>24</v>
      </c>
      <c r="T1251">
        <v>119.94</v>
      </c>
      <c r="U1251">
        <v>73.7</v>
      </c>
      <c r="V1251">
        <f t="shared" si="43"/>
        <v>1.6274084124830392</v>
      </c>
      <c r="W1251">
        <v>16.5</v>
      </c>
      <c r="X1251">
        <v>56.23</v>
      </c>
      <c r="Y1251">
        <v>54.79</v>
      </c>
    </row>
    <row r="1252" spans="1:25" x14ac:dyDescent="0.35">
      <c r="A1252" t="s">
        <v>1330</v>
      </c>
      <c r="B1252" t="s">
        <v>1306</v>
      </c>
      <c r="C1252" t="s">
        <v>3</v>
      </c>
      <c r="D1252" t="s">
        <v>6</v>
      </c>
      <c r="E1252">
        <v>24</v>
      </c>
      <c r="F1252">
        <v>67.88</v>
      </c>
      <c r="G1252">
        <v>73.7</v>
      </c>
      <c r="H1252">
        <f t="shared" si="42"/>
        <v>0.92103120759837165</v>
      </c>
      <c r="I1252">
        <v>23.5</v>
      </c>
      <c r="J1252">
        <v>52.55</v>
      </c>
      <c r="K1252">
        <v>72.459999999999994</v>
      </c>
      <c r="O1252" t="s">
        <v>1330</v>
      </c>
      <c r="P1252" t="s">
        <v>1306</v>
      </c>
      <c r="Q1252" t="s">
        <v>3</v>
      </c>
      <c r="R1252" t="s">
        <v>7</v>
      </c>
      <c r="S1252">
        <v>24</v>
      </c>
      <c r="T1252">
        <v>81.66</v>
      </c>
      <c r="U1252">
        <v>73.7</v>
      </c>
      <c r="V1252">
        <f t="shared" si="43"/>
        <v>1.1080054274084123</v>
      </c>
      <c r="W1252">
        <v>23.5</v>
      </c>
      <c r="X1252">
        <v>64.92</v>
      </c>
      <c r="Y1252">
        <v>72.459999999999994</v>
      </c>
    </row>
    <row r="1253" spans="1:25" x14ac:dyDescent="0.35">
      <c r="A1253" t="s">
        <v>1331</v>
      </c>
      <c r="B1253" t="s">
        <v>1306</v>
      </c>
      <c r="C1253" t="s">
        <v>3</v>
      </c>
      <c r="D1253" t="s">
        <v>6</v>
      </c>
      <c r="E1253">
        <v>23</v>
      </c>
      <c r="F1253">
        <v>60.42</v>
      </c>
      <c r="G1253">
        <v>71.22</v>
      </c>
      <c r="H1253">
        <f t="shared" si="42"/>
        <v>0.848357203032856</v>
      </c>
      <c r="I1253">
        <v>22.5</v>
      </c>
      <c r="J1253">
        <v>39.72</v>
      </c>
      <c r="K1253">
        <v>69.97</v>
      </c>
      <c r="O1253" t="s">
        <v>1331</v>
      </c>
      <c r="P1253" t="s">
        <v>1306</v>
      </c>
      <c r="Q1253" t="s">
        <v>3</v>
      </c>
      <c r="R1253" t="s">
        <v>7</v>
      </c>
      <c r="S1253">
        <v>24</v>
      </c>
      <c r="T1253">
        <v>95.63</v>
      </c>
      <c r="U1253">
        <v>73.7</v>
      </c>
      <c r="V1253">
        <f t="shared" si="43"/>
        <v>1.2975576662143826</v>
      </c>
      <c r="W1253">
        <v>23</v>
      </c>
      <c r="X1253">
        <v>56.07</v>
      </c>
      <c r="Y1253">
        <v>71.22</v>
      </c>
    </row>
    <row r="1254" spans="1:25" x14ac:dyDescent="0.35">
      <c r="A1254" t="s">
        <v>1332</v>
      </c>
      <c r="B1254" t="s">
        <v>1306</v>
      </c>
      <c r="C1254" t="s">
        <v>3</v>
      </c>
      <c r="D1254" t="s">
        <v>6</v>
      </c>
      <c r="E1254">
        <v>26.5</v>
      </c>
      <c r="F1254">
        <v>90.21</v>
      </c>
      <c r="G1254">
        <v>79.86</v>
      </c>
      <c r="H1254">
        <f t="shared" si="42"/>
        <v>1.1296018031555222</v>
      </c>
      <c r="I1254">
        <v>32.5</v>
      </c>
      <c r="J1254">
        <v>98.01</v>
      </c>
      <c r="K1254">
        <v>94.43</v>
      </c>
      <c r="O1254" t="s">
        <v>1332</v>
      </c>
      <c r="P1254" t="s">
        <v>1306</v>
      </c>
      <c r="Q1254" t="s">
        <v>3</v>
      </c>
      <c r="R1254" t="s">
        <v>7</v>
      </c>
      <c r="S1254">
        <v>30</v>
      </c>
      <c r="T1254">
        <v>84.31</v>
      </c>
      <c r="U1254">
        <v>88.39</v>
      </c>
      <c r="V1254">
        <f t="shared" si="43"/>
        <v>0.95384093223215294</v>
      </c>
      <c r="W1254">
        <v>29.5</v>
      </c>
      <c r="X1254">
        <v>73.19</v>
      </c>
      <c r="Y1254">
        <v>87.18</v>
      </c>
    </row>
    <row r="1255" spans="1:25" x14ac:dyDescent="0.35">
      <c r="A1255" t="s">
        <v>1333</v>
      </c>
      <c r="B1255" t="s">
        <v>1306</v>
      </c>
      <c r="C1255" t="s">
        <v>3</v>
      </c>
      <c r="D1255" t="s">
        <v>6</v>
      </c>
      <c r="E1255">
        <v>24.5</v>
      </c>
      <c r="F1255">
        <v>90.77</v>
      </c>
      <c r="G1255">
        <v>74.930000000000007</v>
      </c>
      <c r="H1255">
        <f t="shared" si="42"/>
        <v>1.2113973041505404</v>
      </c>
      <c r="I1255">
        <v>24</v>
      </c>
      <c r="J1255">
        <v>71.959999999999994</v>
      </c>
      <c r="K1255">
        <v>73.7</v>
      </c>
      <c r="O1255" t="s">
        <v>1333</v>
      </c>
      <c r="P1255" t="s">
        <v>1306</v>
      </c>
      <c r="Q1255" t="s">
        <v>3</v>
      </c>
      <c r="R1255" t="s">
        <v>7</v>
      </c>
      <c r="S1255">
        <v>23.5</v>
      </c>
      <c r="T1255">
        <v>95.59</v>
      </c>
      <c r="U1255">
        <v>72.459999999999994</v>
      </c>
      <c r="V1255">
        <f t="shared" si="43"/>
        <v>1.3192105989511456</v>
      </c>
      <c r="W1255">
        <v>22.5</v>
      </c>
      <c r="X1255">
        <v>74.14</v>
      </c>
      <c r="Y1255">
        <v>69.97</v>
      </c>
    </row>
    <row r="1256" spans="1:25" x14ac:dyDescent="0.35">
      <c r="A1256" t="s">
        <v>1334</v>
      </c>
      <c r="B1256" t="s">
        <v>1306</v>
      </c>
      <c r="C1256" t="s">
        <v>3</v>
      </c>
      <c r="D1256" t="s">
        <v>6</v>
      </c>
      <c r="E1256">
        <v>23.5</v>
      </c>
      <c r="F1256">
        <v>66.14</v>
      </c>
      <c r="G1256">
        <v>72.459999999999994</v>
      </c>
      <c r="H1256">
        <f t="shared" si="42"/>
        <v>0.91277946453215575</v>
      </c>
      <c r="I1256">
        <v>23</v>
      </c>
      <c r="J1256">
        <v>51.66</v>
      </c>
      <c r="K1256">
        <v>71.22</v>
      </c>
      <c r="O1256" t="s">
        <v>1334</v>
      </c>
      <c r="P1256" t="s">
        <v>1306</v>
      </c>
      <c r="Q1256" t="s">
        <v>3</v>
      </c>
      <c r="R1256" t="s">
        <v>7</v>
      </c>
      <c r="S1256">
        <v>24</v>
      </c>
      <c r="T1256">
        <v>94.04</v>
      </c>
      <c r="U1256">
        <v>73.7</v>
      </c>
      <c r="V1256">
        <f t="shared" si="43"/>
        <v>1.2759837177747626</v>
      </c>
      <c r="W1256">
        <v>23.5</v>
      </c>
      <c r="X1256">
        <v>60.66</v>
      </c>
      <c r="Y1256">
        <v>72.459999999999994</v>
      </c>
    </row>
    <row r="1257" spans="1:25" x14ac:dyDescent="0.35">
      <c r="A1257" t="s">
        <v>1335</v>
      </c>
      <c r="B1257" t="s">
        <v>1306</v>
      </c>
      <c r="C1257" t="s">
        <v>3</v>
      </c>
      <c r="D1257" t="s">
        <v>6</v>
      </c>
      <c r="E1257">
        <v>24.5</v>
      </c>
      <c r="F1257">
        <v>127.83</v>
      </c>
      <c r="G1257">
        <v>74.930000000000007</v>
      </c>
      <c r="H1257">
        <f t="shared" si="42"/>
        <v>1.7059922594421457</v>
      </c>
      <c r="I1257">
        <v>23.5</v>
      </c>
      <c r="J1257">
        <v>48.65</v>
      </c>
      <c r="K1257">
        <v>72.459999999999994</v>
      </c>
      <c r="O1257" t="s">
        <v>1335</v>
      </c>
      <c r="P1257" t="s">
        <v>1306</v>
      </c>
      <c r="Q1257" t="s">
        <v>3</v>
      </c>
      <c r="R1257" t="s">
        <v>7</v>
      </c>
      <c r="S1257">
        <v>24</v>
      </c>
      <c r="T1257">
        <v>154.63999999999999</v>
      </c>
      <c r="U1257">
        <v>73.7</v>
      </c>
      <c r="V1257">
        <f t="shared" si="43"/>
        <v>2.0982360922659429</v>
      </c>
      <c r="W1257">
        <v>22.5</v>
      </c>
      <c r="X1257">
        <v>56.68</v>
      </c>
      <c r="Y1257">
        <v>69.97</v>
      </c>
    </row>
    <row r="1258" spans="1:25" x14ac:dyDescent="0.35">
      <c r="A1258" t="s">
        <v>1336</v>
      </c>
      <c r="B1258" t="s">
        <v>1306</v>
      </c>
      <c r="C1258" t="s">
        <v>3</v>
      </c>
      <c r="D1258" t="s">
        <v>6</v>
      </c>
      <c r="E1258">
        <v>24</v>
      </c>
      <c r="F1258">
        <v>118.39</v>
      </c>
      <c r="G1258">
        <v>73.7</v>
      </c>
      <c r="H1258">
        <f t="shared" si="42"/>
        <v>1.6063772048846676</v>
      </c>
      <c r="I1258">
        <v>23</v>
      </c>
      <c r="J1258">
        <v>57.87</v>
      </c>
      <c r="K1258">
        <v>71.22</v>
      </c>
      <c r="O1258" t="s">
        <v>1336</v>
      </c>
      <c r="P1258" t="s">
        <v>1306</v>
      </c>
      <c r="Q1258" t="s">
        <v>3</v>
      </c>
      <c r="R1258" t="s">
        <v>7</v>
      </c>
      <c r="S1258">
        <v>24</v>
      </c>
      <c r="T1258">
        <v>152.88</v>
      </c>
      <c r="U1258">
        <v>73.7</v>
      </c>
      <c r="V1258">
        <f t="shared" si="43"/>
        <v>2.0743554952510177</v>
      </c>
      <c r="W1258">
        <v>22</v>
      </c>
      <c r="X1258">
        <v>66.89</v>
      </c>
      <c r="Y1258">
        <v>68.72</v>
      </c>
    </row>
    <row r="1259" spans="1:25" x14ac:dyDescent="0.35">
      <c r="A1259" t="s">
        <v>1337</v>
      </c>
      <c r="B1259" t="s">
        <v>1306</v>
      </c>
      <c r="C1259" t="s">
        <v>3</v>
      </c>
      <c r="D1259" t="s">
        <v>6</v>
      </c>
      <c r="E1259">
        <v>20</v>
      </c>
      <c r="F1259">
        <v>57.88</v>
      </c>
      <c r="G1259">
        <v>63.71</v>
      </c>
      <c r="H1259">
        <f t="shared" si="42"/>
        <v>0.90849160257416417</v>
      </c>
      <c r="I1259">
        <v>19.5</v>
      </c>
      <c r="J1259">
        <v>46.94</v>
      </c>
      <c r="K1259">
        <v>62.44</v>
      </c>
      <c r="O1259" t="s">
        <v>1337</v>
      </c>
      <c r="P1259" t="s">
        <v>1306</v>
      </c>
      <c r="Q1259" t="s">
        <v>3</v>
      </c>
      <c r="R1259" t="s">
        <v>7</v>
      </c>
      <c r="S1259">
        <v>23</v>
      </c>
      <c r="T1259">
        <v>66.14</v>
      </c>
      <c r="U1259">
        <v>71.22</v>
      </c>
      <c r="V1259">
        <f t="shared" si="43"/>
        <v>0.92867172142656562</v>
      </c>
      <c r="W1259">
        <v>22.5</v>
      </c>
      <c r="X1259">
        <v>51.87</v>
      </c>
      <c r="Y1259">
        <v>69.97</v>
      </c>
    </row>
    <row r="1260" spans="1:25" x14ac:dyDescent="0.35">
      <c r="A1260" t="s">
        <v>1338</v>
      </c>
      <c r="B1260" t="s">
        <v>1306</v>
      </c>
      <c r="C1260" t="s">
        <v>0</v>
      </c>
      <c r="D1260" t="s">
        <v>19</v>
      </c>
      <c r="E1260">
        <v>24</v>
      </c>
      <c r="F1260">
        <v>211.16</v>
      </c>
      <c r="G1260">
        <v>73.7</v>
      </c>
      <c r="H1260">
        <f t="shared" si="42"/>
        <v>2.8651289009497964</v>
      </c>
      <c r="I1260">
        <v>22</v>
      </c>
      <c r="J1260">
        <v>45.41</v>
      </c>
      <c r="K1260">
        <v>68.72</v>
      </c>
      <c r="O1260" t="s">
        <v>1338</v>
      </c>
      <c r="P1260" t="s">
        <v>1306</v>
      </c>
      <c r="Q1260" t="s">
        <v>0</v>
      </c>
      <c r="R1260" t="s">
        <v>20</v>
      </c>
      <c r="S1260">
        <v>24</v>
      </c>
      <c r="T1260">
        <v>157.81</v>
      </c>
      <c r="U1260">
        <v>73.7</v>
      </c>
      <c r="V1260">
        <f t="shared" si="43"/>
        <v>2.1412483039348711</v>
      </c>
      <c r="W1260">
        <v>23</v>
      </c>
      <c r="X1260">
        <v>70.89</v>
      </c>
      <c r="Y1260">
        <v>71.22</v>
      </c>
    </row>
    <row r="1261" spans="1:25" x14ac:dyDescent="0.35">
      <c r="A1261" t="s">
        <v>1339</v>
      </c>
      <c r="B1261" t="s">
        <v>1306</v>
      </c>
      <c r="C1261" t="s">
        <v>0</v>
      </c>
      <c r="D1261" t="s">
        <v>19</v>
      </c>
      <c r="E1261">
        <v>24</v>
      </c>
      <c r="F1261">
        <v>189.73</v>
      </c>
      <c r="G1261">
        <v>73.7</v>
      </c>
      <c r="H1261">
        <f t="shared" si="42"/>
        <v>2.5743554952510173</v>
      </c>
      <c r="I1261">
        <v>22</v>
      </c>
      <c r="J1261">
        <v>58.15</v>
      </c>
      <c r="K1261">
        <v>68.72</v>
      </c>
      <c r="O1261" t="s">
        <v>1339</v>
      </c>
      <c r="P1261" t="s">
        <v>1306</v>
      </c>
      <c r="Q1261" t="s">
        <v>0</v>
      </c>
      <c r="R1261" t="s">
        <v>20</v>
      </c>
      <c r="S1261">
        <v>24</v>
      </c>
      <c r="T1261">
        <v>131.24</v>
      </c>
      <c r="U1261">
        <v>73.7</v>
      </c>
      <c r="V1261">
        <f t="shared" si="43"/>
        <v>1.7807327001356852</v>
      </c>
      <c r="W1261">
        <v>22.5</v>
      </c>
      <c r="X1261">
        <v>57.88</v>
      </c>
      <c r="Y1261">
        <v>69.97</v>
      </c>
    </row>
    <row r="1262" spans="1:25" x14ac:dyDescent="0.35">
      <c r="A1262" t="s">
        <v>1340</v>
      </c>
      <c r="B1262" t="s">
        <v>1306</v>
      </c>
      <c r="C1262" t="s">
        <v>0</v>
      </c>
      <c r="D1262" t="s">
        <v>19</v>
      </c>
      <c r="E1262">
        <v>24</v>
      </c>
      <c r="F1262">
        <v>139.32</v>
      </c>
      <c r="G1262">
        <v>73.7</v>
      </c>
      <c r="H1262">
        <f t="shared" si="42"/>
        <v>1.8903663500678425</v>
      </c>
      <c r="I1262">
        <v>22.5</v>
      </c>
      <c r="J1262">
        <v>41.14</v>
      </c>
      <c r="K1262">
        <v>69.97</v>
      </c>
      <c r="O1262" t="s">
        <v>1340</v>
      </c>
      <c r="P1262" t="s">
        <v>1306</v>
      </c>
      <c r="Q1262" t="s">
        <v>0</v>
      </c>
      <c r="R1262" t="s">
        <v>20</v>
      </c>
      <c r="S1262">
        <v>24</v>
      </c>
      <c r="T1262">
        <v>130.51</v>
      </c>
      <c r="U1262">
        <v>73.7</v>
      </c>
      <c r="V1262">
        <f t="shared" si="43"/>
        <v>1.7708276797829035</v>
      </c>
      <c r="W1262">
        <v>16</v>
      </c>
      <c r="X1262">
        <v>60.39</v>
      </c>
      <c r="Y1262">
        <v>53.5</v>
      </c>
    </row>
    <row r="1263" spans="1:25" x14ac:dyDescent="0.35">
      <c r="A1263" t="s">
        <v>1341</v>
      </c>
      <c r="B1263" t="s">
        <v>1306</v>
      </c>
      <c r="C1263" t="s">
        <v>0</v>
      </c>
      <c r="D1263" t="s">
        <v>19</v>
      </c>
      <c r="E1263">
        <v>23.5</v>
      </c>
      <c r="F1263">
        <v>113.08</v>
      </c>
      <c r="G1263">
        <v>72.459999999999994</v>
      </c>
      <c r="H1263">
        <f t="shared" si="42"/>
        <v>1.5605851504278223</v>
      </c>
      <c r="I1263">
        <v>22</v>
      </c>
      <c r="J1263">
        <v>49.51</v>
      </c>
      <c r="K1263">
        <v>68.72</v>
      </c>
      <c r="O1263" t="s">
        <v>1341</v>
      </c>
      <c r="P1263" t="s">
        <v>1306</v>
      </c>
      <c r="Q1263" t="s">
        <v>0</v>
      </c>
      <c r="R1263" t="s">
        <v>20</v>
      </c>
      <c r="S1263">
        <v>24</v>
      </c>
      <c r="T1263">
        <v>145.69</v>
      </c>
      <c r="U1263">
        <v>73.7</v>
      </c>
      <c r="V1263">
        <f t="shared" si="43"/>
        <v>1.9767978290366348</v>
      </c>
      <c r="W1263">
        <v>23</v>
      </c>
      <c r="X1263">
        <v>69.790000000000006</v>
      </c>
      <c r="Y1263">
        <v>71.22</v>
      </c>
    </row>
    <row r="1264" spans="1:25" x14ac:dyDescent="0.35">
      <c r="A1264" t="s">
        <v>1342</v>
      </c>
      <c r="B1264" t="s">
        <v>1306</v>
      </c>
      <c r="C1264" t="s">
        <v>0</v>
      </c>
      <c r="D1264" t="s">
        <v>19</v>
      </c>
      <c r="E1264">
        <v>24.5</v>
      </c>
      <c r="F1264">
        <v>118.31</v>
      </c>
      <c r="G1264">
        <v>74.930000000000007</v>
      </c>
      <c r="H1264">
        <f t="shared" si="42"/>
        <v>1.5789403443213665</v>
      </c>
      <c r="I1264">
        <v>20.5</v>
      </c>
      <c r="J1264">
        <v>68.22</v>
      </c>
      <c r="K1264">
        <v>64.97</v>
      </c>
      <c r="O1264" t="s">
        <v>1342</v>
      </c>
      <c r="P1264" t="s">
        <v>1306</v>
      </c>
      <c r="Q1264" t="s">
        <v>0</v>
      </c>
      <c r="R1264" t="s">
        <v>20</v>
      </c>
      <c r="S1264">
        <v>24</v>
      </c>
      <c r="T1264">
        <v>75.150000000000006</v>
      </c>
      <c r="U1264">
        <v>73.7</v>
      </c>
      <c r="V1264">
        <f t="shared" si="43"/>
        <v>1.019674355495251</v>
      </c>
      <c r="W1264">
        <v>23.5</v>
      </c>
      <c r="X1264">
        <v>50.18</v>
      </c>
      <c r="Y1264">
        <v>72.459999999999994</v>
      </c>
    </row>
    <row r="1265" spans="1:25" x14ac:dyDescent="0.35">
      <c r="A1265" t="s">
        <v>1343</v>
      </c>
      <c r="B1265" t="s">
        <v>1306</v>
      </c>
      <c r="C1265" t="s">
        <v>0</v>
      </c>
      <c r="D1265" t="s">
        <v>19</v>
      </c>
      <c r="E1265">
        <v>23.5</v>
      </c>
      <c r="F1265">
        <v>266.08</v>
      </c>
      <c r="G1265">
        <v>72.459999999999994</v>
      </c>
      <c r="H1265">
        <f t="shared" si="42"/>
        <v>3.6720949489373447</v>
      </c>
      <c r="I1265">
        <v>21</v>
      </c>
      <c r="J1265">
        <v>23.81</v>
      </c>
      <c r="K1265">
        <v>66.22</v>
      </c>
      <c r="O1265" t="s">
        <v>1343</v>
      </c>
      <c r="P1265" t="s">
        <v>1306</v>
      </c>
      <c r="Q1265" t="s">
        <v>0</v>
      </c>
      <c r="R1265" t="s">
        <v>20</v>
      </c>
      <c r="S1265">
        <v>24</v>
      </c>
      <c r="T1265">
        <v>206.61</v>
      </c>
      <c r="U1265">
        <v>73.7</v>
      </c>
      <c r="V1265">
        <f t="shared" si="43"/>
        <v>2.803392130257802</v>
      </c>
      <c r="W1265">
        <v>22.5</v>
      </c>
      <c r="X1265">
        <v>60.11</v>
      </c>
      <c r="Y1265">
        <v>69.97</v>
      </c>
    </row>
    <row r="1266" spans="1:25" x14ac:dyDescent="0.35">
      <c r="A1266" t="s">
        <v>1344</v>
      </c>
      <c r="B1266" t="s">
        <v>1306</v>
      </c>
      <c r="C1266" t="s">
        <v>0</v>
      </c>
      <c r="D1266" t="s">
        <v>19</v>
      </c>
      <c r="E1266">
        <v>23.5</v>
      </c>
      <c r="F1266">
        <v>145.77000000000001</v>
      </c>
      <c r="G1266">
        <v>72.459999999999994</v>
      </c>
      <c r="H1266">
        <f t="shared" si="42"/>
        <v>2.0117306099917198</v>
      </c>
      <c r="I1266">
        <v>21.5</v>
      </c>
      <c r="J1266">
        <v>65.150000000000006</v>
      </c>
      <c r="K1266">
        <v>67.47</v>
      </c>
      <c r="O1266" t="s">
        <v>1344</v>
      </c>
      <c r="P1266" t="s">
        <v>1306</v>
      </c>
      <c r="Q1266" t="s">
        <v>0</v>
      </c>
      <c r="R1266" t="s">
        <v>20</v>
      </c>
      <c r="S1266">
        <v>24</v>
      </c>
      <c r="T1266">
        <v>126.73</v>
      </c>
      <c r="U1266">
        <v>73.7</v>
      </c>
      <c r="V1266">
        <f t="shared" si="43"/>
        <v>1.7195386702849389</v>
      </c>
      <c r="W1266">
        <v>22.5</v>
      </c>
      <c r="X1266">
        <v>69.13</v>
      </c>
      <c r="Y1266">
        <v>69.97</v>
      </c>
    </row>
    <row r="1267" spans="1:25" x14ac:dyDescent="0.35">
      <c r="A1267" t="s">
        <v>1345</v>
      </c>
      <c r="B1267" t="s">
        <v>1306</v>
      </c>
      <c r="C1267" t="s">
        <v>0</v>
      </c>
      <c r="D1267" t="s">
        <v>19</v>
      </c>
      <c r="E1267">
        <v>24</v>
      </c>
      <c r="F1267">
        <v>197.83</v>
      </c>
      <c r="G1267">
        <v>73.7</v>
      </c>
      <c r="H1267">
        <f t="shared" si="42"/>
        <v>2.6842605156037993</v>
      </c>
      <c r="I1267">
        <v>22.5</v>
      </c>
      <c r="J1267">
        <v>68.5</v>
      </c>
      <c r="K1267">
        <v>69.97</v>
      </c>
      <c r="O1267" t="s">
        <v>1345</v>
      </c>
      <c r="P1267" t="s">
        <v>1306</v>
      </c>
      <c r="Q1267" t="s">
        <v>0</v>
      </c>
      <c r="R1267" t="s">
        <v>20</v>
      </c>
      <c r="S1267">
        <v>24</v>
      </c>
      <c r="T1267">
        <v>105.64</v>
      </c>
      <c r="U1267">
        <v>73.7</v>
      </c>
      <c r="V1267">
        <f t="shared" si="43"/>
        <v>1.4333785617367707</v>
      </c>
      <c r="W1267">
        <v>23</v>
      </c>
      <c r="X1267">
        <v>66.540000000000006</v>
      </c>
      <c r="Y1267">
        <v>71.22</v>
      </c>
    </row>
    <row r="1268" spans="1:25" x14ac:dyDescent="0.35">
      <c r="A1268" t="s">
        <v>1346</v>
      </c>
      <c r="B1268" t="s">
        <v>1306</v>
      </c>
      <c r="C1268" t="s">
        <v>0</v>
      </c>
      <c r="D1268" t="s">
        <v>19</v>
      </c>
      <c r="E1268">
        <v>24</v>
      </c>
      <c r="F1268">
        <v>177.52</v>
      </c>
      <c r="G1268">
        <v>73.7</v>
      </c>
      <c r="H1268">
        <f t="shared" si="42"/>
        <v>2.4086838534599728</v>
      </c>
      <c r="I1268">
        <v>22</v>
      </c>
      <c r="J1268">
        <v>68.010000000000005</v>
      </c>
      <c r="K1268">
        <v>68.72</v>
      </c>
      <c r="O1268" t="s">
        <v>1346</v>
      </c>
      <c r="P1268" t="s">
        <v>1306</v>
      </c>
      <c r="Q1268" t="s">
        <v>0</v>
      </c>
      <c r="R1268" t="s">
        <v>20</v>
      </c>
      <c r="S1268">
        <v>24</v>
      </c>
      <c r="T1268">
        <v>108.57</v>
      </c>
      <c r="U1268">
        <v>73.7</v>
      </c>
      <c r="V1268">
        <f t="shared" si="43"/>
        <v>1.4731343283582088</v>
      </c>
      <c r="W1268">
        <v>23</v>
      </c>
      <c r="X1268">
        <v>47.37</v>
      </c>
      <c r="Y1268">
        <v>71.22</v>
      </c>
    </row>
    <row r="1269" spans="1:25" x14ac:dyDescent="0.35">
      <c r="A1269" t="s">
        <v>1347</v>
      </c>
      <c r="B1269" t="s">
        <v>1306</v>
      </c>
      <c r="C1269" t="s">
        <v>0</v>
      </c>
      <c r="D1269" t="s">
        <v>19</v>
      </c>
      <c r="E1269">
        <v>24.5</v>
      </c>
      <c r="F1269">
        <v>217.75</v>
      </c>
      <c r="G1269">
        <v>74.930000000000007</v>
      </c>
      <c r="H1269">
        <f t="shared" si="42"/>
        <v>2.9060456425997594</v>
      </c>
      <c r="I1269">
        <v>22.5</v>
      </c>
      <c r="J1269">
        <v>65.099999999999994</v>
      </c>
      <c r="K1269">
        <v>69.97</v>
      </c>
      <c r="O1269" t="s">
        <v>1347</v>
      </c>
      <c r="P1269" t="s">
        <v>1306</v>
      </c>
      <c r="Q1269" t="s">
        <v>0</v>
      </c>
      <c r="R1269" t="s">
        <v>20</v>
      </c>
      <c r="S1269">
        <v>24</v>
      </c>
      <c r="T1269">
        <v>159.34</v>
      </c>
      <c r="U1269">
        <v>73.7</v>
      </c>
      <c r="V1269">
        <f t="shared" si="43"/>
        <v>2.1620081411126186</v>
      </c>
      <c r="W1269">
        <v>22.5</v>
      </c>
      <c r="X1269">
        <v>66.33</v>
      </c>
      <c r="Y1269">
        <v>69.97</v>
      </c>
    </row>
    <row r="1270" spans="1:25" x14ac:dyDescent="0.35">
      <c r="A1270" t="s">
        <v>1348</v>
      </c>
      <c r="B1270" t="s">
        <v>1306</v>
      </c>
      <c r="C1270" t="s">
        <v>0</v>
      </c>
      <c r="D1270" t="s">
        <v>19</v>
      </c>
      <c r="E1270">
        <v>24</v>
      </c>
      <c r="F1270">
        <v>145.99</v>
      </c>
      <c r="G1270">
        <v>73.7</v>
      </c>
      <c r="H1270">
        <f t="shared" si="42"/>
        <v>1.9808683853459974</v>
      </c>
      <c r="I1270">
        <v>22</v>
      </c>
      <c r="J1270">
        <v>44.14</v>
      </c>
      <c r="K1270">
        <v>68.72</v>
      </c>
      <c r="O1270" t="s">
        <v>1348</v>
      </c>
      <c r="P1270" t="s">
        <v>1306</v>
      </c>
      <c r="Q1270" t="s">
        <v>0</v>
      </c>
      <c r="R1270" t="s">
        <v>20</v>
      </c>
      <c r="S1270">
        <v>24</v>
      </c>
      <c r="T1270">
        <v>155.63</v>
      </c>
      <c r="U1270">
        <v>73.7</v>
      </c>
      <c r="V1270">
        <f t="shared" si="43"/>
        <v>2.1116689280868384</v>
      </c>
      <c r="W1270">
        <v>22</v>
      </c>
      <c r="X1270">
        <v>56.93</v>
      </c>
      <c r="Y1270">
        <v>68.72</v>
      </c>
    </row>
    <row r="1271" spans="1:25" x14ac:dyDescent="0.35">
      <c r="A1271" t="s">
        <v>1349</v>
      </c>
      <c r="B1271" t="s">
        <v>1306</v>
      </c>
      <c r="C1271" t="s">
        <v>0</v>
      </c>
      <c r="D1271" t="s">
        <v>19</v>
      </c>
      <c r="E1271">
        <v>24</v>
      </c>
      <c r="F1271">
        <v>158.87</v>
      </c>
      <c r="G1271">
        <v>73.7</v>
      </c>
      <c r="H1271">
        <f t="shared" si="42"/>
        <v>2.1556309362279511</v>
      </c>
      <c r="I1271">
        <v>22.5</v>
      </c>
      <c r="J1271">
        <v>59.46</v>
      </c>
      <c r="K1271">
        <v>69.97</v>
      </c>
      <c r="O1271" t="s">
        <v>1349</v>
      </c>
      <c r="P1271" t="s">
        <v>1306</v>
      </c>
      <c r="Q1271" t="s">
        <v>0</v>
      </c>
      <c r="R1271" t="s">
        <v>20</v>
      </c>
      <c r="S1271">
        <v>24</v>
      </c>
      <c r="T1271">
        <v>176.24</v>
      </c>
      <c r="U1271">
        <v>73.7</v>
      </c>
      <c r="V1271">
        <f t="shared" si="43"/>
        <v>2.391316146540027</v>
      </c>
      <c r="W1271">
        <v>16</v>
      </c>
      <c r="X1271">
        <v>54.09</v>
      </c>
      <c r="Y1271">
        <v>53.5</v>
      </c>
    </row>
    <row r="1272" spans="1:25" x14ac:dyDescent="0.35">
      <c r="A1272" t="s">
        <v>1350</v>
      </c>
      <c r="B1272" t="s">
        <v>1306</v>
      </c>
      <c r="C1272" t="s">
        <v>0</v>
      </c>
      <c r="D1272" t="s">
        <v>19</v>
      </c>
      <c r="E1272">
        <v>23.5</v>
      </c>
      <c r="F1272">
        <v>140.28</v>
      </c>
      <c r="G1272">
        <v>72.459999999999994</v>
      </c>
      <c r="H1272">
        <f t="shared" si="42"/>
        <v>1.9359646701628486</v>
      </c>
      <c r="I1272">
        <v>21.5</v>
      </c>
      <c r="J1272">
        <v>42.8</v>
      </c>
      <c r="K1272">
        <v>67.47</v>
      </c>
      <c r="O1272" t="s">
        <v>1350</v>
      </c>
      <c r="P1272" t="s">
        <v>1306</v>
      </c>
      <c r="Q1272" t="s">
        <v>0</v>
      </c>
      <c r="R1272" t="s">
        <v>20</v>
      </c>
      <c r="S1272">
        <v>24</v>
      </c>
      <c r="T1272">
        <v>176.13</v>
      </c>
      <c r="U1272">
        <v>73.7</v>
      </c>
      <c r="V1272">
        <f t="shared" si="43"/>
        <v>2.3898236092265943</v>
      </c>
      <c r="W1272">
        <v>22.5</v>
      </c>
      <c r="X1272">
        <v>68.040000000000006</v>
      </c>
      <c r="Y1272">
        <v>69.97</v>
      </c>
    </row>
    <row r="1273" spans="1:25" x14ac:dyDescent="0.35">
      <c r="A1273" s="1" t="s">
        <v>1351</v>
      </c>
      <c r="B1273" t="s">
        <v>1306</v>
      </c>
      <c r="C1273" t="s">
        <v>0</v>
      </c>
      <c r="D1273" t="s">
        <v>19</v>
      </c>
      <c r="E1273">
        <v>24.5</v>
      </c>
      <c r="F1273">
        <v>96.31</v>
      </c>
      <c r="G1273">
        <v>74.930000000000007</v>
      </c>
      <c r="H1273">
        <f t="shared" si="42"/>
        <v>1.2853329774456159</v>
      </c>
      <c r="I1273">
        <v>23</v>
      </c>
      <c r="J1273">
        <v>65.84</v>
      </c>
      <c r="K1273">
        <v>71.22</v>
      </c>
      <c r="O1273" t="s">
        <v>1351</v>
      </c>
      <c r="P1273" t="s">
        <v>1306</v>
      </c>
      <c r="Q1273" t="s">
        <v>0</v>
      </c>
      <c r="R1273" t="s">
        <v>20</v>
      </c>
      <c r="S1273">
        <v>24</v>
      </c>
      <c r="T1273">
        <v>126.08</v>
      </c>
      <c r="U1273">
        <v>73.7</v>
      </c>
      <c r="V1273">
        <f t="shared" si="43"/>
        <v>1.7107191316146539</v>
      </c>
      <c r="W1273">
        <v>23</v>
      </c>
      <c r="X1273">
        <v>53.03</v>
      </c>
      <c r="Y1273">
        <v>71.22</v>
      </c>
    </row>
    <row r="1274" spans="1:25" x14ac:dyDescent="0.35">
      <c r="A1274" t="s">
        <v>1352</v>
      </c>
      <c r="B1274" t="s">
        <v>1306</v>
      </c>
      <c r="C1274" t="s">
        <v>0</v>
      </c>
      <c r="D1274" t="s">
        <v>19</v>
      </c>
      <c r="E1274">
        <v>24</v>
      </c>
      <c r="F1274">
        <v>194.97</v>
      </c>
      <c r="G1274">
        <v>73.7</v>
      </c>
      <c r="H1274">
        <f t="shared" si="42"/>
        <v>2.6454545454545455</v>
      </c>
      <c r="I1274">
        <v>22.5</v>
      </c>
      <c r="J1274">
        <v>63.29</v>
      </c>
      <c r="K1274">
        <v>69.97</v>
      </c>
      <c r="O1274" t="s">
        <v>1352</v>
      </c>
      <c r="P1274" t="s">
        <v>1306</v>
      </c>
      <c r="Q1274" t="s">
        <v>0</v>
      </c>
      <c r="R1274" t="s">
        <v>20</v>
      </c>
      <c r="S1274">
        <v>24</v>
      </c>
      <c r="T1274">
        <v>159.4</v>
      </c>
      <c r="U1274">
        <v>73.7</v>
      </c>
      <c r="V1274">
        <f t="shared" si="43"/>
        <v>2.1628222523744913</v>
      </c>
      <c r="W1274">
        <v>22.5</v>
      </c>
      <c r="X1274">
        <v>46.82</v>
      </c>
      <c r="Y1274">
        <v>69.97</v>
      </c>
    </row>
    <row r="1275" spans="1:25" x14ac:dyDescent="0.35">
      <c r="A1275" t="s">
        <v>1353</v>
      </c>
      <c r="B1275" t="s">
        <v>1306</v>
      </c>
      <c r="C1275" t="s">
        <v>0</v>
      </c>
      <c r="D1275" t="s">
        <v>19</v>
      </c>
      <c r="E1275">
        <v>24</v>
      </c>
      <c r="F1275">
        <v>220.38</v>
      </c>
      <c r="G1275">
        <v>73.7</v>
      </c>
      <c r="H1275">
        <f t="shared" si="42"/>
        <v>2.9902306648575303</v>
      </c>
      <c r="I1275">
        <v>22</v>
      </c>
      <c r="J1275">
        <v>40.89</v>
      </c>
      <c r="K1275">
        <v>68.72</v>
      </c>
      <c r="O1275" t="s">
        <v>1353</v>
      </c>
      <c r="P1275" t="s">
        <v>1306</v>
      </c>
      <c r="Q1275" t="s">
        <v>0</v>
      </c>
      <c r="R1275" t="s">
        <v>20</v>
      </c>
      <c r="S1275">
        <v>24</v>
      </c>
      <c r="T1275">
        <v>184.08</v>
      </c>
      <c r="U1275">
        <v>73.7</v>
      </c>
      <c r="V1275">
        <f t="shared" si="43"/>
        <v>2.4976933514246946</v>
      </c>
      <c r="W1275">
        <v>23</v>
      </c>
      <c r="X1275">
        <v>70.680000000000007</v>
      </c>
      <c r="Y1275">
        <v>71.22</v>
      </c>
    </row>
    <row r="1276" spans="1:25" x14ac:dyDescent="0.35">
      <c r="A1276" t="s">
        <v>1354</v>
      </c>
      <c r="B1276" t="s">
        <v>1306</v>
      </c>
      <c r="C1276" t="s">
        <v>3</v>
      </c>
      <c r="D1276" t="s">
        <v>19</v>
      </c>
      <c r="E1276">
        <v>23</v>
      </c>
      <c r="F1276">
        <v>53.99</v>
      </c>
      <c r="G1276">
        <v>71.22</v>
      </c>
      <c r="H1276">
        <f t="shared" si="42"/>
        <v>0.75807357483852855</v>
      </c>
      <c r="I1276">
        <v>22.5</v>
      </c>
      <c r="J1276">
        <v>48.69</v>
      </c>
      <c r="K1276">
        <v>69.97</v>
      </c>
      <c r="O1276" t="s">
        <v>1354</v>
      </c>
      <c r="P1276" t="s">
        <v>1306</v>
      </c>
      <c r="Q1276" t="s">
        <v>3</v>
      </c>
      <c r="R1276" t="s">
        <v>20</v>
      </c>
      <c r="S1276">
        <v>24</v>
      </c>
      <c r="T1276">
        <v>130.91</v>
      </c>
      <c r="U1276">
        <v>73.7</v>
      </c>
      <c r="V1276">
        <f t="shared" si="43"/>
        <v>1.7762550881953867</v>
      </c>
      <c r="W1276">
        <v>26</v>
      </c>
      <c r="X1276">
        <v>80.81</v>
      </c>
      <c r="Y1276">
        <v>78.63</v>
      </c>
    </row>
    <row r="1277" spans="1:25" x14ac:dyDescent="0.35">
      <c r="A1277" t="s">
        <v>1355</v>
      </c>
      <c r="B1277" t="s">
        <v>1306</v>
      </c>
      <c r="C1277" t="s">
        <v>3</v>
      </c>
      <c r="D1277" t="s">
        <v>19</v>
      </c>
      <c r="E1277">
        <v>22</v>
      </c>
      <c r="F1277">
        <v>64.48</v>
      </c>
      <c r="G1277">
        <v>68.72</v>
      </c>
      <c r="H1277">
        <f t="shared" si="42"/>
        <v>0.9383003492433063</v>
      </c>
      <c r="I1277">
        <v>21.5</v>
      </c>
      <c r="J1277">
        <v>44.54</v>
      </c>
      <c r="K1277">
        <v>67.47</v>
      </c>
      <c r="O1277" t="s">
        <v>1355</v>
      </c>
      <c r="P1277" t="s">
        <v>1306</v>
      </c>
      <c r="Q1277" t="s">
        <v>3</v>
      </c>
      <c r="R1277" t="s">
        <v>20</v>
      </c>
      <c r="S1277">
        <v>23.5</v>
      </c>
      <c r="T1277">
        <v>68.61</v>
      </c>
      <c r="U1277">
        <v>72.459999999999994</v>
      </c>
      <c r="V1277">
        <f t="shared" si="43"/>
        <v>0.94686723709632903</v>
      </c>
      <c r="W1277">
        <v>23</v>
      </c>
      <c r="X1277">
        <v>57.16</v>
      </c>
      <c r="Y1277">
        <v>71.22</v>
      </c>
    </row>
    <row r="1278" spans="1:25" x14ac:dyDescent="0.35">
      <c r="A1278" t="s">
        <v>1356</v>
      </c>
      <c r="B1278" t="s">
        <v>1306</v>
      </c>
      <c r="C1278" t="s">
        <v>3</v>
      </c>
      <c r="D1278" t="s">
        <v>19</v>
      </c>
      <c r="E1278">
        <v>24</v>
      </c>
      <c r="F1278">
        <v>82.56</v>
      </c>
      <c r="G1278">
        <v>73.7</v>
      </c>
      <c r="H1278">
        <f t="shared" si="42"/>
        <v>1.1202170963364992</v>
      </c>
      <c r="I1278">
        <v>22.5</v>
      </c>
      <c r="J1278">
        <v>53.25</v>
      </c>
      <c r="K1278">
        <v>69.97</v>
      </c>
      <c r="O1278" t="s">
        <v>1356</v>
      </c>
      <c r="P1278" t="s">
        <v>1306</v>
      </c>
      <c r="Q1278" t="s">
        <v>3</v>
      </c>
      <c r="R1278" t="s">
        <v>20</v>
      </c>
      <c r="S1278">
        <v>24</v>
      </c>
      <c r="T1278">
        <v>107.68</v>
      </c>
      <c r="U1278">
        <v>73.7</v>
      </c>
      <c r="V1278">
        <f t="shared" si="43"/>
        <v>1.4610583446404342</v>
      </c>
      <c r="W1278">
        <v>22.5</v>
      </c>
      <c r="X1278">
        <v>58.72</v>
      </c>
      <c r="Y1278">
        <v>69.97</v>
      </c>
    </row>
    <row r="1279" spans="1:25" x14ac:dyDescent="0.35">
      <c r="A1279" t="s">
        <v>1357</v>
      </c>
      <c r="B1279" t="s">
        <v>1306</v>
      </c>
      <c r="C1279" t="s">
        <v>3</v>
      </c>
      <c r="D1279" t="s">
        <v>19</v>
      </c>
      <c r="E1279">
        <v>25.5</v>
      </c>
      <c r="F1279">
        <v>71.81</v>
      </c>
      <c r="G1279">
        <v>77.400000000000006</v>
      </c>
      <c r="H1279">
        <f t="shared" si="42"/>
        <v>0.9277777777777777</v>
      </c>
      <c r="I1279">
        <v>25</v>
      </c>
      <c r="J1279">
        <v>49.87</v>
      </c>
      <c r="K1279">
        <v>76.17</v>
      </c>
      <c r="O1279" t="s">
        <v>1357</v>
      </c>
      <c r="P1279" t="s">
        <v>1306</v>
      </c>
      <c r="Q1279" t="s">
        <v>3</v>
      </c>
      <c r="R1279" t="s">
        <v>20</v>
      </c>
      <c r="S1279">
        <v>16</v>
      </c>
      <c r="T1279">
        <v>56.52</v>
      </c>
      <c r="U1279">
        <v>53.5</v>
      </c>
      <c r="V1279">
        <f t="shared" si="43"/>
        <v>1.0564485981308411</v>
      </c>
      <c r="W1279">
        <v>24</v>
      </c>
      <c r="X1279">
        <v>74.349999999999994</v>
      </c>
      <c r="Y1279">
        <v>73.7</v>
      </c>
    </row>
    <row r="1280" spans="1:25" x14ac:dyDescent="0.35">
      <c r="A1280" t="s">
        <v>1358</v>
      </c>
      <c r="B1280" t="s">
        <v>1306</v>
      </c>
      <c r="C1280" t="s">
        <v>3</v>
      </c>
      <c r="D1280" t="s">
        <v>19</v>
      </c>
      <c r="E1280">
        <v>16</v>
      </c>
      <c r="F1280">
        <v>45.79</v>
      </c>
      <c r="G1280">
        <v>53.5</v>
      </c>
      <c r="H1280">
        <f t="shared" si="42"/>
        <v>0.85588785046728966</v>
      </c>
      <c r="I1280">
        <v>15.5</v>
      </c>
      <c r="J1280">
        <v>36.35</v>
      </c>
      <c r="K1280">
        <v>52.21</v>
      </c>
      <c r="O1280" t="s">
        <v>1358</v>
      </c>
      <c r="P1280" t="s">
        <v>1306</v>
      </c>
      <c r="Q1280" t="s">
        <v>3</v>
      </c>
      <c r="R1280" t="s">
        <v>20</v>
      </c>
      <c r="S1280">
        <v>27.5</v>
      </c>
      <c r="T1280">
        <v>81.03</v>
      </c>
      <c r="U1280">
        <v>82.3</v>
      </c>
      <c r="V1280">
        <f t="shared" si="43"/>
        <v>0.98456865127582027</v>
      </c>
      <c r="W1280">
        <v>27</v>
      </c>
      <c r="X1280">
        <v>67.81</v>
      </c>
      <c r="Y1280">
        <v>81.08</v>
      </c>
    </row>
    <row r="1281" spans="1:25" x14ac:dyDescent="0.35">
      <c r="A1281" t="s">
        <v>1359</v>
      </c>
      <c r="B1281" t="s">
        <v>1306</v>
      </c>
      <c r="C1281" t="s">
        <v>3</v>
      </c>
      <c r="D1281" t="s">
        <v>19</v>
      </c>
      <c r="E1281">
        <v>25.5</v>
      </c>
      <c r="F1281">
        <v>63.97</v>
      </c>
      <c r="G1281">
        <v>77.400000000000006</v>
      </c>
      <c r="H1281">
        <f t="shared" si="42"/>
        <v>0.826485788113695</v>
      </c>
      <c r="I1281">
        <v>25</v>
      </c>
      <c r="J1281">
        <v>49.85</v>
      </c>
      <c r="K1281">
        <v>76.17</v>
      </c>
      <c r="O1281" t="s">
        <v>1359</v>
      </c>
      <c r="P1281" t="s">
        <v>1306</v>
      </c>
      <c r="Q1281" t="s">
        <v>3</v>
      </c>
      <c r="R1281" t="s">
        <v>20</v>
      </c>
      <c r="S1281">
        <v>24</v>
      </c>
      <c r="T1281">
        <v>102.21</v>
      </c>
      <c r="U1281">
        <v>73.7</v>
      </c>
      <c r="V1281">
        <f t="shared" si="43"/>
        <v>1.3868385345997285</v>
      </c>
      <c r="W1281">
        <v>22.5</v>
      </c>
      <c r="X1281">
        <v>63.27</v>
      </c>
      <c r="Y1281">
        <v>69.97</v>
      </c>
    </row>
    <row r="1282" spans="1:25" x14ac:dyDescent="0.35">
      <c r="A1282" t="s">
        <v>1360</v>
      </c>
      <c r="B1282" t="s">
        <v>1306</v>
      </c>
      <c r="C1282" t="s">
        <v>3</v>
      </c>
      <c r="D1282" t="s">
        <v>19</v>
      </c>
      <c r="E1282">
        <v>25.5</v>
      </c>
      <c r="F1282">
        <v>63.1</v>
      </c>
      <c r="G1282">
        <v>77.400000000000006</v>
      </c>
      <c r="H1282">
        <f t="shared" si="42"/>
        <v>0.81524547803617564</v>
      </c>
      <c r="I1282">
        <v>25</v>
      </c>
      <c r="J1282">
        <v>34.880000000000003</v>
      </c>
      <c r="K1282">
        <v>76.17</v>
      </c>
      <c r="O1282" t="s">
        <v>1360</v>
      </c>
      <c r="P1282" t="s">
        <v>1306</v>
      </c>
      <c r="Q1282" t="s">
        <v>3</v>
      </c>
      <c r="R1282" t="s">
        <v>20</v>
      </c>
      <c r="S1282">
        <v>21.5</v>
      </c>
      <c r="T1282">
        <v>51.27</v>
      </c>
      <c r="U1282">
        <v>67.47</v>
      </c>
      <c r="V1282">
        <f t="shared" si="43"/>
        <v>0.75989328590484662</v>
      </c>
      <c r="W1282">
        <v>21</v>
      </c>
      <c r="X1282">
        <v>38.99</v>
      </c>
      <c r="Y1282">
        <v>66.22</v>
      </c>
    </row>
    <row r="1283" spans="1:25" x14ac:dyDescent="0.35">
      <c r="A1283" t="s">
        <v>1361</v>
      </c>
      <c r="B1283" t="s">
        <v>1306</v>
      </c>
      <c r="C1283" t="s">
        <v>3</v>
      </c>
      <c r="D1283" t="s">
        <v>19</v>
      </c>
      <c r="E1283">
        <v>24</v>
      </c>
      <c r="F1283">
        <v>69.91</v>
      </c>
      <c r="G1283">
        <v>73.7</v>
      </c>
      <c r="H1283">
        <f t="shared" si="42"/>
        <v>0.94857530529172307</v>
      </c>
      <c r="I1283">
        <v>23.5</v>
      </c>
      <c r="J1283">
        <v>67.349999999999994</v>
      </c>
      <c r="K1283">
        <v>72.459999999999994</v>
      </c>
      <c r="O1283" t="s">
        <v>1361</v>
      </c>
      <c r="P1283" t="s">
        <v>1306</v>
      </c>
      <c r="Q1283" t="s">
        <v>3</v>
      </c>
      <c r="R1283" t="s">
        <v>20</v>
      </c>
      <c r="S1283">
        <v>24</v>
      </c>
      <c r="T1283">
        <v>134.11000000000001</v>
      </c>
      <c r="U1283">
        <v>73.7</v>
      </c>
      <c r="V1283">
        <f t="shared" si="43"/>
        <v>1.819674355495251</v>
      </c>
      <c r="W1283">
        <v>22.5</v>
      </c>
      <c r="X1283">
        <v>58.28</v>
      </c>
      <c r="Y1283">
        <v>69.97</v>
      </c>
    </row>
    <row r="1284" spans="1:25" x14ac:dyDescent="0.35">
      <c r="A1284" t="s">
        <v>1362</v>
      </c>
      <c r="B1284" t="s">
        <v>1306</v>
      </c>
      <c r="C1284" t="s">
        <v>3</v>
      </c>
      <c r="D1284" t="s">
        <v>19</v>
      </c>
      <c r="E1284">
        <v>24</v>
      </c>
      <c r="F1284">
        <v>72.72</v>
      </c>
      <c r="G1284">
        <v>73.7</v>
      </c>
      <c r="H1284">
        <f t="shared" si="42"/>
        <v>0.98670284938941655</v>
      </c>
      <c r="I1284">
        <v>23.5</v>
      </c>
      <c r="J1284">
        <v>60.61</v>
      </c>
      <c r="K1284">
        <v>72.459999999999994</v>
      </c>
      <c r="O1284" t="s">
        <v>1362</v>
      </c>
      <c r="P1284" t="s">
        <v>1306</v>
      </c>
      <c r="Q1284" t="s">
        <v>3</v>
      </c>
      <c r="R1284" t="s">
        <v>20</v>
      </c>
      <c r="S1284">
        <v>24</v>
      </c>
      <c r="T1284">
        <v>112.62</v>
      </c>
      <c r="U1284">
        <v>73.7</v>
      </c>
      <c r="V1284">
        <f t="shared" si="43"/>
        <v>1.5280868385345998</v>
      </c>
      <c r="W1284">
        <v>22.5</v>
      </c>
      <c r="X1284">
        <v>65.55</v>
      </c>
      <c r="Y1284">
        <v>69.97</v>
      </c>
    </row>
    <row r="1285" spans="1:25" x14ac:dyDescent="0.35">
      <c r="A1285" t="s">
        <v>1363</v>
      </c>
      <c r="B1285" t="s">
        <v>1306</v>
      </c>
      <c r="C1285" t="s">
        <v>3</v>
      </c>
      <c r="D1285" t="s">
        <v>19</v>
      </c>
      <c r="E1285">
        <v>23.5</v>
      </c>
      <c r="F1285">
        <v>81.62</v>
      </c>
      <c r="G1285">
        <v>72.459999999999994</v>
      </c>
      <c r="H1285">
        <f t="shared" si="42"/>
        <v>1.1264145735578253</v>
      </c>
      <c r="I1285">
        <v>23</v>
      </c>
      <c r="J1285">
        <v>63.54</v>
      </c>
      <c r="K1285">
        <v>71.22</v>
      </c>
      <c r="O1285" t="s">
        <v>1363</v>
      </c>
      <c r="P1285" t="s">
        <v>1306</v>
      </c>
      <c r="Q1285" t="s">
        <v>3</v>
      </c>
      <c r="R1285" t="s">
        <v>20</v>
      </c>
      <c r="S1285">
        <v>24</v>
      </c>
      <c r="T1285">
        <v>125.44</v>
      </c>
      <c r="U1285">
        <v>73.7</v>
      </c>
      <c r="V1285">
        <f t="shared" si="43"/>
        <v>1.702035278154681</v>
      </c>
      <c r="W1285">
        <v>16</v>
      </c>
      <c r="X1285">
        <v>58.99</v>
      </c>
      <c r="Y1285">
        <v>53.5</v>
      </c>
    </row>
    <row r="1286" spans="1:25" x14ac:dyDescent="0.35">
      <c r="A1286" t="s">
        <v>1364</v>
      </c>
      <c r="B1286" t="s">
        <v>1306</v>
      </c>
      <c r="C1286" t="s">
        <v>3</v>
      </c>
      <c r="D1286" t="s">
        <v>19</v>
      </c>
      <c r="E1286">
        <v>15.5</v>
      </c>
      <c r="F1286">
        <v>51</v>
      </c>
      <c r="G1286">
        <v>52.21</v>
      </c>
      <c r="H1286">
        <f t="shared" si="42"/>
        <v>0.97682436314882204</v>
      </c>
      <c r="I1286">
        <v>15</v>
      </c>
      <c r="J1286">
        <v>32.74</v>
      </c>
      <c r="K1286">
        <v>50.91</v>
      </c>
      <c r="O1286" t="s">
        <v>1364</v>
      </c>
      <c r="P1286" t="s">
        <v>1306</v>
      </c>
      <c r="Q1286" t="s">
        <v>3</v>
      </c>
      <c r="R1286" t="s">
        <v>20</v>
      </c>
      <c r="S1286">
        <v>24</v>
      </c>
      <c r="T1286">
        <v>96.37</v>
      </c>
      <c r="U1286">
        <v>73.7</v>
      </c>
      <c r="V1286">
        <f t="shared" si="43"/>
        <v>1.3075983717774762</v>
      </c>
      <c r="W1286">
        <v>23</v>
      </c>
      <c r="X1286">
        <v>61.96</v>
      </c>
      <c r="Y1286">
        <v>71.22</v>
      </c>
    </row>
    <row r="1287" spans="1:25" x14ac:dyDescent="0.35">
      <c r="A1287" t="s">
        <v>1365</v>
      </c>
      <c r="B1287" t="s">
        <v>1306</v>
      </c>
      <c r="C1287" t="s">
        <v>3</v>
      </c>
      <c r="D1287" t="s">
        <v>19</v>
      </c>
      <c r="E1287">
        <v>16.5</v>
      </c>
      <c r="F1287">
        <v>40.51</v>
      </c>
      <c r="G1287">
        <v>54.79</v>
      </c>
      <c r="H1287">
        <f t="shared" si="42"/>
        <v>0.73936849790107684</v>
      </c>
      <c r="I1287">
        <v>16</v>
      </c>
      <c r="J1287">
        <v>19.84</v>
      </c>
      <c r="K1287">
        <v>53.5</v>
      </c>
      <c r="O1287" t="s">
        <v>1365</v>
      </c>
      <c r="P1287" t="s">
        <v>1306</v>
      </c>
      <c r="Q1287" t="s">
        <v>3</v>
      </c>
      <c r="R1287" t="s">
        <v>20</v>
      </c>
      <c r="S1287">
        <v>16.5</v>
      </c>
      <c r="T1287">
        <v>44.22</v>
      </c>
      <c r="U1287">
        <v>54.79</v>
      </c>
      <c r="V1287">
        <f t="shared" si="43"/>
        <v>0.80708158423069898</v>
      </c>
      <c r="W1287">
        <v>16</v>
      </c>
      <c r="X1287">
        <v>31.39</v>
      </c>
      <c r="Y1287">
        <v>53.5</v>
      </c>
    </row>
    <row r="1288" spans="1:25" x14ac:dyDescent="0.35">
      <c r="A1288" t="s">
        <v>1366</v>
      </c>
      <c r="B1288" t="s">
        <v>1306</v>
      </c>
      <c r="C1288" t="s">
        <v>3</v>
      </c>
      <c r="D1288" t="s">
        <v>19</v>
      </c>
      <c r="E1288">
        <v>25</v>
      </c>
      <c r="F1288">
        <v>55.02</v>
      </c>
      <c r="G1288">
        <v>76.17</v>
      </c>
      <c r="H1288">
        <f t="shared" si="42"/>
        <v>0.72233162662465544</v>
      </c>
      <c r="I1288">
        <v>24.5</v>
      </c>
      <c r="J1288">
        <v>50.35</v>
      </c>
      <c r="K1288">
        <v>74.930000000000007</v>
      </c>
      <c r="O1288" t="s">
        <v>1366</v>
      </c>
      <c r="P1288" t="s">
        <v>1306</v>
      </c>
      <c r="Q1288" t="s">
        <v>3</v>
      </c>
      <c r="R1288" t="s">
        <v>20</v>
      </c>
      <c r="S1288">
        <v>24</v>
      </c>
      <c r="T1288">
        <v>163.12</v>
      </c>
      <c r="U1288">
        <v>73.7</v>
      </c>
      <c r="V1288">
        <f t="shared" si="43"/>
        <v>2.2132971506105834</v>
      </c>
      <c r="W1288">
        <v>16</v>
      </c>
      <c r="X1288">
        <v>53.85</v>
      </c>
      <c r="Y1288">
        <v>53.5</v>
      </c>
    </row>
    <row r="1289" spans="1:25" x14ac:dyDescent="0.35">
      <c r="A1289" s="1" t="s">
        <v>1367</v>
      </c>
      <c r="B1289" t="s">
        <v>1306</v>
      </c>
      <c r="C1289" t="s">
        <v>3</v>
      </c>
      <c r="D1289" t="s">
        <v>19</v>
      </c>
      <c r="E1289">
        <v>22.5</v>
      </c>
      <c r="F1289">
        <v>53.54</v>
      </c>
      <c r="G1289">
        <v>69.97</v>
      </c>
      <c r="H1289">
        <f t="shared" si="42"/>
        <v>0.76518507931970847</v>
      </c>
      <c r="I1289">
        <v>22</v>
      </c>
      <c r="J1289">
        <v>41.22</v>
      </c>
      <c r="K1289">
        <v>68.72</v>
      </c>
      <c r="O1289" t="s">
        <v>1367</v>
      </c>
      <c r="P1289" t="s">
        <v>1306</v>
      </c>
      <c r="Q1289" t="s">
        <v>3</v>
      </c>
      <c r="R1289" t="s">
        <v>20</v>
      </c>
      <c r="S1289">
        <v>24</v>
      </c>
      <c r="T1289">
        <v>95.09</v>
      </c>
      <c r="U1289">
        <v>73.7</v>
      </c>
      <c r="V1289">
        <f t="shared" si="43"/>
        <v>1.2902306648575306</v>
      </c>
      <c r="W1289">
        <v>23</v>
      </c>
      <c r="X1289">
        <v>61.4</v>
      </c>
      <c r="Y1289">
        <v>71.22</v>
      </c>
    </row>
    <row r="1290" spans="1:25" x14ac:dyDescent="0.35">
      <c r="A1290" t="s">
        <v>1368</v>
      </c>
      <c r="B1290" t="s">
        <v>1306</v>
      </c>
      <c r="C1290" t="s">
        <v>3</v>
      </c>
      <c r="D1290" t="s">
        <v>19</v>
      </c>
      <c r="E1290">
        <v>29.5</v>
      </c>
      <c r="F1290">
        <v>73.73</v>
      </c>
      <c r="G1290">
        <v>87.18</v>
      </c>
      <c r="H1290">
        <f t="shared" si="42"/>
        <v>0.84572149575590727</v>
      </c>
      <c r="I1290">
        <v>29</v>
      </c>
      <c r="J1290">
        <v>54.55</v>
      </c>
      <c r="K1290">
        <v>85.96</v>
      </c>
      <c r="O1290" t="s">
        <v>1368</v>
      </c>
      <c r="P1290" t="s">
        <v>1306</v>
      </c>
      <c r="Q1290" t="s">
        <v>3</v>
      </c>
      <c r="R1290" t="s">
        <v>20</v>
      </c>
      <c r="S1290">
        <v>21.5</v>
      </c>
      <c r="T1290">
        <v>49.69</v>
      </c>
      <c r="U1290">
        <v>67.47</v>
      </c>
      <c r="V1290">
        <f t="shared" si="43"/>
        <v>0.73647547057951679</v>
      </c>
      <c r="W1290">
        <v>21</v>
      </c>
      <c r="X1290">
        <v>45.54</v>
      </c>
      <c r="Y1290">
        <v>66.22</v>
      </c>
    </row>
    <row r="1291" spans="1:25" x14ac:dyDescent="0.35">
      <c r="A1291" s="1" t="s">
        <v>1369</v>
      </c>
      <c r="B1291" t="s">
        <v>1306</v>
      </c>
      <c r="C1291" t="s">
        <v>3</v>
      </c>
      <c r="D1291" t="s">
        <v>19</v>
      </c>
      <c r="E1291">
        <v>16.5</v>
      </c>
      <c r="F1291">
        <v>27.24</v>
      </c>
      <c r="G1291">
        <v>54.79</v>
      </c>
      <c r="H1291">
        <f t="shared" si="42"/>
        <v>0.4971710166088702</v>
      </c>
      <c r="I1291">
        <v>16</v>
      </c>
      <c r="J1291">
        <v>17.350000000000001</v>
      </c>
      <c r="K1291">
        <v>53.5</v>
      </c>
      <c r="O1291" t="s">
        <v>1369</v>
      </c>
      <c r="P1291" t="s">
        <v>1306</v>
      </c>
      <c r="Q1291" t="s">
        <v>3</v>
      </c>
      <c r="R1291" t="s">
        <v>20</v>
      </c>
      <c r="S1291">
        <v>24</v>
      </c>
      <c r="T1291">
        <v>140.05000000000001</v>
      </c>
      <c r="U1291">
        <v>73.7</v>
      </c>
      <c r="V1291">
        <f t="shared" si="43"/>
        <v>1.9002713704206242</v>
      </c>
      <c r="W1291">
        <v>22</v>
      </c>
      <c r="X1291">
        <v>58.64</v>
      </c>
      <c r="Y1291">
        <v>68.72</v>
      </c>
    </row>
    <row r="1292" spans="1:25" x14ac:dyDescent="0.35">
      <c r="A1292" t="s">
        <v>1370</v>
      </c>
      <c r="B1292" t="s">
        <v>1371</v>
      </c>
      <c r="C1292" t="s">
        <v>0</v>
      </c>
      <c r="D1292" t="s">
        <v>1</v>
      </c>
      <c r="E1292">
        <v>24</v>
      </c>
      <c r="F1292">
        <v>107.96</v>
      </c>
      <c r="G1292">
        <v>73.7</v>
      </c>
      <c r="H1292">
        <f t="shared" ref="H1292:H1355" si="44">F1292/G1292</f>
        <v>1.4648575305291722</v>
      </c>
      <c r="I1292">
        <v>22.5</v>
      </c>
      <c r="J1292">
        <v>38.86</v>
      </c>
      <c r="K1292">
        <v>69.97</v>
      </c>
      <c r="O1292" t="s">
        <v>1370</v>
      </c>
      <c r="P1292" t="s">
        <v>1371</v>
      </c>
      <c r="Q1292" t="s">
        <v>0</v>
      </c>
      <c r="R1292" t="s">
        <v>2</v>
      </c>
      <c r="S1292">
        <v>24</v>
      </c>
      <c r="T1292">
        <v>146.93</v>
      </c>
      <c r="U1292">
        <v>73.7</v>
      </c>
      <c r="V1292">
        <f t="shared" ref="V1292:V1355" si="45">T1292/U1292</f>
        <v>1.9936227951153325</v>
      </c>
      <c r="W1292">
        <v>23</v>
      </c>
      <c r="X1292">
        <v>60.3</v>
      </c>
      <c r="Y1292">
        <v>71.22</v>
      </c>
    </row>
    <row r="1293" spans="1:25" x14ac:dyDescent="0.35">
      <c r="A1293" t="s">
        <v>1372</v>
      </c>
      <c r="B1293" t="s">
        <v>1371</v>
      </c>
      <c r="C1293" t="s">
        <v>0</v>
      </c>
      <c r="D1293" t="s">
        <v>1</v>
      </c>
      <c r="E1293">
        <v>24.5</v>
      </c>
      <c r="F1293">
        <v>124.87</v>
      </c>
      <c r="G1293">
        <v>74.930000000000007</v>
      </c>
      <c r="H1293">
        <f t="shared" si="44"/>
        <v>1.6664887228079539</v>
      </c>
      <c r="I1293">
        <v>23</v>
      </c>
      <c r="J1293">
        <v>59.8</v>
      </c>
      <c r="K1293">
        <v>71.22</v>
      </c>
      <c r="O1293" t="s">
        <v>1372</v>
      </c>
      <c r="P1293" t="s">
        <v>1371</v>
      </c>
      <c r="Q1293" t="s">
        <v>0</v>
      </c>
      <c r="R1293" t="s">
        <v>2</v>
      </c>
      <c r="S1293">
        <v>24</v>
      </c>
      <c r="T1293">
        <v>83.43</v>
      </c>
      <c r="U1293">
        <v>73.7</v>
      </c>
      <c r="V1293">
        <f t="shared" si="45"/>
        <v>1.13202170963365</v>
      </c>
      <c r="W1293">
        <v>23.5</v>
      </c>
      <c r="X1293">
        <v>66.62</v>
      </c>
      <c r="Y1293">
        <v>72.459999999999994</v>
      </c>
    </row>
    <row r="1294" spans="1:25" x14ac:dyDescent="0.35">
      <c r="A1294" t="s">
        <v>1373</v>
      </c>
      <c r="B1294" t="s">
        <v>1371</v>
      </c>
      <c r="C1294" t="s">
        <v>0</v>
      </c>
      <c r="D1294" t="s">
        <v>1</v>
      </c>
      <c r="E1294">
        <v>24</v>
      </c>
      <c r="F1294">
        <v>134.19</v>
      </c>
      <c r="G1294">
        <v>73.7</v>
      </c>
      <c r="H1294">
        <f t="shared" si="44"/>
        <v>1.8207598371777476</v>
      </c>
      <c r="I1294">
        <v>22.5</v>
      </c>
      <c r="J1294">
        <v>75.16</v>
      </c>
      <c r="K1294">
        <v>69.97</v>
      </c>
      <c r="O1294" t="s">
        <v>1373</v>
      </c>
      <c r="P1294" t="s">
        <v>1371</v>
      </c>
      <c r="Q1294" t="s">
        <v>0</v>
      </c>
      <c r="R1294" t="s">
        <v>2</v>
      </c>
      <c r="S1294">
        <v>24</v>
      </c>
      <c r="T1294">
        <v>146.54</v>
      </c>
      <c r="U1294">
        <v>73.7</v>
      </c>
      <c r="V1294">
        <f t="shared" si="45"/>
        <v>1.9883310719131613</v>
      </c>
      <c r="W1294">
        <v>23</v>
      </c>
      <c r="X1294">
        <v>56.6</v>
      </c>
      <c r="Y1294">
        <v>71.22</v>
      </c>
    </row>
    <row r="1295" spans="1:25" x14ac:dyDescent="0.35">
      <c r="A1295" t="s">
        <v>1374</v>
      </c>
      <c r="B1295" t="s">
        <v>1371</v>
      </c>
      <c r="C1295" t="s">
        <v>0</v>
      </c>
      <c r="D1295" t="s">
        <v>1</v>
      </c>
      <c r="E1295">
        <v>24</v>
      </c>
      <c r="F1295">
        <v>137.31</v>
      </c>
      <c r="G1295">
        <v>73.7</v>
      </c>
      <c r="H1295">
        <f t="shared" si="44"/>
        <v>1.8630936227951154</v>
      </c>
      <c r="I1295">
        <v>22.5</v>
      </c>
      <c r="J1295">
        <v>45.89</v>
      </c>
      <c r="K1295">
        <v>69.97</v>
      </c>
      <c r="O1295" t="s">
        <v>1374</v>
      </c>
      <c r="P1295" t="s">
        <v>1371</v>
      </c>
      <c r="Q1295" t="s">
        <v>0</v>
      </c>
      <c r="R1295" t="s">
        <v>2</v>
      </c>
      <c r="S1295">
        <v>24</v>
      </c>
      <c r="T1295">
        <v>147.71</v>
      </c>
      <c r="U1295">
        <v>73.7</v>
      </c>
      <c r="V1295">
        <f t="shared" si="45"/>
        <v>2.0042062415196744</v>
      </c>
      <c r="W1295">
        <v>35</v>
      </c>
      <c r="X1295">
        <v>100.74</v>
      </c>
      <c r="Y1295">
        <v>100.44</v>
      </c>
    </row>
    <row r="1296" spans="1:25" x14ac:dyDescent="0.35">
      <c r="A1296" t="s">
        <v>1375</v>
      </c>
      <c r="B1296" t="s">
        <v>1371</v>
      </c>
      <c r="C1296" t="s">
        <v>0</v>
      </c>
      <c r="D1296" t="s">
        <v>1</v>
      </c>
      <c r="E1296">
        <v>24</v>
      </c>
      <c r="F1296">
        <v>146.43</v>
      </c>
      <c r="G1296">
        <v>73.7</v>
      </c>
      <c r="H1296">
        <f t="shared" si="44"/>
        <v>1.9868385345997286</v>
      </c>
      <c r="I1296">
        <v>22.5</v>
      </c>
      <c r="J1296">
        <v>55.03</v>
      </c>
      <c r="K1296">
        <v>69.97</v>
      </c>
      <c r="O1296" t="s">
        <v>1375</v>
      </c>
      <c r="P1296" t="s">
        <v>1371</v>
      </c>
      <c r="Q1296" t="s">
        <v>0</v>
      </c>
      <c r="R1296" t="s">
        <v>2</v>
      </c>
      <c r="S1296">
        <v>24</v>
      </c>
      <c r="T1296">
        <v>162.86000000000001</v>
      </c>
      <c r="U1296">
        <v>73.7</v>
      </c>
      <c r="V1296">
        <f t="shared" si="45"/>
        <v>2.2097693351424694</v>
      </c>
      <c r="W1296">
        <v>35</v>
      </c>
      <c r="X1296">
        <v>121.13</v>
      </c>
      <c r="Y1296">
        <v>100.44</v>
      </c>
    </row>
    <row r="1297" spans="1:25" x14ac:dyDescent="0.35">
      <c r="A1297" t="s">
        <v>1376</v>
      </c>
      <c r="B1297" t="s">
        <v>1371</v>
      </c>
      <c r="C1297" t="s">
        <v>0</v>
      </c>
      <c r="D1297" t="s">
        <v>1</v>
      </c>
      <c r="E1297">
        <v>16</v>
      </c>
      <c r="F1297">
        <v>50.67</v>
      </c>
      <c r="G1297">
        <v>53.5</v>
      </c>
      <c r="H1297">
        <f t="shared" si="44"/>
        <v>0.94710280373831779</v>
      </c>
      <c r="I1297">
        <v>15.5</v>
      </c>
      <c r="J1297">
        <v>42.57</v>
      </c>
      <c r="K1297">
        <v>52.21</v>
      </c>
      <c r="O1297" t="s">
        <v>1376</v>
      </c>
      <c r="P1297" t="s">
        <v>1371</v>
      </c>
      <c r="Q1297" t="s">
        <v>0</v>
      </c>
      <c r="R1297" t="s">
        <v>2</v>
      </c>
      <c r="S1297">
        <v>24</v>
      </c>
      <c r="T1297">
        <v>80.61</v>
      </c>
      <c r="U1297">
        <v>73.7</v>
      </c>
      <c r="V1297">
        <f t="shared" si="45"/>
        <v>1.0937584803256444</v>
      </c>
      <c r="W1297">
        <v>23.5</v>
      </c>
      <c r="X1297">
        <v>71.27</v>
      </c>
      <c r="Y1297">
        <v>72.459999999999994</v>
      </c>
    </row>
    <row r="1298" spans="1:25" x14ac:dyDescent="0.35">
      <c r="A1298" t="s">
        <v>1377</v>
      </c>
      <c r="B1298" t="s">
        <v>1371</v>
      </c>
      <c r="C1298" t="s">
        <v>0</v>
      </c>
      <c r="D1298" t="s">
        <v>1</v>
      </c>
      <c r="E1298">
        <v>24</v>
      </c>
      <c r="F1298">
        <v>107.57</v>
      </c>
      <c r="G1298">
        <v>73.7</v>
      </c>
      <c r="H1298">
        <f t="shared" si="44"/>
        <v>1.4595658073270013</v>
      </c>
      <c r="I1298">
        <v>22.5</v>
      </c>
      <c r="J1298">
        <v>63.02</v>
      </c>
      <c r="K1298">
        <v>69.97</v>
      </c>
      <c r="O1298" t="s">
        <v>1377</v>
      </c>
      <c r="P1298" t="s">
        <v>1371</v>
      </c>
      <c r="Q1298" t="s">
        <v>0</v>
      </c>
      <c r="R1298" t="s">
        <v>2</v>
      </c>
      <c r="S1298">
        <v>29</v>
      </c>
      <c r="T1298">
        <v>91.29</v>
      </c>
      <c r="U1298">
        <v>85.96</v>
      </c>
      <c r="V1298">
        <f t="shared" si="45"/>
        <v>1.0620055839925548</v>
      </c>
      <c r="W1298">
        <v>28.5</v>
      </c>
      <c r="X1298">
        <v>68.010000000000005</v>
      </c>
      <c r="Y1298">
        <v>84.74</v>
      </c>
    </row>
    <row r="1299" spans="1:25" x14ac:dyDescent="0.35">
      <c r="A1299" s="1" t="s">
        <v>1378</v>
      </c>
      <c r="B1299" t="s">
        <v>1371</v>
      </c>
      <c r="C1299" t="s">
        <v>0</v>
      </c>
      <c r="D1299" t="s">
        <v>1</v>
      </c>
      <c r="E1299">
        <v>0</v>
      </c>
      <c r="F1299">
        <v>0</v>
      </c>
      <c r="G1299">
        <v>0</v>
      </c>
      <c r="H1299" t="e">
        <f t="shared" si="44"/>
        <v>#DIV/0!</v>
      </c>
      <c r="I1299">
        <v>0</v>
      </c>
      <c r="J1299">
        <v>0</v>
      </c>
      <c r="K1299">
        <v>0</v>
      </c>
      <c r="O1299" t="s">
        <v>1378</v>
      </c>
      <c r="P1299" t="s">
        <v>1371</v>
      </c>
      <c r="Q1299" t="s">
        <v>0</v>
      </c>
      <c r="R1299" t="s">
        <v>2</v>
      </c>
      <c r="S1299">
        <v>24</v>
      </c>
      <c r="T1299">
        <v>77.09</v>
      </c>
      <c r="U1299">
        <v>73.7</v>
      </c>
      <c r="V1299">
        <f t="shared" si="45"/>
        <v>1.0459972862957938</v>
      </c>
      <c r="W1299">
        <v>23.5</v>
      </c>
      <c r="X1299">
        <v>58.76</v>
      </c>
      <c r="Y1299">
        <v>72.459999999999994</v>
      </c>
    </row>
    <row r="1300" spans="1:25" x14ac:dyDescent="0.35">
      <c r="A1300" t="s">
        <v>1379</v>
      </c>
      <c r="B1300" t="s">
        <v>1371</v>
      </c>
      <c r="C1300" t="s">
        <v>0</v>
      </c>
      <c r="D1300" t="s">
        <v>1</v>
      </c>
      <c r="E1300">
        <v>24</v>
      </c>
      <c r="F1300">
        <v>94.68</v>
      </c>
      <c r="G1300">
        <v>73.7</v>
      </c>
      <c r="H1300">
        <f t="shared" si="44"/>
        <v>1.2846675712347355</v>
      </c>
      <c r="I1300">
        <v>23</v>
      </c>
      <c r="J1300">
        <v>63.14</v>
      </c>
      <c r="K1300">
        <v>71.22</v>
      </c>
      <c r="O1300" t="s">
        <v>1379</v>
      </c>
      <c r="P1300" t="s">
        <v>1371</v>
      </c>
      <c r="Q1300" t="s">
        <v>0</v>
      </c>
      <c r="R1300" t="s">
        <v>2</v>
      </c>
      <c r="S1300">
        <v>24</v>
      </c>
      <c r="T1300">
        <v>133.38999999999999</v>
      </c>
      <c r="U1300">
        <v>73.7</v>
      </c>
      <c r="V1300">
        <f t="shared" si="45"/>
        <v>1.8099050203527813</v>
      </c>
      <c r="W1300">
        <v>16</v>
      </c>
      <c r="X1300">
        <v>54.9</v>
      </c>
      <c r="Y1300">
        <v>53.5</v>
      </c>
    </row>
    <row r="1301" spans="1:25" x14ac:dyDescent="0.35">
      <c r="A1301" t="s">
        <v>1380</v>
      </c>
      <c r="B1301" t="s">
        <v>1371</v>
      </c>
      <c r="C1301" t="s">
        <v>0</v>
      </c>
      <c r="D1301" t="s">
        <v>1</v>
      </c>
      <c r="E1301">
        <v>24.5</v>
      </c>
      <c r="F1301">
        <v>162.94</v>
      </c>
      <c r="G1301">
        <v>74.930000000000007</v>
      </c>
      <c r="H1301">
        <f t="shared" si="44"/>
        <v>2.1745629253970371</v>
      </c>
      <c r="I1301">
        <v>22.5</v>
      </c>
      <c r="J1301">
        <v>49.66</v>
      </c>
      <c r="K1301">
        <v>69.97</v>
      </c>
      <c r="O1301" t="s">
        <v>1380</v>
      </c>
      <c r="P1301" t="s">
        <v>1371</v>
      </c>
      <c r="Q1301" t="s">
        <v>0</v>
      </c>
      <c r="R1301" t="s">
        <v>2</v>
      </c>
      <c r="S1301">
        <v>24</v>
      </c>
      <c r="T1301">
        <v>178.71</v>
      </c>
      <c r="U1301">
        <v>73.7</v>
      </c>
      <c r="V1301">
        <f t="shared" si="45"/>
        <v>2.42483039348711</v>
      </c>
      <c r="W1301">
        <v>35</v>
      </c>
      <c r="X1301">
        <v>108.75</v>
      </c>
      <c r="Y1301">
        <v>100.44</v>
      </c>
    </row>
    <row r="1302" spans="1:25" x14ac:dyDescent="0.35">
      <c r="A1302" t="s">
        <v>1381</v>
      </c>
      <c r="B1302" t="s">
        <v>1371</v>
      </c>
      <c r="C1302" t="s">
        <v>3</v>
      </c>
      <c r="D1302" t="s">
        <v>1</v>
      </c>
      <c r="E1302">
        <v>25</v>
      </c>
      <c r="F1302">
        <v>124.83</v>
      </c>
      <c r="G1302">
        <v>76.17</v>
      </c>
      <c r="H1302">
        <f t="shared" si="44"/>
        <v>1.6388341866876723</v>
      </c>
      <c r="I1302">
        <v>23</v>
      </c>
      <c r="J1302">
        <v>48.64</v>
      </c>
      <c r="K1302">
        <v>71.22</v>
      </c>
      <c r="O1302" t="s">
        <v>1381</v>
      </c>
      <c r="P1302" t="s">
        <v>1371</v>
      </c>
      <c r="Q1302" t="s">
        <v>3</v>
      </c>
      <c r="R1302" t="s">
        <v>2</v>
      </c>
      <c r="S1302">
        <v>24</v>
      </c>
      <c r="T1302">
        <v>95.43</v>
      </c>
      <c r="U1302">
        <v>73.7</v>
      </c>
      <c r="V1302">
        <f t="shared" si="45"/>
        <v>1.2948439620081411</v>
      </c>
      <c r="W1302">
        <v>23</v>
      </c>
      <c r="X1302">
        <v>60.29</v>
      </c>
      <c r="Y1302">
        <v>71.22</v>
      </c>
    </row>
    <row r="1303" spans="1:25" x14ac:dyDescent="0.35">
      <c r="A1303" t="s">
        <v>1382</v>
      </c>
      <c r="B1303" t="s">
        <v>1371</v>
      </c>
      <c r="C1303" t="s">
        <v>3</v>
      </c>
      <c r="D1303" t="s">
        <v>1</v>
      </c>
      <c r="E1303">
        <v>25</v>
      </c>
      <c r="F1303">
        <v>72.52</v>
      </c>
      <c r="G1303">
        <v>76.17</v>
      </c>
      <c r="H1303">
        <f t="shared" si="44"/>
        <v>0.95208087173427847</v>
      </c>
      <c r="I1303">
        <v>24.5</v>
      </c>
      <c r="J1303">
        <v>54.81</v>
      </c>
      <c r="K1303">
        <v>74.930000000000007</v>
      </c>
      <c r="O1303" t="s">
        <v>1382</v>
      </c>
      <c r="P1303" t="s">
        <v>1371</v>
      </c>
      <c r="Q1303" t="s">
        <v>3</v>
      </c>
      <c r="R1303" t="s">
        <v>2</v>
      </c>
      <c r="S1303">
        <v>24</v>
      </c>
      <c r="T1303">
        <v>96.7</v>
      </c>
      <c r="U1303">
        <v>73.7</v>
      </c>
      <c r="V1303">
        <f t="shared" si="45"/>
        <v>1.3120759837177747</v>
      </c>
      <c r="W1303">
        <v>16</v>
      </c>
      <c r="X1303">
        <v>59.84</v>
      </c>
      <c r="Y1303">
        <v>53.5</v>
      </c>
    </row>
    <row r="1304" spans="1:25" x14ac:dyDescent="0.35">
      <c r="A1304" t="s">
        <v>1383</v>
      </c>
      <c r="B1304" t="s">
        <v>1371</v>
      </c>
      <c r="C1304" t="s">
        <v>3</v>
      </c>
      <c r="D1304" t="s">
        <v>1</v>
      </c>
      <c r="E1304">
        <v>24.5</v>
      </c>
      <c r="F1304">
        <v>192.18</v>
      </c>
      <c r="G1304">
        <v>74.930000000000007</v>
      </c>
      <c r="H1304">
        <f t="shared" si="44"/>
        <v>2.5647938075537167</v>
      </c>
      <c r="I1304">
        <v>22.5</v>
      </c>
      <c r="J1304">
        <v>57.17</v>
      </c>
      <c r="K1304">
        <v>69.97</v>
      </c>
      <c r="O1304" t="s">
        <v>1383</v>
      </c>
      <c r="P1304" t="s">
        <v>1371</v>
      </c>
      <c r="Q1304" t="s">
        <v>3</v>
      </c>
      <c r="R1304" t="s">
        <v>2</v>
      </c>
      <c r="S1304">
        <v>24</v>
      </c>
      <c r="T1304">
        <v>156.75</v>
      </c>
      <c r="U1304">
        <v>73.7</v>
      </c>
      <c r="V1304">
        <f t="shared" si="45"/>
        <v>2.1268656716417911</v>
      </c>
      <c r="W1304">
        <v>22</v>
      </c>
      <c r="X1304">
        <v>61.72</v>
      </c>
      <c r="Y1304">
        <v>68.72</v>
      </c>
    </row>
    <row r="1305" spans="1:25" x14ac:dyDescent="0.35">
      <c r="A1305" t="s">
        <v>1384</v>
      </c>
      <c r="B1305" t="s">
        <v>1371</v>
      </c>
      <c r="C1305" t="s">
        <v>3</v>
      </c>
      <c r="D1305" t="s">
        <v>1</v>
      </c>
      <c r="E1305">
        <v>24.5</v>
      </c>
      <c r="F1305">
        <v>111.44</v>
      </c>
      <c r="G1305">
        <v>74.930000000000007</v>
      </c>
      <c r="H1305">
        <f t="shared" si="44"/>
        <v>1.4872547711197115</v>
      </c>
      <c r="I1305">
        <v>23.5</v>
      </c>
      <c r="J1305">
        <v>58.06</v>
      </c>
      <c r="K1305">
        <v>72.459999999999994</v>
      </c>
      <c r="O1305" t="s">
        <v>1384</v>
      </c>
      <c r="P1305" t="s">
        <v>1371</v>
      </c>
      <c r="Q1305" t="s">
        <v>3</v>
      </c>
      <c r="R1305" t="s">
        <v>2</v>
      </c>
      <c r="S1305">
        <v>24</v>
      </c>
      <c r="T1305">
        <v>96.89</v>
      </c>
      <c r="U1305">
        <v>73.7</v>
      </c>
      <c r="V1305">
        <f t="shared" si="45"/>
        <v>1.3146540027137041</v>
      </c>
      <c r="W1305">
        <v>23.5</v>
      </c>
      <c r="X1305">
        <v>63.02</v>
      </c>
      <c r="Y1305">
        <v>72.459999999999994</v>
      </c>
    </row>
    <row r="1306" spans="1:25" x14ac:dyDescent="0.35">
      <c r="A1306" t="s">
        <v>1385</v>
      </c>
      <c r="B1306" t="s">
        <v>1371</v>
      </c>
      <c r="C1306" t="s">
        <v>3</v>
      </c>
      <c r="D1306" t="s">
        <v>1</v>
      </c>
      <c r="E1306">
        <v>25.5</v>
      </c>
      <c r="F1306">
        <v>144.13</v>
      </c>
      <c r="G1306">
        <v>77.400000000000006</v>
      </c>
      <c r="H1306">
        <f t="shared" si="44"/>
        <v>1.862144702842377</v>
      </c>
      <c r="I1306">
        <v>23</v>
      </c>
      <c r="J1306">
        <v>39.71</v>
      </c>
      <c r="K1306">
        <v>71.22</v>
      </c>
      <c r="O1306" t="s">
        <v>1385</v>
      </c>
      <c r="P1306" t="s">
        <v>1371</v>
      </c>
      <c r="Q1306" t="s">
        <v>3</v>
      </c>
      <c r="R1306" t="s">
        <v>2</v>
      </c>
      <c r="S1306">
        <v>23.5</v>
      </c>
      <c r="T1306">
        <v>86.09</v>
      </c>
      <c r="U1306">
        <v>72.459999999999994</v>
      </c>
      <c r="V1306">
        <f t="shared" si="45"/>
        <v>1.1881037813966329</v>
      </c>
      <c r="W1306">
        <v>23</v>
      </c>
      <c r="X1306">
        <v>63.35</v>
      </c>
      <c r="Y1306">
        <v>71.22</v>
      </c>
    </row>
    <row r="1307" spans="1:25" x14ac:dyDescent="0.35">
      <c r="A1307" t="s">
        <v>1386</v>
      </c>
      <c r="B1307" t="s">
        <v>1371</v>
      </c>
      <c r="C1307" t="s">
        <v>3</v>
      </c>
      <c r="D1307" t="s">
        <v>1</v>
      </c>
      <c r="E1307">
        <v>24.5</v>
      </c>
      <c r="F1307">
        <v>111.18</v>
      </c>
      <c r="G1307">
        <v>74.930000000000007</v>
      </c>
      <c r="H1307">
        <f t="shared" si="44"/>
        <v>1.4837848658748165</v>
      </c>
      <c r="I1307">
        <v>23.5</v>
      </c>
      <c r="J1307">
        <v>64.13</v>
      </c>
      <c r="K1307">
        <v>72.459999999999994</v>
      </c>
      <c r="O1307" t="s">
        <v>1386</v>
      </c>
      <c r="P1307" t="s">
        <v>1371</v>
      </c>
      <c r="Q1307" t="s">
        <v>3</v>
      </c>
      <c r="R1307" t="s">
        <v>2</v>
      </c>
      <c r="S1307">
        <v>24</v>
      </c>
      <c r="T1307">
        <v>141.41999999999999</v>
      </c>
      <c r="U1307">
        <v>73.7</v>
      </c>
      <c r="V1307">
        <f t="shared" si="45"/>
        <v>1.9188602442333784</v>
      </c>
      <c r="W1307">
        <v>16</v>
      </c>
      <c r="X1307">
        <v>66.540000000000006</v>
      </c>
      <c r="Y1307">
        <v>53.5</v>
      </c>
    </row>
    <row r="1308" spans="1:25" x14ac:dyDescent="0.35">
      <c r="A1308" s="1" t="s">
        <v>1387</v>
      </c>
      <c r="B1308" t="s">
        <v>1371</v>
      </c>
      <c r="C1308" t="s">
        <v>3</v>
      </c>
      <c r="D1308" t="s">
        <v>1</v>
      </c>
      <c r="E1308">
        <v>18</v>
      </c>
      <c r="F1308">
        <v>26.91</v>
      </c>
      <c r="G1308">
        <v>58.64</v>
      </c>
      <c r="H1308">
        <f t="shared" si="44"/>
        <v>0.45890177353342426</v>
      </c>
      <c r="I1308">
        <v>17.5</v>
      </c>
      <c r="J1308">
        <v>21.78</v>
      </c>
      <c r="K1308">
        <v>57.36</v>
      </c>
      <c r="O1308" t="s">
        <v>1387</v>
      </c>
      <c r="P1308" t="s">
        <v>1371</v>
      </c>
      <c r="Q1308" t="s">
        <v>3</v>
      </c>
      <c r="R1308" t="s">
        <v>2</v>
      </c>
      <c r="S1308">
        <v>25</v>
      </c>
      <c r="T1308">
        <v>73.14</v>
      </c>
      <c r="U1308">
        <v>76.17</v>
      </c>
      <c r="V1308">
        <f t="shared" si="45"/>
        <v>0.96022055927530525</v>
      </c>
      <c r="W1308">
        <v>24.5</v>
      </c>
      <c r="X1308">
        <v>69.75</v>
      </c>
      <c r="Y1308">
        <v>74.930000000000007</v>
      </c>
    </row>
    <row r="1309" spans="1:25" x14ac:dyDescent="0.35">
      <c r="A1309" t="s">
        <v>1388</v>
      </c>
      <c r="B1309" t="s">
        <v>1371</v>
      </c>
      <c r="C1309" t="s">
        <v>3</v>
      </c>
      <c r="D1309" t="s">
        <v>1</v>
      </c>
      <c r="E1309">
        <v>25</v>
      </c>
      <c r="F1309">
        <v>82.11</v>
      </c>
      <c r="G1309">
        <v>76.17</v>
      </c>
      <c r="H1309">
        <f t="shared" si="44"/>
        <v>1.0779834580543521</v>
      </c>
      <c r="I1309">
        <v>23.5</v>
      </c>
      <c r="J1309">
        <v>61.64</v>
      </c>
      <c r="K1309">
        <v>72.459999999999994</v>
      </c>
      <c r="O1309" t="s">
        <v>1388</v>
      </c>
      <c r="P1309" t="s">
        <v>1371</v>
      </c>
      <c r="Q1309" t="s">
        <v>3</v>
      </c>
      <c r="R1309" t="s">
        <v>2</v>
      </c>
      <c r="S1309">
        <v>24</v>
      </c>
      <c r="T1309">
        <v>190.42</v>
      </c>
      <c r="U1309">
        <v>73.7</v>
      </c>
      <c r="V1309">
        <f t="shared" si="45"/>
        <v>2.5837177747625506</v>
      </c>
      <c r="W1309">
        <v>16</v>
      </c>
      <c r="X1309">
        <v>62.88</v>
      </c>
      <c r="Y1309">
        <v>53.5</v>
      </c>
    </row>
    <row r="1310" spans="1:25" x14ac:dyDescent="0.35">
      <c r="A1310" t="s">
        <v>1389</v>
      </c>
      <c r="B1310" t="s">
        <v>1371</v>
      </c>
      <c r="C1310" t="s">
        <v>3</v>
      </c>
      <c r="D1310" t="s">
        <v>1</v>
      </c>
      <c r="E1310">
        <v>24.5</v>
      </c>
      <c r="F1310">
        <v>145.61000000000001</v>
      </c>
      <c r="G1310">
        <v>74.930000000000007</v>
      </c>
      <c r="H1310">
        <f t="shared" si="44"/>
        <v>1.9432803950353663</v>
      </c>
      <c r="I1310">
        <v>23</v>
      </c>
      <c r="J1310">
        <v>48.88</v>
      </c>
      <c r="K1310">
        <v>71.22</v>
      </c>
      <c r="O1310" t="s">
        <v>1389</v>
      </c>
      <c r="P1310" t="s">
        <v>1371</v>
      </c>
      <c r="Q1310" t="s">
        <v>3</v>
      </c>
      <c r="R1310" t="s">
        <v>2</v>
      </c>
      <c r="S1310">
        <v>24</v>
      </c>
      <c r="T1310">
        <v>115.98</v>
      </c>
      <c r="U1310">
        <v>73.7</v>
      </c>
      <c r="V1310">
        <f t="shared" si="45"/>
        <v>1.5736770691994573</v>
      </c>
      <c r="W1310">
        <v>23</v>
      </c>
      <c r="X1310">
        <v>59.98</v>
      </c>
      <c r="Y1310">
        <v>71.22</v>
      </c>
    </row>
    <row r="1311" spans="1:25" x14ac:dyDescent="0.35">
      <c r="A1311" t="s">
        <v>1390</v>
      </c>
      <c r="B1311" t="s">
        <v>1371</v>
      </c>
      <c r="C1311" t="s">
        <v>3</v>
      </c>
      <c r="D1311" t="s">
        <v>1</v>
      </c>
      <c r="E1311">
        <v>24.5</v>
      </c>
      <c r="F1311">
        <v>113.74</v>
      </c>
      <c r="G1311">
        <v>74.930000000000007</v>
      </c>
      <c r="H1311">
        <f t="shared" si="44"/>
        <v>1.517950086747631</v>
      </c>
      <c r="I1311">
        <v>23.5</v>
      </c>
      <c r="J1311">
        <v>66.819999999999993</v>
      </c>
      <c r="K1311">
        <v>72.459999999999994</v>
      </c>
      <c r="O1311" t="s">
        <v>1390</v>
      </c>
      <c r="P1311" t="s">
        <v>1371</v>
      </c>
      <c r="Q1311" t="s">
        <v>3</v>
      </c>
      <c r="R1311" t="s">
        <v>2</v>
      </c>
      <c r="S1311">
        <v>24</v>
      </c>
      <c r="T1311">
        <v>182.24</v>
      </c>
      <c r="U1311">
        <v>73.7</v>
      </c>
      <c r="V1311">
        <f t="shared" si="45"/>
        <v>2.4727272727272727</v>
      </c>
      <c r="W1311">
        <v>16</v>
      </c>
      <c r="X1311">
        <v>57.55</v>
      </c>
      <c r="Y1311">
        <v>53.5</v>
      </c>
    </row>
    <row r="1312" spans="1:25" x14ac:dyDescent="0.35">
      <c r="A1312" s="1" t="s">
        <v>1391</v>
      </c>
      <c r="B1312" t="s">
        <v>1371</v>
      </c>
      <c r="C1312" t="s">
        <v>3</v>
      </c>
      <c r="D1312" t="s">
        <v>1</v>
      </c>
      <c r="E1312">
        <v>0</v>
      </c>
      <c r="F1312">
        <v>0</v>
      </c>
      <c r="G1312">
        <v>0</v>
      </c>
      <c r="H1312" t="e">
        <f t="shared" si="44"/>
        <v>#DIV/0!</v>
      </c>
      <c r="I1312">
        <v>0</v>
      </c>
      <c r="J1312">
        <v>0</v>
      </c>
      <c r="K1312">
        <v>0</v>
      </c>
      <c r="O1312" t="s">
        <v>1391</v>
      </c>
      <c r="P1312" t="s">
        <v>1371</v>
      </c>
      <c r="Q1312" t="s">
        <v>3</v>
      </c>
      <c r="R1312" t="s">
        <v>2</v>
      </c>
      <c r="S1312">
        <v>0</v>
      </c>
      <c r="T1312">
        <v>0</v>
      </c>
      <c r="U1312">
        <v>0</v>
      </c>
      <c r="V1312" t="e">
        <f t="shared" si="45"/>
        <v>#DIV/0!</v>
      </c>
      <c r="W1312">
        <v>0</v>
      </c>
      <c r="X1312">
        <v>0</v>
      </c>
      <c r="Y1312">
        <v>0</v>
      </c>
    </row>
    <row r="1313" spans="1:25" x14ac:dyDescent="0.35">
      <c r="A1313" s="1" t="s">
        <v>1392</v>
      </c>
      <c r="B1313" t="s">
        <v>1371</v>
      </c>
      <c r="C1313" t="s">
        <v>3</v>
      </c>
      <c r="D1313" t="s">
        <v>1</v>
      </c>
      <c r="E1313">
        <v>0</v>
      </c>
      <c r="F1313">
        <v>0</v>
      </c>
      <c r="G1313">
        <v>0</v>
      </c>
      <c r="H1313" t="e">
        <f t="shared" si="44"/>
        <v>#DIV/0!</v>
      </c>
      <c r="I1313">
        <v>0</v>
      </c>
      <c r="J1313">
        <v>0</v>
      </c>
      <c r="K1313">
        <v>0</v>
      </c>
      <c r="O1313" t="s">
        <v>1392</v>
      </c>
      <c r="P1313" t="s">
        <v>1371</v>
      </c>
      <c r="Q1313" t="s">
        <v>3</v>
      </c>
      <c r="R1313" t="s">
        <v>2</v>
      </c>
      <c r="S1313">
        <v>0</v>
      </c>
      <c r="T1313">
        <v>0</v>
      </c>
      <c r="U1313">
        <v>0</v>
      </c>
      <c r="V1313" t="e">
        <f t="shared" si="45"/>
        <v>#DIV/0!</v>
      </c>
      <c r="W1313">
        <v>0</v>
      </c>
      <c r="X1313">
        <v>0</v>
      </c>
      <c r="Y1313">
        <v>0</v>
      </c>
    </row>
    <row r="1314" spans="1:25" x14ac:dyDescent="0.35">
      <c r="A1314" s="1" t="s">
        <v>1393</v>
      </c>
      <c r="B1314" t="s">
        <v>1371</v>
      </c>
      <c r="C1314" t="s">
        <v>3</v>
      </c>
      <c r="D1314" t="s">
        <v>1</v>
      </c>
      <c r="E1314">
        <v>0</v>
      </c>
      <c r="F1314">
        <v>0</v>
      </c>
      <c r="G1314">
        <v>0</v>
      </c>
      <c r="H1314" t="e">
        <f t="shared" si="44"/>
        <v>#DIV/0!</v>
      </c>
      <c r="I1314">
        <v>0</v>
      </c>
      <c r="J1314">
        <v>0</v>
      </c>
      <c r="K1314">
        <v>0</v>
      </c>
      <c r="O1314" t="s">
        <v>1393</v>
      </c>
      <c r="P1314" t="s">
        <v>1371</v>
      </c>
      <c r="Q1314" t="s">
        <v>3</v>
      </c>
      <c r="R1314" t="s">
        <v>2</v>
      </c>
      <c r="S1314">
        <v>0</v>
      </c>
      <c r="T1314">
        <v>0</v>
      </c>
      <c r="U1314">
        <v>0</v>
      </c>
      <c r="V1314" t="e">
        <f t="shared" si="45"/>
        <v>#DIV/0!</v>
      </c>
      <c r="W1314">
        <v>0</v>
      </c>
      <c r="X1314">
        <v>0</v>
      </c>
      <c r="Y1314">
        <v>0</v>
      </c>
    </row>
    <row r="1315" spans="1:25" x14ac:dyDescent="0.35">
      <c r="A1315" s="1" t="s">
        <v>1394</v>
      </c>
      <c r="B1315" t="s">
        <v>1371</v>
      </c>
      <c r="C1315" t="s">
        <v>3</v>
      </c>
      <c r="D1315" t="s">
        <v>1</v>
      </c>
      <c r="E1315">
        <v>0</v>
      </c>
      <c r="F1315">
        <v>0</v>
      </c>
      <c r="G1315">
        <v>0</v>
      </c>
      <c r="H1315" t="e">
        <f t="shared" si="44"/>
        <v>#DIV/0!</v>
      </c>
      <c r="I1315">
        <v>0</v>
      </c>
      <c r="J1315">
        <v>0</v>
      </c>
      <c r="K1315">
        <v>0</v>
      </c>
      <c r="O1315" t="s">
        <v>1394</v>
      </c>
      <c r="P1315" t="s">
        <v>1371</v>
      </c>
      <c r="Q1315" t="s">
        <v>3</v>
      </c>
      <c r="R1315" t="s">
        <v>2</v>
      </c>
      <c r="S1315">
        <v>0</v>
      </c>
      <c r="T1315">
        <v>0</v>
      </c>
      <c r="U1315">
        <v>0</v>
      </c>
      <c r="V1315" t="e">
        <f t="shared" si="45"/>
        <v>#DIV/0!</v>
      </c>
      <c r="W1315">
        <v>0</v>
      </c>
      <c r="X1315">
        <v>0</v>
      </c>
      <c r="Y1315">
        <v>0</v>
      </c>
    </row>
    <row r="1316" spans="1:25" x14ac:dyDescent="0.35">
      <c r="A1316" s="1" t="s">
        <v>1395</v>
      </c>
      <c r="B1316" t="s">
        <v>1371</v>
      </c>
      <c r="C1316" t="s">
        <v>3</v>
      </c>
      <c r="D1316" t="s">
        <v>1</v>
      </c>
      <c r="E1316">
        <v>0</v>
      </c>
      <c r="F1316">
        <v>0</v>
      </c>
      <c r="G1316">
        <v>0</v>
      </c>
      <c r="H1316" t="e">
        <f t="shared" si="44"/>
        <v>#DIV/0!</v>
      </c>
      <c r="I1316">
        <v>0</v>
      </c>
      <c r="J1316">
        <v>0</v>
      </c>
      <c r="K1316">
        <v>0</v>
      </c>
      <c r="O1316" t="s">
        <v>1395</v>
      </c>
      <c r="P1316" t="s">
        <v>1371</v>
      </c>
      <c r="Q1316" t="s">
        <v>3</v>
      </c>
      <c r="R1316" t="s">
        <v>2</v>
      </c>
      <c r="S1316">
        <v>0</v>
      </c>
      <c r="T1316">
        <v>0</v>
      </c>
      <c r="U1316">
        <v>0</v>
      </c>
      <c r="V1316" t="e">
        <f t="shared" si="45"/>
        <v>#DIV/0!</v>
      </c>
      <c r="W1316">
        <v>0</v>
      </c>
      <c r="X1316">
        <v>0</v>
      </c>
      <c r="Y1316">
        <v>0</v>
      </c>
    </row>
    <row r="1317" spans="1:25" x14ac:dyDescent="0.35">
      <c r="A1317" s="1" t="s">
        <v>1396</v>
      </c>
      <c r="B1317" t="s">
        <v>1371</v>
      </c>
      <c r="C1317" t="s">
        <v>3</v>
      </c>
      <c r="D1317" t="s">
        <v>1</v>
      </c>
      <c r="E1317">
        <v>0</v>
      </c>
      <c r="F1317">
        <v>0</v>
      </c>
      <c r="G1317">
        <v>0</v>
      </c>
      <c r="H1317" t="e">
        <f t="shared" si="44"/>
        <v>#DIV/0!</v>
      </c>
      <c r="I1317">
        <v>0</v>
      </c>
      <c r="J1317">
        <v>0</v>
      </c>
      <c r="K1317">
        <v>0</v>
      </c>
      <c r="O1317" t="s">
        <v>1396</v>
      </c>
      <c r="P1317" t="s">
        <v>1371</v>
      </c>
      <c r="Q1317" t="s">
        <v>3</v>
      </c>
      <c r="R1317" t="s">
        <v>2</v>
      </c>
      <c r="S1317">
        <v>0</v>
      </c>
      <c r="T1317">
        <v>0</v>
      </c>
      <c r="U1317">
        <v>0</v>
      </c>
      <c r="V1317" t="e">
        <f t="shared" si="45"/>
        <v>#DIV/0!</v>
      </c>
      <c r="W1317">
        <v>0</v>
      </c>
      <c r="X1317">
        <v>0</v>
      </c>
      <c r="Y1317">
        <v>0</v>
      </c>
    </row>
    <row r="1318" spans="1:25" x14ac:dyDescent="0.35">
      <c r="A1318" s="1" t="s">
        <v>1397</v>
      </c>
      <c r="B1318" t="s">
        <v>1371</v>
      </c>
      <c r="C1318" t="s">
        <v>3</v>
      </c>
      <c r="D1318" t="s">
        <v>1</v>
      </c>
      <c r="E1318">
        <v>0</v>
      </c>
      <c r="F1318">
        <v>0</v>
      </c>
      <c r="G1318">
        <v>0</v>
      </c>
      <c r="H1318" t="e">
        <f t="shared" si="44"/>
        <v>#DIV/0!</v>
      </c>
      <c r="I1318">
        <v>0</v>
      </c>
      <c r="J1318">
        <v>0</v>
      </c>
      <c r="K1318">
        <v>0</v>
      </c>
      <c r="O1318" t="s">
        <v>1397</v>
      </c>
      <c r="P1318" t="s">
        <v>1371</v>
      </c>
      <c r="Q1318" t="s">
        <v>3</v>
      </c>
      <c r="R1318" t="s">
        <v>2</v>
      </c>
      <c r="S1318">
        <v>0</v>
      </c>
      <c r="T1318">
        <v>0</v>
      </c>
      <c r="U1318">
        <v>0</v>
      </c>
      <c r="V1318" t="e">
        <f t="shared" si="45"/>
        <v>#DIV/0!</v>
      </c>
      <c r="W1318">
        <v>0</v>
      </c>
      <c r="X1318">
        <v>0</v>
      </c>
      <c r="Y1318">
        <v>0</v>
      </c>
    </row>
    <row r="1319" spans="1:25" x14ac:dyDescent="0.35">
      <c r="A1319" s="1" t="s">
        <v>1398</v>
      </c>
      <c r="B1319" t="s">
        <v>1371</v>
      </c>
      <c r="C1319" t="s">
        <v>3</v>
      </c>
      <c r="D1319" t="s">
        <v>1</v>
      </c>
      <c r="E1319">
        <v>0</v>
      </c>
      <c r="F1319">
        <v>0</v>
      </c>
      <c r="G1319">
        <v>0</v>
      </c>
      <c r="H1319" t="e">
        <f t="shared" si="44"/>
        <v>#DIV/0!</v>
      </c>
      <c r="I1319">
        <v>0</v>
      </c>
      <c r="J1319">
        <v>0</v>
      </c>
      <c r="K1319">
        <v>0</v>
      </c>
      <c r="O1319" t="s">
        <v>1398</v>
      </c>
      <c r="P1319" t="s">
        <v>1371</v>
      </c>
      <c r="Q1319" t="s">
        <v>3</v>
      </c>
      <c r="R1319" t="s">
        <v>2</v>
      </c>
      <c r="S1319">
        <v>0</v>
      </c>
      <c r="T1319">
        <v>0</v>
      </c>
      <c r="U1319">
        <v>0</v>
      </c>
      <c r="V1319" t="e">
        <f t="shared" si="45"/>
        <v>#DIV/0!</v>
      </c>
      <c r="W1319">
        <v>0</v>
      </c>
      <c r="X1319">
        <v>0</v>
      </c>
      <c r="Y1319">
        <v>0</v>
      </c>
    </row>
    <row r="1320" spans="1:25" x14ac:dyDescent="0.35">
      <c r="A1320" s="1" t="s">
        <v>1399</v>
      </c>
      <c r="B1320" t="s">
        <v>1371</v>
      </c>
      <c r="C1320" t="s">
        <v>3</v>
      </c>
      <c r="D1320" t="s">
        <v>1</v>
      </c>
      <c r="E1320">
        <v>0</v>
      </c>
      <c r="F1320">
        <v>0</v>
      </c>
      <c r="G1320">
        <v>0</v>
      </c>
      <c r="H1320" t="e">
        <f t="shared" si="44"/>
        <v>#DIV/0!</v>
      </c>
      <c r="I1320">
        <v>0</v>
      </c>
      <c r="J1320">
        <v>0</v>
      </c>
      <c r="K1320">
        <v>0</v>
      </c>
      <c r="O1320" t="s">
        <v>1399</v>
      </c>
      <c r="P1320" t="s">
        <v>1371</v>
      </c>
      <c r="Q1320" t="s">
        <v>3</v>
      </c>
      <c r="R1320" t="s">
        <v>2</v>
      </c>
      <c r="S1320">
        <v>0</v>
      </c>
      <c r="T1320">
        <v>0</v>
      </c>
      <c r="U1320">
        <v>0</v>
      </c>
      <c r="V1320" t="e">
        <f t="shared" si="45"/>
        <v>#DIV/0!</v>
      </c>
      <c r="W1320">
        <v>0</v>
      </c>
      <c r="X1320">
        <v>0</v>
      </c>
      <c r="Y1320">
        <v>0</v>
      </c>
    </row>
    <row r="1321" spans="1:25" x14ac:dyDescent="0.35">
      <c r="A1321" s="1" t="s">
        <v>1400</v>
      </c>
      <c r="B1321" t="s">
        <v>1371</v>
      </c>
      <c r="C1321" t="s">
        <v>3</v>
      </c>
      <c r="D1321" t="s">
        <v>1</v>
      </c>
      <c r="E1321">
        <v>0</v>
      </c>
      <c r="F1321">
        <v>0</v>
      </c>
      <c r="G1321">
        <v>0</v>
      </c>
      <c r="H1321" t="e">
        <f t="shared" si="44"/>
        <v>#DIV/0!</v>
      </c>
      <c r="I1321">
        <v>0</v>
      </c>
      <c r="J1321">
        <v>0</v>
      </c>
      <c r="K1321">
        <v>0</v>
      </c>
      <c r="O1321" t="s">
        <v>1400</v>
      </c>
      <c r="P1321" t="s">
        <v>1371</v>
      </c>
      <c r="Q1321" t="s">
        <v>3</v>
      </c>
      <c r="R1321" t="s">
        <v>2</v>
      </c>
      <c r="S1321">
        <v>0</v>
      </c>
      <c r="T1321">
        <v>0</v>
      </c>
      <c r="U1321">
        <v>0</v>
      </c>
      <c r="V1321" t="e">
        <f t="shared" si="45"/>
        <v>#DIV/0!</v>
      </c>
      <c r="W1321">
        <v>0</v>
      </c>
      <c r="X1321">
        <v>0</v>
      </c>
      <c r="Y1321">
        <v>0</v>
      </c>
    </row>
    <row r="1322" spans="1:25" x14ac:dyDescent="0.35">
      <c r="A1322" s="1" t="s">
        <v>1401</v>
      </c>
      <c r="B1322" t="s">
        <v>1371</v>
      </c>
      <c r="C1322" t="s">
        <v>3</v>
      </c>
      <c r="D1322" t="s">
        <v>1</v>
      </c>
      <c r="E1322">
        <v>0</v>
      </c>
      <c r="F1322">
        <v>0</v>
      </c>
      <c r="G1322">
        <v>0</v>
      </c>
      <c r="H1322" t="e">
        <f t="shared" si="44"/>
        <v>#DIV/0!</v>
      </c>
      <c r="I1322">
        <v>0</v>
      </c>
      <c r="J1322">
        <v>0</v>
      </c>
      <c r="K1322">
        <v>0</v>
      </c>
      <c r="O1322" t="s">
        <v>1401</v>
      </c>
      <c r="P1322" t="s">
        <v>1371</v>
      </c>
      <c r="Q1322" t="s">
        <v>3</v>
      </c>
      <c r="R1322" t="s">
        <v>2</v>
      </c>
      <c r="S1322">
        <v>0</v>
      </c>
      <c r="T1322">
        <v>0</v>
      </c>
      <c r="U1322">
        <v>0</v>
      </c>
      <c r="V1322" t="e">
        <f t="shared" si="45"/>
        <v>#DIV/0!</v>
      </c>
      <c r="W1322">
        <v>0</v>
      </c>
      <c r="X1322">
        <v>0</v>
      </c>
      <c r="Y1322">
        <v>0</v>
      </c>
    </row>
    <row r="1323" spans="1:25" x14ac:dyDescent="0.35">
      <c r="A1323" s="1" t="s">
        <v>1402</v>
      </c>
      <c r="B1323" t="s">
        <v>1371</v>
      </c>
      <c r="C1323" t="s">
        <v>3</v>
      </c>
      <c r="D1323" t="s">
        <v>1</v>
      </c>
      <c r="E1323">
        <v>0</v>
      </c>
      <c r="F1323">
        <v>0</v>
      </c>
      <c r="G1323">
        <v>0</v>
      </c>
      <c r="H1323" t="e">
        <f t="shared" si="44"/>
        <v>#DIV/0!</v>
      </c>
      <c r="I1323">
        <v>0</v>
      </c>
      <c r="J1323">
        <v>0</v>
      </c>
      <c r="K1323">
        <v>0</v>
      </c>
      <c r="O1323" t="s">
        <v>1402</v>
      </c>
      <c r="P1323" t="s">
        <v>1371</v>
      </c>
      <c r="Q1323" t="s">
        <v>3</v>
      </c>
      <c r="R1323" t="s">
        <v>2</v>
      </c>
      <c r="S1323">
        <v>0</v>
      </c>
      <c r="T1323">
        <v>0</v>
      </c>
      <c r="U1323">
        <v>0</v>
      </c>
      <c r="V1323" t="e">
        <f t="shared" si="45"/>
        <v>#DIV/0!</v>
      </c>
      <c r="W1323">
        <v>0</v>
      </c>
      <c r="X1323">
        <v>0</v>
      </c>
      <c r="Y1323">
        <v>0</v>
      </c>
    </row>
    <row r="1324" spans="1:25" x14ac:dyDescent="0.35">
      <c r="A1324" t="s">
        <v>1403</v>
      </c>
      <c r="B1324" t="s">
        <v>1371</v>
      </c>
      <c r="C1324" t="s">
        <v>0</v>
      </c>
      <c r="D1324" t="s">
        <v>4</v>
      </c>
      <c r="E1324">
        <v>24.5</v>
      </c>
      <c r="F1324">
        <v>137.07</v>
      </c>
      <c r="G1324">
        <v>74.930000000000007</v>
      </c>
      <c r="H1324">
        <f t="shared" si="44"/>
        <v>1.8293073535299611</v>
      </c>
      <c r="I1324">
        <v>22.5</v>
      </c>
      <c r="J1324">
        <v>59.32</v>
      </c>
      <c r="K1324">
        <v>69.97</v>
      </c>
      <c r="O1324" t="s">
        <v>1403</v>
      </c>
      <c r="P1324" t="s">
        <v>1371</v>
      </c>
      <c r="Q1324" t="s">
        <v>0</v>
      </c>
      <c r="R1324" t="s">
        <v>5</v>
      </c>
      <c r="S1324">
        <v>24</v>
      </c>
      <c r="T1324">
        <v>128.93</v>
      </c>
      <c r="U1324">
        <v>73.7</v>
      </c>
      <c r="V1324">
        <f t="shared" si="45"/>
        <v>1.7493894165535957</v>
      </c>
      <c r="W1324">
        <v>23</v>
      </c>
      <c r="X1324">
        <v>63.17</v>
      </c>
      <c r="Y1324">
        <v>71.22</v>
      </c>
    </row>
    <row r="1325" spans="1:25" x14ac:dyDescent="0.35">
      <c r="A1325" t="s">
        <v>1404</v>
      </c>
      <c r="B1325" t="s">
        <v>1371</v>
      </c>
      <c r="C1325" t="s">
        <v>0</v>
      </c>
      <c r="D1325" t="s">
        <v>4</v>
      </c>
      <c r="E1325">
        <v>24.5</v>
      </c>
      <c r="F1325">
        <v>200.42</v>
      </c>
      <c r="G1325">
        <v>74.930000000000007</v>
      </c>
      <c r="H1325">
        <f t="shared" si="44"/>
        <v>2.6747631122380886</v>
      </c>
      <c r="I1325">
        <v>22</v>
      </c>
      <c r="J1325">
        <v>50.25</v>
      </c>
      <c r="K1325">
        <v>68.72</v>
      </c>
      <c r="O1325" t="s">
        <v>1404</v>
      </c>
      <c r="P1325" t="s">
        <v>1371</v>
      </c>
      <c r="Q1325" t="s">
        <v>0</v>
      </c>
      <c r="R1325" t="s">
        <v>5</v>
      </c>
      <c r="S1325">
        <v>24</v>
      </c>
      <c r="T1325">
        <v>84.91</v>
      </c>
      <c r="U1325">
        <v>73.7</v>
      </c>
      <c r="V1325">
        <f t="shared" si="45"/>
        <v>1.1521031207598371</v>
      </c>
      <c r="W1325">
        <v>22.5</v>
      </c>
      <c r="X1325">
        <v>62.14</v>
      </c>
      <c r="Y1325">
        <v>69.97</v>
      </c>
    </row>
    <row r="1326" spans="1:25" x14ac:dyDescent="0.35">
      <c r="A1326" t="s">
        <v>1405</v>
      </c>
      <c r="B1326" t="s">
        <v>1371</v>
      </c>
      <c r="C1326" t="s">
        <v>0</v>
      </c>
      <c r="D1326" t="s">
        <v>4</v>
      </c>
      <c r="E1326">
        <v>24.5</v>
      </c>
      <c r="F1326">
        <v>73.55</v>
      </c>
      <c r="G1326">
        <v>74.930000000000007</v>
      </c>
      <c r="H1326">
        <f t="shared" si="44"/>
        <v>0.98158281062324826</v>
      </c>
      <c r="I1326">
        <v>24</v>
      </c>
      <c r="J1326">
        <v>69.27</v>
      </c>
      <c r="K1326">
        <v>73.7</v>
      </c>
      <c r="O1326" t="s">
        <v>1405</v>
      </c>
      <c r="P1326" t="s">
        <v>1371</v>
      </c>
      <c r="Q1326" t="s">
        <v>0</v>
      </c>
      <c r="R1326" t="s">
        <v>5</v>
      </c>
      <c r="S1326">
        <v>24</v>
      </c>
      <c r="T1326">
        <v>120.92</v>
      </c>
      <c r="U1326">
        <v>73.7</v>
      </c>
      <c r="V1326">
        <f t="shared" si="45"/>
        <v>1.6407055630936227</v>
      </c>
      <c r="W1326">
        <v>23</v>
      </c>
      <c r="X1326">
        <v>57.89</v>
      </c>
      <c r="Y1326">
        <v>71.22</v>
      </c>
    </row>
    <row r="1327" spans="1:25" x14ac:dyDescent="0.35">
      <c r="A1327" t="s">
        <v>1406</v>
      </c>
      <c r="B1327" t="s">
        <v>1371</v>
      </c>
      <c r="C1327" t="s">
        <v>0</v>
      </c>
      <c r="D1327" t="s">
        <v>4</v>
      </c>
      <c r="E1327">
        <v>24</v>
      </c>
      <c r="F1327">
        <v>144.44999999999999</v>
      </c>
      <c r="G1327">
        <v>73.7</v>
      </c>
      <c r="H1327">
        <f t="shared" si="44"/>
        <v>1.9599728629579374</v>
      </c>
      <c r="I1327">
        <v>22.5</v>
      </c>
      <c r="J1327">
        <v>65.03</v>
      </c>
      <c r="K1327">
        <v>69.97</v>
      </c>
      <c r="O1327" t="s">
        <v>1406</v>
      </c>
      <c r="P1327" t="s">
        <v>1371</v>
      </c>
      <c r="Q1327" t="s">
        <v>0</v>
      </c>
      <c r="R1327" t="s">
        <v>5</v>
      </c>
      <c r="S1327">
        <v>24</v>
      </c>
      <c r="T1327">
        <v>161.68</v>
      </c>
      <c r="U1327">
        <v>73.7</v>
      </c>
      <c r="V1327">
        <f t="shared" si="45"/>
        <v>2.1937584803256445</v>
      </c>
      <c r="W1327">
        <v>22.5</v>
      </c>
      <c r="X1327">
        <v>50.48</v>
      </c>
      <c r="Y1327">
        <v>69.97</v>
      </c>
    </row>
    <row r="1328" spans="1:25" x14ac:dyDescent="0.35">
      <c r="A1328" t="s">
        <v>1407</v>
      </c>
      <c r="B1328" t="s">
        <v>1371</v>
      </c>
      <c r="C1328" t="s">
        <v>0</v>
      </c>
      <c r="D1328" t="s">
        <v>4</v>
      </c>
      <c r="E1328">
        <v>24.5</v>
      </c>
      <c r="F1328">
        <v>135.78</v>
      </c>
      <c r="G1328">
        <v>74.930000000000007</v>
      </c>
      <c r="H1328">
        <f t="shared" si="44"/>
        <v>1.8120912851995195</v>
      </c>
      <c r="I1328">
        <v>22</v>
      </c>
      <c r="J1328">
        <v>68.069999999999993</v>
      </c>
      <c r="K1328">
        <v>68.72</v>
      </c>
      <c r="O1328" t="s">
        <v>1407</v>
      </c>
      <c r="P1328" t="s">
        <v>1371</v>
      </c>
      <c r="Q1328" t="s">
        <v>0</v>
      </c>
      <c r="R1328" t="s">
        <v>5</v>
      </c>
      <c r="S1328">
        <v>24</v>
      </c>
      <c r="T1328">
        <v>114.7</v>
      </c>
      <c r="U1328">
        <v>73.7</v>
      </c>
      <c r="V1328">
        <f t="shared" si="45"/>
        <v>1.5563093622795114</v>
      </c>
      <c r="W1328">
        <v>23</v>
      </c>
      <c r="X1328">
        <v>71.06</v>
      </c>
      <c r="Y1328">
        <v>71.22</v>
      </c>
    </row>
    <row r="1329" spans="1:25" x14ac:dyDescent="0.35">
      <c r="A1329" t="s">
        <v>1408</v>
      </c>
      <c r="B1329" t="s">
        <v>1371</v>
      </c>
      <c r="C1329" t="s">
        <v>0</v>
      </c>
      <c r="D1329" t="s">
        <v>4</v>
      </c>
      <c r="E1329">
        <v>24</v>
      </c>
      <c r="F1329">
        <v>68.150000000000006</v>
      </c>
      <c r="G1329">
        <v>73.7</v>
      </c>
      <c r="H1329">
        <f t="shared" si="44"/>
        <v>0.92469470827679789</v>
      </c>
      <c r="I1329">
        <v>23.5</v>
      </c>
      <c r="J1329">
        <v>40.39</v>
      </c>
      <c r="K1329">
        <v>72.459999999999994</v>
      </c>
      <c r="O1329" t="s">
        <v>1408</v>
      </c>
      <c r="P1329" t="s">
        <v>1371</v>
      </c>
      <c r="Q1329" t="s">
        <v>0</v>
      </c>
      <c r="R1329" t="s">
        <v>5</v>
      </c>
      <c r="S1329">
        <v>27</v>
      </c>
      <c r="T1329">
        <v>70.05</v>
      </c>
      <c r="U1329">
        <v>81.08</v>
      </c>
      <c r="V1329">
        <f t="shared" si="45"/>
        <v>0.86396151948692645</v>
      </c>
      <c r="W1329">
        <v>26.5</v>
      </c>
      <c r="X1329">
        <v>43.22</v>
      </c>
      <c r="Y1329">
        <v>79.86</v>
      </c>
    </row>
    <row r="1330" spans="1:25" x14ac:dyDescent="0.35">
      <c r="A1330" t="s">
        <v>1409</v>
      </c>
      <c r="B1330" t="s">
        <v>1371</v>
      </c>
      <c r="C1330" t="s">
        <v>0</v>
      </c>
      <c r="D1330" t="s">
        <v>4</v>
      </c>
      <c r="E1330">
        <v>24</v>
      </c>
      <c r="F1330">
        <v>197.49</v>
      </c>
      <c r="G1330">
        <v>73.7</v>
      </c>
      <c r="H1330">
        <f t="shared" si="44"/>
        <v>2.6796472184531885</v>
      </c>
      <c r="I1330">
        <v>22</v>
      </c>
      <c r="J1330">
        <v>56.27</v>
      </c>
      <c r="K1330">
        <v>68.72</v>
      </c>
      <c r="O1330" t="s">
        <v>1409</v>
      </c>
      <c r="P1330" t="s">
        <v>1371</v>
      </c>
      <c r="Q1330" t="s">
        <v>0</v>
      </c>
      <c r="R1330" t="s">
        <v>5</v>
      </c>
      <c r="S1330">
        <v>24</v>
      </c>
      <c r="T1330">
        <v>134.08000000000001</v>
      </c>
      <c r="U1330">
        <v>73.7</v>
      </c>
      <c r="V1330">
        <f t="shared" si="45"/>
        <v>1.8192672998643149</v>
      </c>
      <c r="W1330">
        <v>22.5</v>
      </c>
      <c r="X1330">
        <v>65.349999999999994</v>
      </c>
      <c r="Y1330">
        <v>69.97</v>
      </c>
    </row>
    <row r="1331" spans="1:25" x14ac:dyDescent="0.35">
      <c r="A1331" s="1" t="s">
        <v>1410</v>
      </c>
      <c r="B1331" t="s">
        <v>1371</v>
      </c>
      <c r="C1331" t="s">
        <v>0</v>
      </c>
      <c r="D1331" t="s">
        <v>4</v>
      </c>
      <c r="E1331">
        <v>0</v>
      </c>
      <c r="F1331">
        <v>0</v>
      </c>
      <c r="G1331">
        <v>0</v>
      </c>
      <c r="H1331" t="e">
        <f t="shared" si="44"/>
        <v>#DIV/0!</v>
      </c>
      <c r="I1331">
        <v>0</v>
      </c>
      <c r="J1331">
        <v>0</v>
      </c>
      <c r="K1331">
        <v>0</v>
      </c>
      <c r="O1331" t="s">
        <v>1410</v>
      </c>
      <c r="P1331" t="s">
        <v>1371</v>
      </c>
      <c r="Q1331" t="s">
        <v>0</v>
      </c>
      <c r="R1331" t="s">
        <v>5</v>
      </c>
      <c r="S1331">
        <v>0</v>
      </c>
      <c r="T1331">
        <v>0</v>
      </c>
      <c r="U1331">
        <v>0</v>
      </c>
      <c r="V1331" t="e">
        <f t="shared" si="45"/>
        <v>#DIV/0!</v>
      </c>
      <c r="W1331">
        <v>0</v>
      </c>
      <c r="X1331">
        <v>0</v>
      </c>
      <c r="Y1331">
        <v>0</v>
      </c>
    </row>
    <row r="1332" spans="1:25" x14ac:dyDescent="0.35">
      <c r="A1332" s="1" t="s">
        <v>1411</v>
      </c>
      <c r="B1332" t="s">
        <v>1371</v>
      </c>
      <c r="C1332" t="s">
        <v>0</v>
      </c>
      <c r="D1332" t="s">
        <v>4</v>
      </c>
      <c r="E1332">
        <v>0</v>
      </c>
      <c r="F1332">
        <v>0</v>
      </c>
      <c r="G1332">
        <v>0</v>
      </c>
      <c r="H1332" t="e">
        <f t="shared" si="44"/>
        <v>#DIV/0!</v>
      </c>
      <c r="I1332">
        <v>0</v>
      </c>
      <c r="J1332">
        <v>0</v>
      </c>
      <c r="K1332">
        <v>0</v>
      </c>
      <c r="O1332" t="s">
        <v>1411</v>
      </c>
      <c r="P1332" t="s">
        <v>1371</v>
      </c>
      <c r="Q1332" t="s">
        <v>0</v>
      </c>
      <c r="R1332" t="s">
        <v>5</v>
      </c>
      <c r="S1332">
        <v>17.5</v>
      </c>
      <c r="T1332">
        <v>31.98</v>
      </c>
      <c r="U1332">
        <v>57.36</v>
      </c>
      <c r="V1332">
        <f t="shared" si="45"/>
        <v>0.55753138075313813</v>
      </c>
      <c r="W1332">
        <v>17</v>
      </c>
      <c r="X1332">
        <v>25.21</v>
      </c>
      <c r="Y1332">
        <v>56.08</v>
      </c>
    </row>
    <row r="1333" spans="1:25" x14ac:dyDescent="0.35">
      <c r="A1333" t="s">
        <v>1412</v>
      </c>
      <c r="B1333" t="s">
        <v>1371</v>
      </c>
      <c r="C1333" t="s">
        <v>3</v>
      </c>
      <c r="D1333" t="s">
        <v>4</v>
      </c>
      <c r="E1333">
        <v>24</v>
      </c>
      <c r="F1333">
        <v>85.25</v>
      </c>
      <c r="G1333">
        <v>73.7</v>
      </c>
      <c r="H1333">
        <f t="shared" si="44"/>
        <v>1.1567164179104477</v>
      </c>
      <c r="I1333">
        <v>23</v>
      </c>
      <c r="J1333">
        <v>66.650000000000006</v>
      </c>
      <c r="K1333">
        <v>71.22</v>
      </c>
      <c r="O1333" t="s">
        <v>1412</v>
      </c>
      <c r="P1333" t="s">
        <v>1371</v>
      </c>
      <c r="Q1333" t="s">
        <v>3</v>
      </c>
      <c r="R1333" t="s">
        <v>5</v>
      </c>
      <c r="S1333">
        <v>24</v>
      </c>
      <c r="T1333">
        <v>139.88</v>
      </c>
      <c r="U1333">
        <v>73.7</v>
      </c>
      <c r="V1333">
        <f t="shared" si="45"/>
        <v>1.8979647218453188</v>
      </c>
      <c r="W1333">
        <v>22</v>
      </c>
      <c r="X1333">
        <v>65.3</v>
      </c>
      <c r="Y1333">
        <v>68.72</v>
      </c>
    </row>
    <row r="1334" spans="1:25" x14ac:dyDescent="0.35">
      <c r="A1334" t="s">
        <v>1413</v>
      </c>
      <c r="B1334" t="s">
        <v>1371</v>
      </c>
      <c r="C1334" t="s">
        <v>3</v>
      </c>
      <c r="D1334" t="s">
        <v>4</v>
      </c>
      <c r="E1334">
        <v>24.5</v>
      </c>
      <c r="F1334">
        <v>122.09</v>
      </c>
      <c r="G1334">
        <v>74.930000000000007</v>
      </c>
      <c r="H1334">
        <f t="shared" si="44"/>
        <v>1.6293874282663818</v>
      </c>
      <c r="I1334">
        <v>22.5</v>
      </c>
      <c r="J1334">
        <v>58.15</v>
      </c>
      <c r="K1334">
        <v>69.97</v>
      </c>
      <c r="O1334" t="s">
        <v>1413</v>
      </c>
      <c r="P1334" t="s">
        <v>1371</v>
      </c>
      <c r="Q1334" t="s">
        <v>3</v>
      </c>
      <c r="R1334" t="s">
        <v>5</v>
      </c>
      <c r="S1334">
        <v>23.5</v>
      </c>
      <c r="T1334">
        <v>62.38</v>
      </c>
      <c r="U1334">
        <v>72.459999999999994</v>
      </c>
      <c r="V1334">
        <f t="shared" si="45"/>
        <v>0.86088876621584332</v>
      </c>
      <c r="W1334">
        <v>23</v>
      </c>
      <c r="X1334">
        <v>51.6</v>
      </c>
      <c r="Y1334">
        <v>71.22</v>
      </c>
    </row>
    <row r="1335" spans="1:25" x14ac:dyDescent="0.35">
      <c r="A1335" t="s">
        <v>1414</v>
      </c>
      <c r="B1335" t="s">
        <v>1371</v>
      </c>
      <c r="C1335" t="s">
        <v>3</v>
      </c>
      <c r="D1335" t="s">
        <v>4</v>
      </c>
      <c r="E1335">
        <v>24</v>
      </c>
      <c r="F1335">
        <v>109</v>
      </c>
      <c r="G1335">
        <v>73.7</v>
      </c>
      <c r="H1335">
        <f t="shared" si="44"/>
        <v>1.4789687924016282</v>
      </c>
      <c r="I1335">
        <v>22.5</v>
      </c>
      <c r="J1335">
        <v>64.239999999999995</v>
      </c>
      <c r="K1335">
        <v>69.97</v>
      </c>
      <c r="O1335" t="s">
        <v>1414</v>
      </c>
      <c r="P1335" t="s">
        <v>1371</v>
      </c>
      <c r="Q1335" t="s">
        <v>3</v>
      </c>
      <c r="R1335" t="s">
        <v>5</v>
      </c>
      <c r="S1335">
        <v>24</v>
      </c>
      <c r="T1335">
        <v>160.22999999999999</v>
      </c>
      <c r="U1335">
        <v>73.7</v>
      </c>
      <c r="V1335">
        <f t="shared" si="45"/>
        <v>2.1740841248303933</v>
      </c>
      <c r="W1335">
        <v>21.5</v>
      </c>
      <c r="X1335">
        <v>60.98</v>
      </c>
      <c r="Y1335">
        <v>67.47</v>
      </c>
    </row>
    <row r="1336" spans="1:25" x14ac:dyDescent="0.35">
      <c r="A1336" t="s">
        <v>1415</v>
      </c>
      <c r="B1336" t="s">
        <v>1371</v>
      </c>
      <c r="C1336" t="s">
        <v>3</v>
      </c>
      <c r="D1336" t="s">
        <v>4</v>
      </c>
      <c r="E1336">
        <v>24</v>
      </c>
      <c r="F1336">
        <v>224.73</v>
      </c>
      <c r="G1336">
        <v>73.7</v>
      </c>
      <c r="H1336">
        <f t="shared" si="44"/>
        <v>3.0492537313432835</v>
      </c>
      <c r="I1336">
        <v>22.5</v>
      </c>
      <c r="J1336">
        <v>68.64</v>
      </c>
      <c r="K1336">
        <v>69.97</v>
      </c>
      <c r="O1336" t="s">
        <v>1415</v>
      </c>
      <c r="P1336" t="s">
        <v>1371</v>
      </c>
      <c r="Q1336" t="s">
        <v>3</v>
      </c>
      <c r="R1336" t="s">
        <v>5</v>
      </c>
      <c r="S1336">
        <v>24</v>
      </c>
      <c r="T1336">
        <v>176.15</v>
      </c>
      <c r="U1336">
        <v>73.7</v>
      </c>
      <c r="V1336">
        <f t="shared" si="45"/>
        <v>2.3900949796472184</v>
      </c>
      <c r="W1336">
        <v>23</v>
      </c>
      <c r="X1336">
        <v>70.510000000000005</v>
      </c>
      <c r="Y1336">
        <v>71.22</v>
      </c>
    </row>
    <row r="1337" spans="1:25" x14ac:dyDescent="0.35">
      <c r="A1337" s="1" t="s">
        <v>1416</v>
      </c>
      <c r="B1337" t="s">
        <v>1371</v>
      </c>
      <c r="C1337" t="s">
        <v>3</v>
      </c>
      <c r="D1337" t="s">
        <v>4</v>
      </c>
      <c r="E1337">
        <v>0</v>
      </c>
      <c r="F1337">
        <v>0</v>
      </c>
      <c r="G1337">
        <v>0</v>
      </c>
      <c r="H1337" t="e">
        <f t="shared" si="44"/>
        <v>#DIV/0!</v>
      </c>
      <c r="I1337">
        <v>0</v>
      </c>
      <c r="J1337">
        <v>0</v>
      </c>
      <c r="K1337">
        <v>0</v>
      </c>
      <c r="O1337" t="s">
        <v>1416</v>
      </c>
      <c r="P1337" t="s">
        <v>1371</v>
      </c>
      <c r="Q1337" t="s">
        <v>3</v>
      </c>
      <c r="R1337" t="s">
        <v>5</v>
      </c>
      <c r="S1337">
        <v>15</v>
      </c>
      <c r="T1337">
        <v>19.670000000000002</v>
      </c>
      <c r="U1337">
        <v>50.91</v>
      </c>
      <c r="V1337">
        <f t="shared" si="45"/>
        <v>0.38636810056963272</v>
      </c>
      <c r="W1337">
        <v>15</v>
      </c>
      <c r="X1337">
        <v>19.670000000000002</v>
      </c>
      <c r="Y1337">
        <v>50.91</v>
      </c>
    </row>
    <row r="1338" spans="1:25" x14ac:dyDescent="0.35">
      <c r="A1338" t="s">
        <v>1417</v>
      </c>
      <c r="B1338" t="s">
        <v>1371</v>
      </c>
      <c r="C1338" t="s">
        <v>3</v>
      </c>
      <c r="D1338" t="s">
        <v>4</v>
      </c>
      <c r="E1338">
        <v>24.5</v>
      </c>
      <c r="F1338">
        <v>146.88999999999999</v>
      </c>
      <c r="G1338">
        <v>74.930000000000007</v>
      </c>
      <c r="H1338">
        <f t="shared" si="44"/>
        <v>1.9603630054717733</v>
      </c>
      <c r="I1338">
        <v>22</v>
      </c>
      <c r="J1338">
        <v>49.91</v>
      </c>
      <c r="K1338">
        <v>68.72</v>
      </c>
      <c r="O1338" t="s">
        <v>1417</v>
      </c>
      <c r="P1338" t="s">
        <v>1371</v>
      </c>
      <c r="Q1338" t="s">
        <v>3</v>
      </c>
      <c r="R1338" t="s">
        <v>5</v>
      </c>
      <c r="S1338">
        <v>24</v>
      </c>
      <c r="T1338">
        <v>136.61000000000001</v>
      </c>
      <c r="U1338">
        <v>73.7</v>
      </c>
      <c r="V1338">
        <f t="shared" si="45"/>
        <v>1.8535956580732702</v>
      </c>
      <c r="W1338">
        <v>23</v>
      </c>
      <c r="X1338">
        <v>67.69</v>
      </c>
      <c r="Y1338">
        <v>71.22</v>
      </c>
    </row>
    <row r="1339" spans="1:25" x14ac:dyDescent="0.35">
      <c r="A1339" t="s">
        <v>1418</v>
      </c>
      <c r="B1339" t="s">
        <v>1371</v>
      </c>
      <c r="C1339" t="s">
        <v>3</v>
      </c>
      <c r="D1339" t="s">
        <v>4</v>
      </c>
      <c r="E1339">
        <v>24.5</v>
      </c>
      <c r="F1339">
        <v>176.24</v>
      </c>
      <c r="G1339">
        <v>74.930000000000007</v>
      </c>
      <c r="H1339">
        <f t="shared" si="44"/>
        <v>2.352061924462832</v>
      </c>
      <c r="I1339">
        <v>22.5</v>
      </c>
      <c r="J1339">
        <v>58.74</v>
      </c>
      <c r="K1339">
        <v>69.97</v>
      </c>
      <c r="O1339" t="s">
        <v>1418</v>
      </c>
      <c r="P1339" t="s">
        <v>1371</v>
      </c>
      <c r="Q1339" t="s">
        <v>3</v>
      </c>
      <c r="R1339" t="s">
        <v>5</v>
      </c>
      <c r="S1339">
        <v>24</v>
      </c>
      <c r="T1339">
        <v>171.46</v>
      </c>
      <c r="U1339">
        <v>73.7</v>
      </c>
      <c r="V1339">
        <f t="shared" si="45"/>
        <v>2.3264586160108549</v>
      </c>
      <c r="W1339">
        <v>22.5</v>
      </c>
      <c r="X1339">
        <v>68.81</v>
      </c>
      <c r="Y1339">
        <v>69.97</v>
      </c>
    </row>
    <row r="1340" spans="1:25" x14ac:dyDescent="0.35">
      <c r="A1340" t="s">
        <v>1419</v>
      </c>
      <c r="B1340" t="s">
        <v>1371</v>
      </c>
      <c r="C1340" t="s">
        <v>3</v>
      </c>
      <c r="D1340" t="s">
        <v>4</v>
      </c>
      <c r="E1340">
        <v>24.5</v>
      </c>
      <c r="F1340">
        <v>102.71</v>
      </c>
      <c r="G1340">
        <v>74.930000000000007</v>
      </c>
      <c r="H1340">
        <f t="shared" si="44"/>
        <v>1.3707460296276524</v>
      </c>
      <c r="I1340">
        <v>24</v>
      </c>
      <c r="J1340">
        <v>70.13</v>
      </c>
      <c r="K1340">
        <v>73.7</v>
      </c>
      <c r="O1340" t="s">
        <v>1419</v>
      </c>
      <c r="P1340" t="s">
        <v>1371</v>
      </c>
      <c r="Q1340" t="s">
        <v>3</v>
      </c>
      <c r="R1340" t="s">
        <v>5</v>
      </c>
      <c r="S1340">
        <v>24</v>
      </c>
      <c r="T1340">
        <v>146.69999999999999</v>
      </c>
      <c r="U1340">
        <v>73.7</v>
      </c>
      <c r="V1340">
        <f t="shared" si="45"/>
        <v>1.9905020352781544</v>
      </c>
      <c r="W1340">
        <v>23</v>
      </c>
      <c r="X1340">
        <v>56.77</v>
      </c>
      <c r="Y1340">
        <v>71.22</v>
      </c>
    </row>
    <row r="1341" spans="1:25" x14ac:dyDescent="0.35">
      <c r="A1341" t="s">
        <v>1420</v>
      </c>
      <c r="B1341" t="s">
        <v>1371</v>
      </c>
      <c r="C1341" t="s">
        <v>3</v>
      </c>
      <c r="D1341" t="s">
        <v>4</v>
      </c>
      <c r="E1341">
        <v>24.5</v>
      </c>
      <c r="F1341">
        <v>139.9</v>
      </c>
      <c r="G1341">
        <v>74.930000000000007</v>
      </c>
      <c r="H1341">
        <f t="shared" si="44"/>
        <v>1.8670759375417054</v>
      </c>
      <c r="I1341">
        <v>22.5</v>
      </c>
      <c r="J1341">
        <v>43.11</v>
      </c>
      <c r="K1341">
        <v>69.97</v>
      </c>
      <c r="O1341" t="s">
        <v>1420</v>
      </c>
      <c r="P1341" t="s">
        <v>1371</v>
      </c>
      <c r="Q1341" t="s">
        <v>3</v>
      </c>
      <c r="R1341" t="s">
        <v>5</v>
      </c>
      <c r="S1341">
        <v>24</v>
      </c>
      <c r="T1341">
        <v>144.38999999999999</v>
      </c>
      <c r="U1341">
        <v>73.7</v>
      </c>
      <c r="V1341">
        <f t="shared" si="45"/>
        <v>1.9591587516960649</v>
      </c>
      <c r="W1341">
        <v>23</v>
      </c>
      <c r="X1341">
        <v>63.83</v>
      </c>
      <c r="Y1341">
        <v>71.22</v>
      </c>
    </row>
    <row r="1342" spans="1:25" x14ac:dyDescent="0.35">
      <c r="A1342" t="s">
        <v>1421</v>
      </c>
      <c r="B1342" t="s">
        <v>1371</v>
      </c>
      <c r="C1342" t="s">
        <v>3</v>
      </c>
      <c r="D1342" t="s">
        <v>4</v>
      </c>
      <c r="E1342">
        <v>25</v>
      </c>
      <c r="F1342">
        <v>169.8</v>
      </c>
      <c r="G1342">
        <v>76.17</v>
      </c>
      <c r="H1342">
        <f t="shared" si="44"/>
        <v>2.2292241039779443</v>
      </c>
      <c r="I1342">
        <v>22.5</v>
      </c>
      <c r="J1342">
        <v>57.71</v>
      </c>
      <c r="K1342">
        <v>69.97</v>
      </c>
      <c r="O1342" t="s">
        <v>1421</v>
      </c>
      <c r="P1342" t="s">
        <v>1371</v>
      </c>
      <c r="Q1342" t="s">
        <v>3</v>
      </c>
      <c r="R1342" t="s">
        <v>5</v>
      </c>
      <c r="S1342">
        <v>24</v>
      </c>
      <c r="T1342">
        <v>131.07</v>
      </c>
      <c r="U1342">
        <v>73.7</v>
      </c>
      <c r="V1342">
        <f t="shared" si="45"/>
        <v>1.7784260515603798</v>
      </c>
      <c r="W1342">
        <v>22.5</v>
      </c>
      <c r="X1342">
        <v>57.94</v>
      </c>
      <c r="Y1342">
        <v>69.97</v>
      </c>
    </row>
    <row r="1343" spans="1:25" x14ac:dyDescent="0.35">
      <c r="A1343" t="s">
        <v>1422</v>
      </c>
      <c r="B1343" t="s">
        <v>1371</v>
      </c>
      <c r="C1343" t="s">
        <v>3</v>
      </c>
      <c r="D1343" t="s">
        <v>4</v>
      </c>
      <c r="E1343">
        <v>24.5</v>
      </c>
      <c r="F1343">
        <v>147.31</v>
      </c>
      <c r="G1343">
        <v>74.930000000000007</v>
      </c>
      <c r="H1343">
        <f t="shared" si="44"/>
        <v>1.9659682370212197</v>
      </c>
      <c r="I1343">
        <v>22.5</v>
      </c>
      <c r="J1343">
        <v>58.27</v>
      </c>
      <c r="K1343">
        <v>69.97</v>
      </c>
      <c r="O1343" t="s">
        <v>1422</v>
      </c>
      <c r="P1343" t="s">
        <v>1371</v>
      </c>
      <c r="Q1343" t="s">
        <v>3</v>
      </c>
      <c r="R1343" t="s">
        <v>5</v>
      </c>
      <c r="S1343">
        <v>24</v>
      </c>
      <c r="T1343">
        <v>148.4</v>
      </c>
      <c r="U1343">
        <v>73.7</v>
      </c>
      <c r="V1343">
        <f t="shared" si="45"/>
        <v>2.0135685210312078</v>
      </c>
      <c r="W1343">
        <v>22.5</v>
      </c>
      <c r="X1343">
        <v>53.46</v>
      </c>
      <c r="Y1343">
        <v>69.97</v>
      </c>
    </row>
    <row r="1344" spans="1:25" x14ac:dyDescent="0.35">
      <c r="A1344" s="1" t="s">
        <v>1423</v>
      </c>
      <c r="B1344" t="s">
        <v>1371</v>
      </c>
      <c r="C1344" t="s">
        <v>3</v>
      </c>
      <c r="D1344" t="s">
        <v>4</v>
      </c>
      <c r="E1344">
        <v>0</v>
      </c>
      <c r="F1344">
        <v>0</v>
      </c>
      <c r="G1344">
        <v>0</v>
      </c>
      <c r="H1344" t="e">
        <f t="shared" si="44"/>
        <v>#DIV/0!</v>
      </c>
      <c r="I1344">
        <v>0</v>
      </c>
      <c r="J1344">
        <v>0</v>
      </c>
      <c r="K1344">
        <v>0</v>
      </c>
      <c r="O1344" t="s">
        <v>1423</v>
      </c>
      <c r="P1344" t="s">
        <v>1371</v>
      </c>
      <c r="Q1344" t="s">
        <v>3</v>
      </c>
      <c r="R1344" t="s">
        <v>5</v>
      </c>
      <c r="S1344">
        <v>0</v>
      </c>
      <c r="T1344">
        <v>0</v>
      </c>
      <c r="U1344">
        <v>0</v>
      </c>
      <c r="V1344" t="e">
        <f t="shared" si="45"/>
        <v>#DIV/0!</v>
      </c>
      <c r="W1344">
        <v>0</v>
      </c>
      <c r="X1344">
        <v>0</v>
      </c>
      <c r="Y1344">
        <v>0</v>
      </c>
    </row>
    <row r="1345" spans="1:25" x14ac:dyDescent="0.35">
      <c r="A1345" s="1" t="s">
        <v>1424</v>
      </c>
      <c r="B1345" t="s">
        <v>1371</v>
      </c>
      <c r="C1345" t="s">
        <v>3</v>
      </c>
      <c r="D1345" t="s">
        <v>4</v>
      </c>
      <c r="E1345">
        <v>0</v>
      </c>
      <c r="F1345">
        <v>0</v>
      </c>
      <c r="G1345">
        <v>0</v>
      </c>
      <c r="H1345" t="e">
        <f t="shared" si="44"/>
        <v>#DIV/0!</v>
      </c>
      <c r="I1345">
        <v>0</v>
      </c>
      <c r="J1345">
        <v>0</v>
      </c>
      <c r="K1345">
        <v>0</v>
      </c>
      <c r="O1345" t="s">
        <v>1424</v>
      </c>
      <c r="P1345" t="s">
        <v>1371</v>
      </c>
      <c r="Q1345" t="s">
        <v>3</v>
      </c>
      <c r="R1345" t="s">
        <v>5</v>
      </c>
      <c r="S1345">
        <v>0</v>
      </c>
      <c r="T1345">
        <v>0</v>
      </c>
      <c r="U1345">
        <v>0</v>
      </c>
      <c r="V1345" t="e">
        <f t="shared" si="45"/>
        <v>#DIV/0!</v>
      </c>
      <c r="W1345">
        <v>0</v>
      </c>
      <c r="X1345">
        <v>0</v>
      </c>
      <c r="Y1345">
        <v>0</v>
      </c>
    </row>
    <row r="1346" spans="1:25" x14ac:dyDescent="0.35">
      <c r="A1346" s="1" t="s">
        <v>1425</v>
      </c>
      <c r="B1346" t="s">
        <v>1371</v>
      </c>
      <c r="C1346" t="s">
        <v>3</v>
      </c>
      <c r="D1346" t="s">
        <v>4</v>
      </c>
      <c r="E1346">
        <v>0</v>
      </c>
      <c r="F1346">
        <v>0</v>
      </c>
      <c r="G1346">
        <v>0</v>
      </c>
      <c r="H1346" t="e">
        <f t="shared" si="44"/>
        <v>#DIV/0!</v>
      </c>
      <c r="I1346">
        <v>0</v>
      </c>
      <c r="J1346">
        <v>0</v>
      </c>
      <c r="K1346">
        <v>0</v>
      </c>
      <c r="O1346" t="s">
        <v>1425</v>
      </c>
      <c r="P1346" t="s">
        <v>1371</v>
      </c>
      <c r="Q1346" t="s">
        <v>3</v>
      </c>
      <c r="R1346" t="s">
        <v>5</v>
      </c>
      <c r="S1346">
        <v>0</v>
      </c>
      <c r="T1346">
        <v>0</v>
      </c>
      <c r="U1346">
        <v>0</v>
      </c>
      <c r="V1346" t="e">
        <f t="shared" si="45"/>
        <v>#DIV/0!</v>
      </c>
      <c r="W1346">
        <v>0</v>
      </c>
      <c r="X1346">
        <v>0</v>
      </c>
      <c r="Y1346">
        <v>0</v>
      </c>
    </row>
    <row r="1347" spans="1:25" x14ac:dyDescent="0.35">
      <c r="A1347" s="1" t="s">
        <v>1426</v>
      </c>
      <c r="B1347" t="s">
        <v>1371</v>
      </c>
      <c r="C1347" t="s">
        <v>3</v>
      </c>
      <c r="D1347" t="s">
        <v>4</v>
      </c>
      <c r="E1347">
        <v>0</v>
      </c>
      <c r="F1347">
        <v>0</v>
      </c>
      <c r="G1347">
        <v>0</v>
      </c>
      <c r="H1347" t="e">
        <f t="shared" si="44"/>
        <v>#DIV/0!</v>
      </c>
      <c r="I1347">
        <v>0</v>
      </c>
      <c r="J1347">
        <v>0</v>
      </c>
      <c r="K1347">
        <v>0</v>
      </c>
      <c r="O1347" t="s">
        <v>1426</v>
      </c>
      <c r="P1347" t="s">
        <v>1371</v>
      </c>
      <c r="Q1347" t="s">
        <v>3</v>
      </c>
      <c r="R1347" t="s">
        <v>5</v>
      </c>
      <c r="S1347">
        <v>0</v>
      </c>
      <c r="T1347">
        <v>0</v>
      </c>
      <c r="U1347">
        <v>0</v>
      </c>
      <c r="V1347" t="e">
        <f t="shared" si="45"/>
        <v>#DIV/0!</v>
      </c>
      <c r="W1347">
        <v>0</v>
      </c>
      <c r="X1347">
        <v>0</v>
      </c>
      <c r="Y1347">
        <v>0</v>
      </c>
    </row>
    <row r="1348" spans="1:25" x14ac:dyDescent="0.35">
      <c r="A1348" s="1" t="s">
        <v>1427</v>
      </c>
      <c r="B1348" t="s">
        <v>1371</v>
      </c>
      <c r="C1348" t="s">
        <v>3</v>
      </c>
      <c r="D1348" t="s">
        <v>4</v>
      </c>
      <c r="E1348">
        <v>0</v>
      </c>
      <c r="F1348">
        <v>0</v>
      </c>
      <c r="G1348">
        <v>0</v>
      </c>
      <c r="H1348" t="e">
        <f t="shared" si="44"/>
        <v>#DIV/0!</v>
      </c>
      <c r="I1348">
        <v>0</v>
      </c>
      <c r="J1348">
        <v>0</v>
      </c>
      <c r="K1348">
        <v>0</v>
      </c>
      <c r="O1348" t="s">
        <v>1427</v>
      </c>
      <c r="P1348" t="s">
        <v>1371</v>
      </c>
      <c r="Q1348" t="s">
        <v>3</v>
      </c>
      <c r="R1348" t="s">
        <v>5</v>
      </c>
      <c r="S1348">
        <v>0</v>
      </c>
      <c r="T1348">
        <v>0</v>
      </c>
      <c r="U1348">
        <v>0</v>
      </c>
      <c r="V1348" t="e">
        <f t="shared" si="45"/>
        <v>#DIV/0!</v>
      </c>
      <c r="W1348">
        <v>0</v>
      </c>
      <c r="X1348">
        <v>0</v>
      </c>
      <c r="Y1348">
        <v>0</v>
      </c>
    </row>
    <row r="1349" spans="1:25" x14ac:dyDescent="0.35">
      <c r="A1349" s="1" t="s">
        <v>1516</v>
      </c>
      <c r="B1349" t="s">
        <v>1548</v>
      </c>
      <c r="C1349" t="s">
        <v>0</v>
      </c>
      <c r="D1349" t="s">
        <v>4</v>
      </c>
      <c r="E1349">
        <v>24.5</v>
      </c>
      <c r="F1349">
        <v>152.13</v>
      </c>
      <c r="G1349">
        <v>74.930000000000007</v>
      </c>
      <c r="H1349">
        <f t="shared" si="44"/>
        <v>2.0302949419458161</v>
      </c>
      <c r="I1349">
        <v>23</v>
      </c>
      <c r="J1349">
        <v>64.239999999999995</v>
      </c>
      <c r="K1349">
        <v>71.22</v>
      </c>
      <c r="O1349" t="s">
        <v>1516</v>
      </c>
      <c r="P1349" t="s">
        <v>1548</v>
      </c>
      <c r="Q1349" t="s">
        <v>0</v>
      </c>
      <c r="R1349" t="s">
        <v>5</v>
      </c>
      <c r="S1349">
        <v>24</v>
      </c>
      <c r="T1349">
        <v>150.13</v>
      </c>
      <c r="U1349">
        <v>73.7</v>
      </c>
      <c r="V1349">
        <f t="shared" si="45"/>
        <v>2.0370420624151966</v>
      </c>
      <c r="W1349">
        <v>23</v>
      </c>
      <c r="X1349">
        <v>67.8</v>
      </c>
      <c r="Y1349">
        <v>71.22</v>
      </c>
    </row>
    <row r="1350" spans="1:25" x14ac:dyDescent="0.35">
      <c r="A1350" t="s">
        <v>1517</v>
      </c>
      <c r="B1350" t="s">
        <v>1548</v>
      </c>
      <c r="C1350" t="s">
        <v>0</v>
      </c>
      <c r="D1350" t="s">
        <v>4</v>
      </c>
      <c r="E1350">
        <v>24</v>
      </c>
      <c r="F1350">
        <v>175.97</v>
      </c>
      <c r="G1350">
        <v>73.7</v>
      </c>
      <c r="H1350">
        <f t="shared" si="44"/>
        <v>2.3876526458616012</v>
      </c>
      <c r="I1350">
        <v>22.5</v>
      </c>
      <c r="J1350">
        <v>63.17</v>
      </c>
      <c r="K1350">
        <v>69.97</v>
      </c>
      <c r="O1350" t="s">
        <v>1517</v>
      </c>
      <c r="P1350" t="s">
        <v>1548</v>
      </c>
      <c r="Q1350" t="s">
        <v>0</v>
      </c>
      <c r="R1350" t="s">
        <v>5</v>
      </c>
      <c r="S1350">
        <v>24</v>
      </c>
      <c r="T1350">
        <v>173.32</v>
      </c>
      <c r="U1350">
        <v>73.7</v>
      </c>
      <c r="V1350">
        <f t="shared" si="45"/>
        <v>2.3516960651289009</v>
      </c>
      <c r="W1350">
        <v>22.5</v>
      </c>
      <c r="X1350">
        <v>60.02</v>
      </c>
      <c r="Y1350">
        <v>69.97</v>
      </c>
    </row>
    <row r="1351" spans="1:25" x14ac:dyDescent="0.35">
      <c r="A1351" t="s">
        <v>1518</v>
      </c>
      <c r="B1351" t="s">
        <v>1548</v>
      </c>
      <c r="C1351" t="s">
        <v>0</v>
      </c>
      <c r="D1351" t="s">
        <v>4</v>
      </c>
      <c r="E1351">
        <v>24.5</v>
      </c>
      <c r="F1351">
        <v>142.04</v>
      </c>
      <c r="G1351">
        <v>74.930000000000007</v>
      </c>
      <c r="H1351">
        <f t="shared" si="44"/>
        <v>1.8956359268650738</v>
      </c>
      <c r="I1351">
        <v>22.5</v>
      </c>
      <c r="J1351">
        <v>69.88</v>
      </c>
      <c r="K1351">
        <v>69.97</v>
      </c>
      <c r="O1351" t="s">
        <v>1518</v>
      </c>
      <c r="P1351" t="s">
        <v>1548</v>
      </c>
      <c r="Q1351" t="s">
        <v>0</v>
      </c>
      <c r="R1351" t="s">
        <v>5</v>
      </c>
      <c r="S1351">
        <v>24</v>
      </c>
      <c r="T1351">
        <v>119.86</v>
      </c>
      <c r="U1351">
        <v>73.7</v>
      </c>
      <c r="V1351">
        <f t="shared" si="45"/>
        <v>1.6263229308005427</v>
      </c>
      <c r="W1351">
        <v>23</v>
      </c>
      <c r="X1351">
        <v>57.73</v>
      </c>
      <c r="Y1351">
        <v>71.22</v>
      </c>
    </row>
    <row r="1352" spans="1:25" x14ac:dyDescent="0.35">
      <c r="A1352" t="s">
        <v>1519</v>
      </c>
      <c r="B1352" t="s">
        <v>1548</v>
      </c>
      <c r="C1352" t="s">
        <v>0</v>
      </c>
      <c r="D1352" t="s">
        <v>4</v>
      </c>
      <c r="E1352">
        <v>24</v>
      </c>
      <c r="F1352">
        <v>159.69</v>
      </c>
      <c r="G1352">
        <v>73.7</v>
      </c>
      <c r="H1352">
        <f t="shared" si="44"/>
        <v>2.1667571234735412</v>
      </c>
      <c r="I1352">
        <v>22.5</v>
      </c>
      <c r="J1352">
        <v>64.83</v>
      </c>
      <c r="K1352">
        <v>69.97</v>
      </c>
      <c r="O1352" t="s">
        <v>1519</v>
      </c>
      <c r="P1352" t="s">
        <v>1548</v>
      </c>
      <c r="Q1352" t="s">
        <v>0</v>
      </c>
      <c r="R1352" t="s">
        <v>5</v>
      </c>
      <c r="S1352">
        <v>24</v>
      </c>
      <c r="T1352">
        <v>73.89</v>
      </c>
      <c r="U1352">
        <v>73.7</v>
      </c>
      <c r="V1352">
        <f t="shared" si="45"/>
        <v>1.0025780189959295</v>
      </c>
      <c r="W1352">
        <v>23.5</v>
      </c>
      <c r="X1352">
        <v>52.01</v>
      </c>
      <c r="Y1352">
        <v>72.459999999999994</v>
      </c>
    </row>
    <row r="1353" spans="1:25" x14ac:dyDescent="0.35">
      <c r="A1353" s="1" t="s">
        <v>1520</v>
      </c>
      <c r="B1353" t="s">
        <v>1548</v>
      </c>
      <c r="C1353" t="s">
        <v>0</v>
      </c>
      <c r="D1353" t="s">
        <v>4</v>
      </c>
      <c r="E1353">
        <v>24.5</v>
      </c>
      <c r="F1353">
        <v>85.82</v>
      </c>
      <c r="G1353">
        <v>74.930000000000007</v>
      </c>
      <c r="H1353">
        <f t="shared" si="44"/>
        <v>1.1453356466034963</v>
      </c>
      <c r="I1353">
        <v>24</v>
      </c>
      <c r="J1353">
        <v>67.62</v>
      </c>
      <c r="K1353">
        <v>73.7</v>
      </c>
      <c r="O1353" t="s">
        <v>1520</v>
      </c>
      <c r="P1353" t="s">
        <v>1548</v>
      </c>
      <c r="Q1353" t="s">
        <v>0</v>
      </c>
      <c r="R1353" t="s">
        <v>5</v>
      </c>
      <c r="S1353">
        <v>24</v>
      </c>
      <c r="T1353">
        <v>130.97999999999999</v>
      </c>
      <c r="U1353">
        <v>73.7</v>
      </c>
      <c r="V1353">
        <f t="shared" si="45"/>
        <v>1.777204884667571</v>
      </c>
      <c r="W1353">
        <v>23</v>
      </c>
      <c r="X1353">
        <v>61.32</v>
      </c>
      <c r="Y1353">
        <v>71.22</v>
      </c>
    </row>
    <row r="1354" spans="1:25" x14ac:dyDescent="0.35">
      <c r="A1354" t="s">
        <v>1521</v>
      </c>
      <c r="B1354" t="s">
        <v>1548</v>
      </c>
      <c r="C1354" t="s">
        <v>0</v>
      </c>
      <c r="D1354" t="s">
        <v>4</v>
      </c>
      <c r="E1354">
        <v>24</v>
      </c>
      <c r="F1354">
        <v>214.21</v>
      </c>
      <c r="G1354">
        <v>73.7</v>
      </c>
      <c r="H1354">
        <f t="shared" si="44"/>
        <v>2.9065128900949797</v>
      </c>
      <c r="I1354">
        <v>22</v>
      </c>
      <c r="J1354">
        <v>57.37</v>
      </c>
      <c r="K1354">
        <v>68.72</v>
      </c>
      <c r="O1354" t="s">
        <v>1521</v>
      </c>
      <c r="P1354" t="s">
        <v>1548</v>
      </c>
      <c r="Q1354" t="s">
        <v>0</v>
      </c>
      <c r="R1354" t="s">
        <v>5</v>
      </c>
      <c r="S1354">
        <v>24</v>
      </c>
      <c r="T1354">
        <v>107.7</v>
      </c>
      <c r="U1354">
        <v>73.7</v>
      </c>
      <c r="V1354">
        <f t="shared" si="45"/>
        <v>1.4613297150610582</v>
      </c>
      <c r="W1354">
        <v>23.5</v>
      </c>
      <c r="X1354">
        <v>69.44</v>
      </c>
      <c r="Y1354">
        <v>72.459999999999994</v>
      </c>
    </row>
    <row r="1355" spans="1:25" x14ac:dyDescent="0.35">
      <c r="A1355" s="1" t="s">
        <v>1522</v>
      </c>
      <c r="B1355" t="s">
        <v>1548</v>
      </c>
      <c r="C1355" t="s">
        <v>0</v>
      </c>
      <c r="D1355" t="s">
        <v>4</v>
      </c>
      <c r="E1355">
        <v>33</v>
      </c>
      <c r="F1355">
        <v>83.06</v>
      </c>
      <c r="G1355">
        <v>95.64</v>
      </c>
      <c r="H1355">
        <f t="shared" si="44"/>
        <v>0.86846507737348388</v>
      </c>
      <c r="I1355">
        <v>32.5</v>
      </c>
      <c r="J1355">
        <v>77.180000000000007</v>
      </c>
      <c r="K1355">
        <v>94.43</v>
      </c>
      <c r="O1355" t="s">
        <v>1522</v>
      </c>
      <c r="P1355" t="s">
        <v>1548</v>
      </c>
      <c r="Q1355" t="s">
        <v>0</v>
      </c>
      <c r="R1355" t="s">
        <v>5</v>
      </c>
      <c r="S1355">
        <v>24</v>
      </c>
      <c r="T1355">
        <v>80.25</v>
      </c>
      <c r="U1355">
        <v>73.7</v>
      </c>
      <c r="V1355">
        <f t="shared" si="45"/>
        <v>1.0888738127544098</v>
      </c>
      <c r="W1355">
        <v>23.5</v>
      </c>
      <c r="X1355">
        <v>61.83</v>
      </c>
      <c r="Y1355">
        <v>72.459999999999994</v>
      </c>
    </row>
    <row r="1356" spans="1:25" x14ac:dyDescent="0.35">
      <c r="A1356" t="s">
        <v>1523</v>
      </c>
      <c r="B1356" t="s">
        <v>1548</v>
      </c>
      <c r="C1356" t="s">
        <v>0</v>
      </c>
      <c r="D1356" t="s">
        <v>4</v>
      </c>
      <c r="E1356">
        <v>17.5</v>
      </c>
      <c r="F1356">
        <v>40.74</v>
      </c>
      <c r="G1356">
        <v>57.36</v>
      </c>
      <c r="H1356">
        <f t="shared" ref="H1356:H1419" si="46">F1356/G1356</f>
        <v>0.71025104602510469</v>
      </c>
      <c r="I1356">
        <v>17</v>
      </c>
      <c r="J1356">
        <v>31.63</v>
      </c>
      <c r="K1356">
        <v>56.08</v>
      </c>
      <c r="O1356" t="s">
        <v>1523</v>
      </c>
      <c r="P1356" t="s">
        <v>1548</v>
      </c>
      <c r="Q1356" t="s">
        <v>0</v>
      </c>
      <c r="R1356" t="s">
        <v>5</v>
      </c>
      <c r="S1356">
        <v>24</v>
      </c>
      <c r="T1356">
        <v>78.67</v>
      </c>
      <c r="U1356">
        <v>73.7</v>
      </c>
      <c r="V1356">
        <f t="shared" ref="V1356:V1412" si="47">T1356/U1356</f>
        <v>1.0674355495251018</v>
      </c>
      <c r="W1356">
        <v>23.5</v>
      </c>
      <c r="X1356">
        <v>60.7</v>
      </c>
      <c r="Y1356">
        <v>72.459999999999994</v>
      </c>
    </row>
    <row r="1357" spans="1:25" x14ac:dyDescent="0.35">
      <c r="A1357" t="s">
        <v>1524</v>
      </c>
      <c r="B1357" t="s">
        <v>1548</v>
      </c>
      <c r="C1357" t="s">
        <v>0</v>
      </c>
      <c r="D1357" t="s">
        <v>4</v>
      </c>
      <c r="E1357">
        <v>24</v>
      </c>
      <c r="F1357">
        <v>223.88</v>
      </c>
      <c r="G1357">
        <v>73.7</v>
      </c>
      <c r="H1357">
        <f t="shared" si="46"/>
        <v>3.037720488466757</v>
      </c>
      <c r="I1357">
        <v>22</v>
      </c>
      <c r="J1357">
        <v>35.72</v>
      </c>
      <c r="K1357">
        <v>68.72</v>
      </c>
      <c r="O1357" t="s">
        <v>1524</v>
      </c>
      <c r="P1357" t="s">
        <v>1548</v>
      </c>
      <c r="Q1357" t="s">
        <v>0</v>
      </c>
      <c r="R1357" t="s">
        <v>5</v>
      </c>
      <c r="S1357">
        <v>24</v>
      </c>
      <c r="T1357">
        <v>124.1</v>
      </c>
      <c r="U1357">
        <v>73.7</v>
      </c>
      <c r="V1357">
        <f t="shared" si="47"/>
        <v>1.6838534599728627</v>
      </c>
      <c r="W1357">
        <v>23</v>
      </c>
      <c r="X1357">
        <v>49.29</v>
      </c>
      <c r="Y1357">
        <v>71.22</v>
      </c>
    </row>
    <row r="1358" spans="1:25" x14ac:dyDescent="0.35">
      <c r="A1358" t="s">
        <v>1525</v>
      </c>
      <c r="B1358" t="s">
        <v>1548</v>
      </c>
      <c r="C1358" t="s">
        <v>0</v>
      </c>
      <c r="D1358" t="s">
        <v>4</v>
      </c>
      <c r="E1358">
        <v>24</v>
      </c>
      <c r="F1358">
        <v>236.98</v>
      </c>
      <c r="G1358">
        <v>73.7</v>
      </c>
      <c r="H1358">
        <f t="shared" si="46"/>
        <v>3.2154681139755765</v>
      </c>
      <c r="I1358">
        <v>22</v>
      </c>
      <c r="J1358">
        <v>52.23</v>
      </c>
      <c r="K1358">
        <v>68.72</v>
      </c>
      <c r="O1358" t="s">
        <v>1525</v>
      </c>
      <c r="P1358" t="s">
        <v>1548</v>
      </c>
      <c r="Q1358" t="s">
        <v>0</v>
      </c>
      <c r="R1358" t="s">
        <v>5</v>
      </c>
      <c r="S1358">
        <v>24</v>
      </c>
      <c r="T1358">
        <v>98.53</v>
      </c>
      <c r="U1358">
        <v>73.7</v>
      </c>
      <c r="V1358">
        <f t="shared" si="47"/>
        <v>1.3369063772048846</v>
      </c>
      <c r="W1358">
        <v>23.5</v>
      </c>
      <c r="X1358">
        <v>57.45</v>
      </c>
      <c r="Y1358">
        <v>72.459999999999994</v>
      </c>
    </row>
    <row r="1359" spans="1:25" x14ac:dyDescent="0.35">
      <c r="A1359" t="s">
        <v>1526</v>
      </c>
      <c r="B1359" t="s">
        <v>1548</v>
      </c>
      <c r="C1359" t="s">
        <v>0</v>
      </c>
      <c r="D1359" t="s">
        <v>4</v>
      </c>
      <c r="E1359">
        <v>24</v>
      </c>
      <c r="F1359">
        <v>141.29</v>
      </c>
      <c r="G1359">
        <v>73.7</v>
      </c>
      <c r="H1359">
        <f t="shared" si="46"/>
        <v>1.9170963364993214</v>
      </c>
      <c r="I1359">
        <v>22.5</v>
      </c>
      <c r="J1359">
        <v>61.16</v>
      </c>
      <c r="K1359">
        <v>69.97</v>
      </c>
      <c r="O1359" t="s">
        <v>1526</v>
      </c>
      <c r="P1359" t="s">
        <v>1548</v>
      </c>
      <c r="Q1359" t="s">
        <v>0</v>
      </c>
      <c r="R1359" t="s">
        <v>5</v>
      </c>
      <c r="S1359">
        <v>24</v>
      </c>
      <c r="T1359">
        <v>108.74</v>
      </c>
      <c r="U1359">
        <v>73.7</v>
      </c>
      <c r="V1359">
        <f t="shared" si="47"/>
        <v>1.4754409769335142</v>
      </c>
      <c r="W1359">
        <v>23</v>
      </c>
      <c r="X1359">
        <v>54.94</v>
      </c>
      <c r="Y1359">
        <v>71.22</v>
      </c>
    </row>
    <row r="1360" spans="1:25" x14ac:dyDescent="0.35">
      <c r="A1360" t="s">
        <v>1527</v>
      </c>
      <c r="B1360" t="s">
        <v>1548</v>
      </c>
      <c r="C1360" t="s">
        <v>0</v>
      </c>
      <c r="D1360" t="s">
        <v>4</v>
      </c>
      <c r="E1360">
        <v>25</v>
      </c>
      <c r="F1360">
        <v>76.63</v>
      </c>
      <c r="G1360">
        <v>76.17</v>
      </c>
      <c r="H1360">
        <f t="shared" si="46"/>
        <v>1.00603912301431</v>
      </c>
      <c r="I1360">
        <v>24.5</v>
      </c>
      <c r="J1360">
        <v>71.95</v>
      </c>
      <c r="K1360">
        <v>74.930000000000007</v>
      </c>
      <c r="O1360" t="s">
        <v>1527</v>
      </c>
      <c r="P1360" t="s">
        <v>1548</v>
      </c>
      <c r="Q1360" t="s">
        <v>0</v>
      </c>
      <c r="R1360" t="s">
        <v>5</v>
      </c>
      <c r="S1360">
        <v>24</v>
      </c>
      <c r="T1360">
        <v>76.39</v>
      </c>
      <c r="U1360">
        <v>73.7</v>
      </c>
      <c r="V1360">
        <f t="shared" si="47"/>
        <v>1.0364993215739484</v>
      </c>
      <c r="W1360">
        <v>23.5</v>
      </c>
      <c r="X1360">
        <v>61.09</v>
      </c>
      <c r="Y1360">
        <v>72.459999999999994</v>
      </c>
    </row>
    <row r="1361" spans="1:25" x14ac:dyDescent="0.35">
      <c r="A1361" t="s">
        <v>1528</v>
      </c>
      <c r="B1361" t="s">
        <v>1548</v>
      </c>
      <c r="C1361" t="s">
        <v>0</v>
      </c>
      <c r="D1361" t="s">
        <v>4</v>
      </c>
      <c r="E1361">
        <v>24</v>
      </c>
      <c r="F1361">
        <v>261.31</v>
      </c>
      <c r="G1361">
        <v>73.7</v>
      </c>
      <c r="H1361">
        <f t="shared" si="46"/>
        <v>3.5455902306648572</v>
      </c>
      <c r="I1361">
        <v>22</v>
      </c>
      <c r="J1361">
        <v>59.16</v>
      </c>
      <c r="K1361">
        <v>68.72</v>
      </c>
      <c r="O1361" t="s">
        <v>1528</v>
      </c>
      <c r="P1361" t="s">
        <v>1548</v>
      </c>
      <c r="Q1361" t="s">
        <v>0</v>
      </c>
      <c r="R1361" t="s">
        <v>5</v>
      </c>
      <c r="S1361">
        <v>24</v>
      </c>
      <c r="T1361">
        <v>88.12</v>
      </c>
      <c r="U1361">
        <v>73.7</v>
      </c>
      <c r="V1361">
        <f t="shared" si="47"/>
        <v>1.1956580732700135</v>
      </c>
      <c r="W1361">
        <v>23</v>
      </c>
      <c r="X1361">
        <v>58.8</v>
      </c>
      <c r="Y1361">
        <v>71.22</v>
      </c>
    </row>
    <row r="1362" spans="1:25" x14ac:dyDescent="0.35">
      <c r="A1362" t="s">
        <v>1529</v>
      </c>
      <c r="B1362" t="s">
        <v>1548</v>
      </c>
      <c r="C1362" t="s">
        <v>0</v>
      </c>
      <c r="D1362" t="s">
        <v>4</v>
      </c>
      <c r="E1362">
        <v>24</v>
      </c>
      <c r="F1362">
        <v>205.61</v>
      </c>
      <c r="G1362">
        <v>73.7</v>
      </c>
      <c r="H1362">
        <f t="shared" si="46"/>
        <v>2.7898236092265942</v>
      </c>
      <c r="I1362">
        <v>22</v>
      </c>
      <c r="J1362">
        <v>44.8</v>
      </c>
      <c r="K1362">
        <v>68.72</v>
      </c>
      <c r="O1362" t="s">
        <v>1529</v>
      </c>
      <c r="P1362" t="s">
        <v>1548</v>
      </c>
      <c r="Q1362" t="s">
        <v>0</v>
      </c>
      <c r="R1362" t="s">
        <v>5</v>
      </c>
      <c r="S1362">
        <v>24</v>
      </c>
      <c r="T1362">
        <v>113.28</v>
      </c>
      <c r="U1362">
        <v>73.7</v>
      </c>
      <c r="V1362">
        <f t="shared" si="47"/>
        <v>1.5370420624151968</v>
      </c>
      <c r="W1362">
        <v>23</v>
      </c>
      <c r="X1362">
        <v>67.010000000000005</v>
      </c>
      <c r="Y1362">
        <v>71.22</v>
      </c>
    </row>
    <row r="1363" spans="1:25" x14ac:dyDescent="0.35">
      <c r="A1363" s="1" t="s">
        <v>1530</v>
      </c>
      <c r="B1363" t="s">
        <v>1548</v>
      </c>
      <c r="C1363" t="s">
        <v>0</v>
      </c>
      <c r="D1363" t="s">
        <v>4</v>
      </c>
      <c r="E1363">
        <v>21.5</v>
      </c>
      <c r="F1363">
        <v>68.959999999999994</v>
      </c>
      <c r="G1363">
        <v>67.47</v>
      </c>
      <c r="H1363">
        <f t="shared" si="46"/>
        <v>1.0220838891359121</v>
      </c>
      <c r="I1363">
        <v>20.5</v>
      </c>
      <c r="J1363">
        <v>47.84</v>
      </c>
      <c r="K1363">
        <v>64.97</v>
      </c>
      <c r="O1363" t="s">
        <v>1530</v>
      </c>
      <c r="P1363" t="s">
        <v>1548</v>
      </c>
      <c r="Q1363" t="s">
        <v>0</v>
      </c>
      <c r="R1363" t="s">
        <v>5</v>
      </c>
      <c r="S1363">
        <v>24</v>
      </c>
      <c r="T1363">
        <v>90.48</v>
      </c>
      <c r="U1363">
        <v>73.7</v>
      </c>
      <c r="V1363">
        <f t="shared" si="47"/>
        <v>1.2276797829036634</v>
      </c>
      <c r="W1363">
        <v>23.5</v>
      </c>
      <c r="X1363">
        <v>65.67</v>
      </c>
      <c r="Y1363">
        <v>72.459999999999994</v>
      </c>
    </row>
    <row r="1364" spans="1:25" x14ac:dyDescent="0.35">
      <c r="A1364" t="s">
        <v>1531</v>
      </c>
      <c r="B1364" t="s">
        <v>1548</v>
      </c>
      <c r="C1364" t="s">
        <v>0</v>
      </c>
      <c r="D1364" t="s">
        <v>4</v>
      </c>
      <c r="E1364">
        <v>24.5</v>
      </c>
      <c r="F1364">
        <v>156.46</v>
      </c>
      <c r="G1364">
        <v>74.930000000000007</v>
      </c>
      <c r="H1364">
        <f t="shared" si="46"/>
        <v>2.088082210062725</v>
      </c>
      <c r="I1364">
        <v>23</v>
      </c>
      <c r="J1364">
        <v>69.34</v>
      </c>
      <c r="K1364">
        <v>71.22</v>
      </c>
      <c r="O1364" t="s">
        <v>1531</v>
      </c>
      <c r="P1364" t="s">
        <v>1548</v>
      </c>
      <c r="Q1364" t="s">
        <v>0</v>
      </c>
      <c r="R1364" t="s">
        <v>5</v>
      </c>
      <c r="S1364">
        <v>24</v>
      </c>
      <c r="T1364">
        <v>82.35</v>
      </c>
      <c r="U1364">
        <v>73.7</v>
      </c>
      <c r="V1364">
        <f t="shared" si="47"/>
        <v>1.1173677069199457</v>
      </c>
      <c r="W1364">
        <v>25</v>
      </c>
      <c r="X1364">
        <v>77.8</v>
      </c>
      <c r="Y1364">
        <v>76.17</v>
      </c>
    </row>
    <row r="1365" spans="1:25" x14ac:dyDescent="0.35">
      <c r="A1365" s="1" t="s">
        <v>1532</v>
      </c>
      <c r="B1365" t="s">
        <v>1548</v>
      </c>
      <c r="C1365" t="s">
        <v>3</v>
      </c>
      <c r="D1365" t="s">
        <v>4</v>
      </c>
      <c r="E1365">
        <v>22.5</v>
      </c>
      <c r="F1365">
        <v>87.98</v>
      </c>
      <c r="G1365">
        <v>69.97</v>
      </c>
      <c r="H1365">
        <f t="shared" si="46"/>
        <v>1.2573960268686581</v>
      </c>
      <c r="I1365">
        <v>21.5</v>
      </c>
      <c r="J1365">
        <v>54.4</v>
      </c>
      <c r="K1365">
        <v>67.47</v>
      </c>
      <c r="O1365" t="s">
        <v>1532</v>
      </c>
      <c r="P1365" t="s">
        <v>1548</v>
      </c>
      <c r="Q1365" t="s">
        <v>3</v>
      </c>
      <c r="R1365" t="s">
        <v>5</v>
      </c>
      <c r="S1365">
        <v>24</v>
      </c>
      <c r="T1365">
        <v>145.97999999999999</v>
      </c>
      <c r="U1365">
        <v>73.7</v>
      </c>
      <c r="V1365">
        <f t="shared" si="47"/>
        <v>1.9807327001356849</v>
      </c>
      <c r="W1365">
        <v>22.5</v>
      </c>
      <c r="X1365">
        <v>65</v>
      </c>
      <c r="Y1365">
        <v>69.97</v>
      </c>
    </row>
    <row r="1366" spans="1:25" x14ac:dyDescent="0.35">
      <c r="A1366" t="s">
        <v>1533</v>
      </c>
      <c r="B1366" t="s">
        <v>1548</v>
      </c>
      <c r="C1366" t="s">
        <v>3</v>
      </c>
      <c r="D1366" t="s">
        <v>4</v>
      </c>
      <c r="E1366">
        <v>24</v>
      </c>
      <c r="F1366">
        <v>117.55</v>
      </c>
      <c r="G1366">
        <v>73.7</v>
      </c>
      <c r="H1366">
        <f t="shared" si="46"/>
        <v>1.594979647218453</v>
      </c>
      <c r="I1366">
        <v>22.5</v>
      </c>
      <c r="J1366">
        <v>61.86</v>
      </c>
      <c r="K1366">
        <v>69.97</v>
      </c>
      <c r="O1366" t="s">
        <v>1533</v>
      </c>
      <c r="P1366" t="s">
        <v>1548</v>
      </c>
      <c r="Q1366" t="s">
        <v>3</v>
      </c>
      <c r="R1366" t="s">
        <v>5</v>
      </c>
      <c r="S1366">
        <v>24</v>
      </c>
      <c r="T1366">
        <v>134.38</v>
      </c>
      <c r="U1366">
        <v>73.7</v>
      </c>
      <c r="V1366">
        <f t="shared" si="47"/>
        <v>1.8233378561736768</v>
      </c>
      <c r="W1366">
        <v>23</v>
      </c>
      <c r="X1366">
        <v>60.86</v>
      </c>
      <c r="Y1366">
        <v>71.22</v>
      </c>
    </row>
    <row r="1367" spans="1:25" x14ac:dyDescent="0.35">
      <c r="A1367" t="s">
        <v>1534</v>
      </c>
      <c r="B1367" t="s">
        <v>1548</v>
      </c>
      <c r="C1367" t="s">
        <v>3</v>
      </c>
      <c r="D1367" t="s">
        <v>4</v>
      </c>
      <c r="E1367">
        <v>24.5</v>
      </c>
      <c r="F1367">
        <v>111.96</v>
      </c>
      <c r="G1367">
        <v>74.930000000000007</v>
      </c>
      <c r="H1367">
        <f t="shared" si="46"/>
        <v>1.4941945816095019</v>
      </c>
      <c r="I1367">
        <v>23</v>
      </c>
      <c r="J1367">
        <v>55.42</v>
      </c>
      <c r="K1367">
        <v>71.22</v>
      </c>
      <c r="O1367" t="s">
        <v>1534</v>
      </c>
      <c r="P1367" t="s">
        <v>1548</v>
      </c>
      <c r="Q1367" t="s">
        <v>3</v>
      </c>
      <c r="R1367" t="s">
        <v>5</v>
      </c>
      <c r="S1367">
        <v>24</v>
      </c>
      <c r="T1367">
        <v>166.51</v>
      </c>
      <c r="U1367">
        <v>73.7</v>
      </c>
      <c r="V1367">
        <f t="shared" si="47"/>
        <v>2.259294436906377</v>
      </c>
      <c r="W1367">
        <v>22.5</v>
      </c>
      <c r="X1367">
        <v>66.040000000000006</v>
      </c>
      <c r="Y1367">
        <v>69.97</v>
      </c>
    </row>
    <row r="1368" spans="1:25" x14ac:dyDescent="0.35">
      <c r="A1368" t="s">
        <v>1535</v>
      </c>
      <c r="B1368" t="s">
        <v>1548</v>
      </c>
      <c r="C1368" t="s">
        <v>3</v>
      </c>
      <c r="D1368" t="s">
        <v>4</v>
      </c>
      <c r="E1368">
        <v>24.5</v>
      </c>
      <c r="F1368">
        <v>121.77</v>
      </c>
      <c r="G1368">
        <v>74.930000000000007</v>
      </c>
      <c r="H1368">
        <f t="shared" si="46"/>
        <v>1.62511677565728</v>
      </c>
      <c r="I1368">
        <v>23</v>
      </c>
      <c r="J1368">
        <v>70.37</v>
      </c>
      <c r="K1368">
        <v>71.22</v>
      </c>
      <c r="O1368" t="s">
        <v>1535</v>
      </c>
      <c r="P1368" t="s">
        <v>1548</v>
      </c>
      <c r="Q1368" t="s">
        <v>3</v>
      </c>
      <c r="R1368" t="s">
        <v>5</v>
      </c>
      <c r="S1368">
        <v>24</v>
      </c>
      <c r="T1368">
        <v>183.91</v>
      </c>
      <c r="U1368">
        <v>73.7</v>
      </c>
      <c r="V1368">
        <f t="shared" si="47"/>
        <v>2.4953867028493892</v>
      </c>
      <c r="W1368">
        <v>22</v>
      </c>
      <c r="X1368">
        <v>66.41</v>
      </c>
      <c r="Y1368">
        <v>68.72</v>
      </c>
    </row>
    <row r="1369" spans="1:25" x14ac:dyDescent="0.35">
      <c r="A1369" t="s">
        <v>1536</v>
      </c>
      <c r="B1369" t="s">
        <v>1548</v>
      </c>
      <c r="C1369" t="s">
        <v>3</v>
      </c>
      <c r="D1369" t="s">
        <v>4</v>
      </c>
      <c r="E1369">
        <v>24</v>
      </c>
      <c r="F1369">
        <v>156.44999999999999</v>
      </c>
      <c r="G1369">
        <v>73.7</v>
      </c>
      <c r="H1369">
        <f t="shared" si="46"/>
        <v>2.1227951153324285</v>
      </c>
      <c r="I1369">
        <v>23</v>
      </c>
      <c r="J1369">
        <v>59.7</v>
      </c>
      <c r="K1369">
        <v>71.22</v>
      </c>
      <c r="O1369" t="s">
        <v>1536</v>
      </c>
      <c r="P1369" t="s">
        <v>1548</v>
      </c>
      <c r="Q1369" t="s">
        <v>3</v>
      </c>
      <c r="R1369" t="s">
        <v>5</v>
      </c>
      <c r="S1369">
        <v>24</v>
      </c>
      <c r="T1369">
        <v>138.44</v>
      </c>
      <c r="U1369">
        <v>73.7</v>
      </c>
      <c r="V1369">
        <f t="shared" si="47"/>
        <v>1.8784260515603799</v>
      </c>
      <c r="W1369">
        <v>22.5</v>
      </c>
      <c r="X1369">
        <v>67.67</v>
      </c>
      <c r="Y1369">
        <v>69.97</v>
      </c>
    </row>
    <row r="1370" spans="1:25" x14ac:dyDescent="0.35">
      <c r="A1370" s="1" t="s">
        <v>1537</v>
      </c>
      <c r="B1370" t="s">
        <v>1548</v>
      </c>
      <c r="C1370" t="s">
        <v>3</v>
      </c>
      <c r="D1370" t="s">
        <v>4</v>
      </c>
      <c r="E1370">
        <v>24.5</v>
      </c>
      <c r="F1370">
        <v>132.27000000000001</v>
      </c>
      <c r="G1370">
        <v>74.930000000000007</v>
      </c>
      <c r="H1370">
        <f t="shared" si="46"/>
        <v>1.7652475643934338</v>
      </c>
      <c r="I1370">
        <v>22</v>
      </c>
      <c r="J1370">
        <v>62.66</v>
      </c>
      <c r="K1370">
        <v>68.72</v>
      </c>
      <c r="O1370" t="s">
        <v>1537</v>
      </c>
      <c r="P1370" t="s">
        <v>1548</v>
      </c>
      <c r="Q1370" t="s">
        <v>3</v>
      </c>
      <c r="R1370" t="s">
        <v>5</v>
      </c>
      <c r="S1370">
        <v>24</v>
      </c>
      <c r="T1370">
        <v>164.18</v>
      </c>
      <c r="U1370">
        <v>73.7</v>
      </c>
      <c r="V1370">
        <f t="shared" si="47"/>
        <v>2.2276797829036634</v>
      </c>
      <c r="W1370">
        <v>22.5</v>
      </c>
      <c r="X1370">
        <v>65.099999999999994</v>
      </c>
      <c r="Y1370">
        <v>69.97</v>
      </c>
    </row>
    <row r="1371" spans="1:25" x14ac:dyDescent="0.35">
      <c r="A1371" s="1" t="s">
        <v>1538</v>
      </c>
      <c r="B1371" t="s">
        <v>1548</v>
      </c>
      <c r="C1371" t="s">
        <v>3</v>
      </c>
      <c r="D1371" t="s">
        <v>4</v>
      </c>
      <c r="E1371">
        <v>35</v>
      </c>
      <c r="F1371">
        <v>78.53</v>
      </c>
      <c r="G1371">
        <v>100.44</v>
      </c>
      <c r="H1371">
        <f t="shared" si="46"/>
        <v>0.78185981680605343</v>
      </c>
      <c r="I1371">
        <v>34.5</v>
      </c>
      <c r="J1371">
        <v>77.239999999999995</v>
      </c>
      <c r="K1371">
        <v>99.24</v>
      </c>
      <c r="O1371" t="s">
        <v>1538</v>
      </c>
      <c r="P1371" t="s">
        <v>1548</v>
      </c>
      <c r="Q1371" t="s">
        <v>3</v>
      </c>
      <c r="R1371" t="s">
        <v>5</v>
      </c>
      <c r="S1371">
        <v>24</v>
      </c>
      <c r="T1371">
        <v>102.88</v>
      </c>
      <c r="U1371">
        <v>73.7</v>
      </c>
      <c r="V1371">
        <f t="shared" si="47"/>
        <v>1.3959294436906375</v>
      </c>
      <c r="W1371">
        <v>23</v>
      </c>
      <c r="X1371">
        <v>49.5</v>
      </c>
      <c r="Y1371">
        <v>71.22</v>
      </c>
    </row>
    <row r="1372" spans="1:25" x14ac:dyDescent="0.35">
      <c r="A1372" t="s">
        <v>1539</v>
      </c>
      <c r="B1372" t="s">
        <v>1548</v>
      </c>
      <c r="C1372" t="s">
        <v>3</v>
      </c>
      <c r="D1372" t="s">
        <v>4</v>
      </c>
      <c r="E1372">
        <v>24.5</v>
      </c>
      <c r="F1372">
        <v>202.62</v>
      </c>
      <c r="G1372">
        <v>74.930000000000007</v>
      </c>
      <c r="H1372">
        <f t="shared" si="46"/>
        <v>2.7041238489256636</v>
      </c>
      <c r="I1372">
        <v>22.5</v>
      </c>
      <c r="J1372">
        <v>58.91</v>
      </c>
      <c r="K1372">
        <v>69.97</v>
      </c>
      <c r="O1372" t="s">
        <v>1539</v>
      </c>
      <c r="P1372" t="s">
        <v>1548</v>
      </c>
      <c r="Q1372" t="s">
        <v>3</v>
      </c>
      <c r="R1372" t="s">
        <v>5</v>
      </c>
      <c r="S1372">
        <v>24</v>
      </c>
      <c r="T1372">
        <v>196.39</v>
      </c>
      <c r="U1372">
        <v>73.7</v>
      </c>
      <c r="V1372">
        <f t="shared" si="47"/>
        <v>2.6647218453188599</v>
      </c>
      <c r="W1372">
        <v>22</v>
      </c>
      <c r="X1372">
        <v>62.3</v>
      </c>
      <c r="Y1372">
        <v>68.72</v>
      </c>
    </row>
    <row r="1373" spans="1:25" x14ac:dyDescent="0.35">
      <c r="A1373" t="s">
        <v>1540</v>
      </c>
      <c r="B1373" t="s">
        <v>1548</v>
      </c>
      <c r="C1373" t="s">
        <v>3</v>
      </c>
      <c r="D1373" t="s">
        <v>4</v>
      </c>
      <c r="E1373">
        <v>24</v>
      </c>
      <c r="F1373">
        <v>180.06</v>
      </c>
      <c r="G1373">
        <v>73.7</v>
      </c>
      <c r="H1373">
        <f t="shared" si="46"/>
        <v>2.4431478968792399</v>
      </c>
      <c r="I1373">
        <v>22.5</v>
      </c>
      <c r="J1373">
        <v>65.23</v>
      </c>
      <c r="K1373">
        <v>69.97</v>
      </c>
      <c r="O1373" t="s">
        <v>1540</v>
      </c>
      <c r="P1373" t="s">
        <v>1548</v>
      </c>
      <c r="Q1373" t="s">
        <v>3</v>
      </c>
      <c r="R1373" t="s">
        <v>5</v>
      </c>
      <c r="S1373">
        <v>24</v>
      </c>
      <c r="T1373">
        <v>93.2</v>
      </c>
      <c r="U1373">
        <v>73.7</v>
      </c>
      <c r="V1373">
        <f t="shared" si="47"/>
        <v>1.2645861601085482</v>
      </c>
      <c r="W1373">
        <v>23</v>
      </c>
      <c r="X1373">
        <v>66.41</v>
      </c>
      <c r="Y1373">
        <v>71.22</v>
      </c>
    </row>
    <row r="1374" spans="1:25" x14ac:dyDescent="0.35">
      <c r="A1374" t="s">
        <v>1541</v>
      </c>
      <c r="B1374" t="s">
        <v>1548</v>
      </c>
      <c r="C1374" t="s">
        <v>3</v>
      </c>
      <c r="D1374" t="s">
        <v>4</v>
      </c>
      <c r="E1374">
        <v>24.5</v>
      </c>
      <c r="F1374">
        <v>119.49</v>
      </c>
      <c r="G1374">
        <v>74.930000000000007</v>
      </c>
      <c r="H1374">
        <f t="shared" si="46"/>
        <v>1.5946883758174293</v>
      </c>
      <c r="I1374">
        <v>23</v>
      </c>
      <c r="J1374">
        <v>68.569999999999993</v>
      </c>
      <c r="K1374">
        <v>71.22</v>
      </c>
      <c r="O1374" t="s">
        <v>1541</v>
      </c>
      <c r="P1374" t="s">
        <v>1548</v>
      </c>
      <c r="Q1374" t="s">
        <v>3</v>
      </c>
      <c r="R1374" t="s">
        <v>5</v>
      </c>
      <c r="S1374">
        <v>24</v>
      </c>
      <c r="T1374">
        <v>180.26</v>
      </c>
      <c r="U1374">
        <v>73.7</v>
      </c>
      <c r="V1374">
        <f t="shared" si="47"/>
        <v>2.4458616010854817</v>
      </c>
      <c r="W1374">
        <v>16</v>
      </c>
      <c r="X1374">
        <v>57.06</v>
      </c>
      <c r="Y1374">
        <v>53.5</v>
      </c>
    </row>
    <row r="1375" spans="1:25" x14ac:dyDescent="0.35">
      <c r="A1375" s="1" t="s">
        <v>1542</v>
      </c>
      <c r="B1375" t="s">
        <v>1548</v>
      </c>
      <c r="C1375" t="s">
        <v>3</v>
      </c>
      <c r="D1375" t="s">
        <v>4</v>
      </c>
      <c r="E1375">
        <v>24.5</v>
      </c>
      <c r="F1375">
        <v>84.13</v>
      </c>
      <c r="G1375">
        <v>74.930000000000007</v>
      </c>
      <c r="H1375">
        <f t="shared" si="46"/>
        <v>1.1227812625116773</v>
      </c>
      <c r="I1375">
        <v>22</v>
      </c>
      <c r="J1375">
        <v>66.08</v>
      </c>
      <c r="K1375">
        <v>68.72</v>
      </c>
      <c r="O1375" t="s">
        <v>1542</v>
      </c>
      <c r="P1375" t="s">
        <v>1548</v>
      </c>
      <c r="Q1375" t="s">
        <v>3</v>
      </c>
      <c r="R1375" t="s">
        <v>5</v>
      </c>
      <c r="S1375">
        <v>24</v>
      </c>
      <c r="T1375">
        <v>149.47999999999999</v>
      </c>
      <c r="U1375">
        <v>73.7</v>
      </c>
      <c r="V1375">
        <f t="shared" si="47"/>
        <v>2.0282225237449114</v>
      </c>
      <c r="W1375">
        <v>22.5</v>
      </c>
      <c r="X1375">
        <v>54.04</v>
      </c>
      <c r="Y1375">
        <v>69.97</v>
      </c>
    </row>
    <row r="1376" spans="1:25" x14ac:dyDescent="0.35">
      <c r="A1376" t="s">
        <v>1543</v>
      </c>
      <c r="B1376" t="s">
        <v>1548</v>
      </c>
      <c r="C1376" t="s">
        <v>3</v>
      </c>
      <c r="D1376" t="s">
        <v>4</v>
      </c>
      <c r="E1376">
        <v>24.5</v>
      </c>
      <c r="F1376">
        <v>116.9</v>
      </c>
      <c r="G1376">
        <v>74.930000000000007</v>
      </c>
      <c r="H1376">
        <f t="shared" si="46"/>
        <v>1.5601227812625116</v>
      </c>
      <c r="I1376">
        <v>22.5</v>
      </c>
      <c r="J1376">
        <v>60.44</v>
      </c>
      <c r="K1376">
        <v>69.97</v>
      </c>
      <c r="O1376" t="s">
        <v>1543</v>
      </c>
      <c r="P1376" t="s">
        <v>1548</v>
      </c>
      <c r="Q1376" t="s">
        <v>3</v>
      </c>
      <c r="R1376" t="s">
        <v>5</v>
      </c>
      <c r="S1376">
        <v>24</v>
      </c>
      <c r="T1376">
        <v>153.58000000000001</v>
      </c>
      <c r="U1376">
        <v>73.7</v>
      </c>
      <c r="V1376">
        <f t="shared" si="47"/>
        <v>2.0838534599728629</v>
      </c>
      <c r="W1376">
        <v>22</v>
      </c>
      <c r="X1376">
        <v>47.81</v>
      </c>
      <c r="Y1376">
        <v>68.72</v>
      </c>
    </row>
    <row r="1377" spans="1:25" x14ac:dyDescent="0.35">
      <c r="A1377" s="1" t="s">
        <v>1544</v>
      </c>
      <c r="B1377" t="s">
        <v>1548</v>
      </c>
      <c r="C1377" t="s">
        <v>3</v>
      </c>
      <c r="D1377" t="s">
        <v>4</v>
      </c>
      <c r="E1377">
        <v>24.5</v>
      </c>
      <c r="F1377">
        <v>57.43</v>
      </c>
      <c r="G1377">
        <v>74.930000000000007</v>
      </c>
      <c r="H1377">
        <f t="shared" si="46"/>
        <v>0.76644868543974365</v>
      </c>
      <c r="I1377">
        <v>24</v>
      </c>
      <c r="J1377">
        <v>56.02</v>
      </c>
      <c r="K1377">
        <v>73.7</v>
      </c>
      <c r="O1377" t="s">
        <v>1544</v>
      </c>
      <c r="P1377" t="s">
        <v>1548</v>
      </c>
      <c r="Q1377" t="s">
        <v>3</v>
      </c>
      <c r="R1377" t="s">
        <v>5</v>
      </c>
      <c r="S1377">
        <v>24</v>
      </c>
      <c r="T1377">
        <v>139.80000000000001</v>
      </c>
      <c r="U1377">
        <v>73.7</v>
      </c>
      <c r="V1377">
        <f t="shared" si="47"/>
        <v>1.8968792401628223</v>
      </c>
      <c r="W1377">
        <v>22.5</v>
      </c>
      <c r="X1377">
        <v>57.42</v>
      </c>
      <c r="Y1377">
        <v>69.97</v>
      </c>
    </row>
    <row r="1378" spans="1:25" x14ac:dyDescent="0.35">
      <c r="A1378" t="s">
        <v>1545</v>
      </c>
      <c r="B1378" t="s">
        <v>1548</v>
      </c>
      <c r="C1378" t="s">
        <v>3</v>
      </c>
      <c r="D1378" t="s">
        <v>4</v>
      </c>
      <c r="E1378">
        <v>24</v>
      </c>
      <c r="F1378">
        <v>206.07</v>
      </c>
      <c r="G1378">
        <v>73.7</v>
      </c>
      <c r="H1378">
        <f t="shared" si="46"/>
        <v>2.7960651289009495</v>
      </c>
      <c r="I1378">
        <v>22</v>
      </c>
      <c r="J1378">
        <v>52.96</v>
      </c>
      <c r="K1378">
        <v>68.72</v>
      </c>
      <c r="O1378" t="s">
        <v>1545</v>
      </c>
      <c r="P1378" t="s">
        <v>1548</v>
      </c>
      <c r="Q1378" t="s">
        <v>3</v>
      </c>
      <c r="R1378" t="s">
        <v>5</v>
      </c>
      <c r="S1378">
        <v>24</v>
      </c>
      <c r="T1378">
        <v>180.63</v>
      </c>
      <c r="U1378">
        <v>73.7</v>
      </c>
      <c r="V1378">
        <f t="shared" si="47"/>
        <v>2.4508819538670283</v>
      </c>
      <c r="W1378">
        <v>22</v>
      </c>
      <c r="X1378">
        <v>49.54</v>
      </c>
      <c r="Y1378">
        <v>68.72</v>
      </c>
    </row>
    <row r="1379" spans="1:25" x14ac:dyDescent="0.35">
      <c r="A1379" s="1" t="s">
        <v>1546</v>
      </c>
      <c r="B1379" t="s">
        <v>1548</v>
      </c>
      <c r="C1379" t="s">
        <v>3</v>
      </c>
      <c r="D1379" t="s">
        <v>4</v>
      </c>
      <c r="E1379">
        <v>17</v>
      </c>
      <c r="F1379">
        <v>46.11</v>
      </c>
      <c r="G1379">
        <v>56.08</v>
      </c>
      <c r="H1379">
        <f t="shared" si="46"/>
        <v>0.82221825962910133</v>
      </c>
      <c r="I1379">
        <v>16.5</v>
      </c>
      <c r="J1379">
        <v>41.39</v>
      </c>
      <c r="K1379">
        <v>54.79</v>
      </c>
      <c r="O1379" t="s">
        <v>1546</v>
      </c>
      <c r="P1379" t="s">
        <v>1548</v>
      </c>
      <c r="Q1379" t="s">
        <v>3</v>
      </c>
      <c r="R1379" t="s">
        <v>5</v>
      </c>
      <c r="S1379">
        <v>27.5</v>
      </c>
      <c r="T1379">
        <v>87.69</v>
      </c>
      <c r="U1379">
        <v>82.3</v>
      </c>
      <c r="V1379">
        <f t="shared" si="47"/>
        <v>1.0654921020656136</v>
      </c>
      <c r="W1379">
        <v>24.5</v>
      </c>
      <c r="X1379">
        <v>79.510000000000005</v>
      </c>
      <c r="Y1379">
        <v>74.930000000000007</v>
      </c>
    </row>
    <row r="1380" spans="1:25" x14ac:dyDescent="0.35">
      <c r="A1380" s="1" t="s">
        <v>1547</v>
      </c>
      <c r="B1380" t="s">
        <v>1548</v>
      </c>
      <c r="C1380" t="s">
        <v>3</v>
      </c>
      <c r="D1380" t="s">
        <v>4</v>
      </c>
      <c r="E1380">
        <v>24.5</v>
      </c>
      <c r="F1380">
        <v>107.81</v>
      </c>
      <c r="G1380">
        <v>74.930000000000007</v>
      </c>
      <c r="H1380">
        <f t="shared" si="46"/>
        <v>1.4388095555852127</v>
      </c>
      <c r="I1380">
        <v>22.5</v>
      </c>
      <c r="J1380">
        <v>62.57</v>
      </c>
      <c r="K1380">
        <v>69.97</v>
      </c>
      <c r="O1380" t="s">
        <v>1547</v>
      </c>
      <c r="P1380" t="s">
        <v>1548</v>
      </c>
      <c r="Q1380" t="s">
        <v>3</v>
      </c>
      <c r="R1380" t="s">
        <v>5</v>
      </c>
      <c r="S1380">
        <v>24</v>
      </c>
      <c r="T1380">
        <v>158.41999999999999</v>
      </c>
      <c r="U1380">
        <v>73.7</v>
      </c>
      <c r="V1380">
        <f t="shared" si="47"/>
        <v>2.1495251017639077</v>
      </c>
      <c r="W1380">
        <v>22</v>
      </c>
      <c r="X1380">
        <v>67.959999999999994</v>
      </c>
      <c r="Y1380">
        <v>68.72</v>
      </c>
    </row>
    <row r="1381" spans="1:25" x14ac:dyDescent="0.35">
      <c r="A1381" s="1" t="s">
        <v>1550</v>
      </c>
      <c r="B1381" t="s">
        <v>1548</v>
      </c>
      <c r="C1381" t="s">
        <v>0</v>
      </c>
      <c r="D1381" t="s">
        <v>1</v>
      </c>
      <c r="E1381">
        <v>24</v>
      </c>
      <c r="F1381">
        <v>86.46</v>
      </c>
      <c r="G1381">
        <v>73.7</v>
      </c>
      <c r="H1381">
        <f t="shared" si="46"/>
        <v>1.1731343283582087</v>
      </c>
      <c r="I1381">
        <v>23.5</v>
      </c>
      <c r="J1381">
        <v>53.91</v>
      </c>
      <c r="K1381">
        <v>72.459999999999994</v>
      </c>
      <c r="O1381" t="s">
        <v>1550</v>
      </c>
      <c r="P1381" t="s">
        <v>1548</v>
      </c>
      <c r="Q1381" t="s">
        <v>0</v>
      </c>
      <c r="R1381" t="s">
        <v>2</v>
      </c>
      <c r="S1381">
        <v>24</v>
      </c>
      <c r="T1381">
        <v>127.71</v>
      </c>
      <c r="U1381">
        <v>73.7</v>
      </c>
      <c r="V1381">
        <f t="shared" si="47"/>
        <v>1.7328358208955221</v>
      </c>
      <c r="W1381">
        <v>35</v>
      </c>
      <c r="X1381">
        <v>104.4</v>
      </c>
      <c r="Y1381">
        <v>100.44</v>
      </c>
    </row>
    <row r="1382" spans="1:25" x14ac:dyDescent="0.35">
      <c r="A1382" t="s">
        <v>1551</v>
      </c>
      <c r="B1382" t="s">
        <v>1548</v>
      </c>
      <c r="C1382" t="s">
        <v>0</v>
      </c>
      <c r="D1382" t="s">
        <v>1</v>
      </c>
      <c r="E1382">
        <v>24.5</v>
      </c>
      <c r="F1382">
        <v>159.05000000000001</v>
      </c>
      <c r="G1382">
        <v>74.930000000000007</v>
      </c>
      <c r="H1382">
        <f t="shared" si="46"/>
        <v>2.1226478046176429</v>
      </c>
      <c r="I1382">
        <v>22</v>
      </c>
      <c r="J1382">
        <v>50.72</v>
      </c>
      <c r="K1382">
        <v>68.72</v>
      </c>
      <c r="O1382" t="s">
        <v>1551</v>
      </c>
      <c r="P1382" t="s">
        <v>1548</v>
      </c>
      <c r="Q1382" t="s">
        <v>0</v>
      </c>
      <c r="R1382" t="s">
        <v>2</v>
      </c>
      <c r="S1382">
        <v>24</v>
      </c>
      <c r="T1382">
        <v>84.69</v>
      </c>
      <c r="U1382">
        <v>73.7</v>
      </c>
      <c r="V1382">
        <f t="shared" si="47"/>
        <v>1.1491180461329715</v>
      </c>
      <c r="W1382">
        <v>23.5</v>
      </c>
      <c r="X1382">
        <v>63.36</v>
      </c>
      <c r="Y1382">
        <v>72.459999999999994</v>
      </c>
    </row>
    <row r="1383" spans="1:25" x14ac:dyDescent="0.35">
      <c r="A1383" t="s">
        <v>1552</v>
      </c>
      <c r="B1383" t="s">
        <v>1548</v>
      </c>
      <c r="C1383" t="s">
        <v>0</v>
      </c>
      <c r="D1383" t="s">
        <v>1</v>
      </c>
      <c r="E1383">
        <v>24</v>
      </c>
      <c r="F1383">
        <v>120.51</v>
      </c>
      <c r="G1383">
        <v>73.7</v>
      </c>
      <c r="H1383">
        <f t="shared" si="46"/>
        <v>1.6351424694708276</v>
      </c>
      <c r="I1383">
        <v>22.5</v>
      </c>
      <c r="J1383">
        <v>67.849999999999994</v>
      </c>
      <c r="K1383">
        <v>69.97</v>
      </c>
      <c r="O1383" t="s">
        <v>1552</v>
      </c>
      <c r="P1383" t="s">
        <v>1548</v>
      </c>
      <c r="Q1383" t="s">
        <v>0</v>
      </c>
      <c r="R1383" t="s">
        <v>2</v>
      </c>
      <c r="S1383">
        <v>27.5</v>
      </c>
      <c r="T1383">
        <v>78.27</v>
      </c>
      <c r="U1383">
        <v>82.3</v>
      </c>
      <c r="V1383">
        <f t="shared" si="47"/>
        <v>0.95103280680437419</v>
      </c>
      <c r="W1383">
        <v>27</v>
      </c>
      <c r="X1383">
        <v>54.25</v>
      </c>
      <c r="Y1383">
        <v>81.08</v>
      </c>
    </row>
    <row r="1384" spans="1:25" x14ac:dyDescent="0.35">
      <c r="A1384" t="s">
        <v>1553</v>
      </c>
      <c r="B1384" t="s">
        <v>1548</v>
      </c>
      <c r="C1384" t="s">
        <v>0</v>
      </c>
      <c r="D1384" t="s">
        <v>1</v>
      </c>
      <c r="E1384">
        <v>24</v>
      </c>
      <c r="F1384">
        <v>165.5</v>
      </c>
      <c r="G1384">
        <v>73.7</v>
      </c>
      <c r="H1384">
        <f t="shared" si="46"/>
        <v>2.2455902306648574</v>
      </c>
      <c r="I1384">
        <v>22</v>
      </c>
      <c r="J1384">
        <v>52.88</v>
      </c>
      <c r="K1384">
        <v>68.72</v>
      </c>
      <c r="O1384" t="s">
        <v>1553</v>
      </c>
      <c r="P1384" t="s">
        <v>1548</v>
      </c>
      <c r="Q1384" t="s">
        <v>0</v>
      </c>
      <c r="R1384" t="s">
        <v>2</v>
      </c>
      <c r="S1384">
        <v>24</v>
      </c>
      <c r="T1384">
        <v>143.31</v>
      </c>
      <c r="U1384">
        <v>73.7</v>
      </c>
      <c r="V1384">
        <f t="shared" si="47"/>
        <v>1.9445047489823608</v>
      </c>
      <c r="W1384">
        <v>23</v>
      </c>
      <c r="X1384">
        <v>69.73</v>
      </c>
      <c r="Y1384">
        <v>71.22</v>
      </c>
    </row>
    <row r="1385" spans="1:25" x14ac:dyDescent="0.35">
      <c r="A1385" t="s">
        <v>1554</v>
      </c>
      <c r="B1385" t="s">
        <v>1548</v>
      </c>
      <c r="C1385" t="s">
        <v>0</v>
      </c>
      <c r="D1385" t="s">
        <v>1</v>
      </c>
      <c r="E1385">
        <v>24</v>
      </c>
      <c r="F1385">
        <v>167.9</v>
      </c>
      <c r="G1385">
        <v>73.7</v>
      </c>
      <c r="H1385">
        <f t="shared" si="46"/>
        <v>2.2781546811397559</v>
      </c>
      <c r="I1385">
        <v>22.5</v>
      </c>
      <c r="J1385">
        <v>50.24</v>
      </c>
      <c r="K1385">
        <v>69.97</v>
      </c>
      <c r="O1385" t="s">
        <v>1554</v>
      </c>
      <c r="P1385" t="s">
        <v>1548</v>
      </c>
      <c r="Q1385" t="s">
        <v>0</v>
      </c>
      <c r="R1385" t="s">
        <v>2</v>
      </c>
      <c r="S1385">
        <v>24</v>
      </c>
      <c r="T1385">
        <v>90.75</v>
      </c>
      <c r="U1385">
        <v>73.7</v>
      </c>
      <c r="V1385">
        <f t="shared" si="47"/>
        <v>1.2313432835820894</v>
      </c>
      <c r="W1385">
        <v>23.5</v>
      </c>
      <c r="X1385">
        <v>54.74</v>
      </c>
      <c r="Y1385">
        <v>72.459999999999994</v>
      </c>
    </row>
    <row r="1386" spans="1:25" x14ac:dyDescent="0.35">
      <c r="A1386" s="1" t="s">
        <v>1555</v>
      </c>
      <c r="B1386" t="s">
        <v>1548</v>
      </c>
      <c r="C1386" t="s">
        <v>0</v>
      </c>
      <c r="D1386" t="s">
        <v>1</v>
      </c>
      <c r="E1386">
        <v>0</v>
      </c>
      <c r="F1386">
        <v>0</v>
      </c>
      <c r="G1386">
        <v>0</v>
      </c>
      <c r="H1386" t="e">
        <f t="shared" si="46"/>
        <v>#DIV/0!</v>
      </c>
      <c r="I1386">
        <v>0</v>
      </c>
      <c r="J1386">
        <v>0</v>
      </c>
      <c r="K1386">
        <v>0</v>
      </c>
      <c r="O1386" t="s">
        <v>1555</v>
      </c>
      <c r="P1386" t="s">
        <v>1548</v>
      </c>
      <c r="Q1386" t="s">
        <v>0</v>
      </c>
      <c r="R1386" t="s">
        <v>2</v>
      </c>
      <c r="S1386">
        <v>0</v>
      </c>
      <c r="T1386">
        <v>0</v>
      </c>
      <c r="U1386">
        <v>0</v>
      </c>
      <c r="V1386" t="e">
        <f t="shared" si="47"/>
        <v>#DIV/0!</v>
      </c>
      <c r="W1386">
        <v>0</v>
      </c>
      <c r="X1386">
        <v>0</v>
      </c>
      <c r="Y1386">
        <v>0</v>
      </c>
    </row>
    <row r="1387" spans="1:25" x14ac:dyDescent="0.35">
      <c r="A1387" s="1" t="s">
        <v>1556</v>
      </c>
      <c r="B1387" t="s">
        <v>1548</v>
      </c>
      <c r="C1387" t="s">
        <v>0</v>
      </c>
      <c r="D1387" t="s">
        <v>1</v>
      </c>
      <c r="E1387">
        <v>0</v>
      </c>
      <c r="F1387">
        <v>0</v>
      </c>
      <c r="G1387">
        <v>0</v>
      </c>
      <c r="H1387" t="e">
        <f t="shared" si="46"/>
        <v>#DIV/0!</v>
      </c>
      <c r="I1387">
        <v>0</v>
      </c>
      <c r="J1387">
        <v>0</v>
      </c>
      <c r="K1387">
        <v>0</v>
      </c>
      <c r="O1387" t="s">
        <v>1556</v>
      </c>
      <c r="P1387" t="s">
        <v>1548</v>
      </c>
      <c r="Q1387" t="s">
        <v>0</v>
      </c>
      <c r="R1387" t="s">
        <v>2</v>
      </c>
      <c r="S1387">
        <v>0</v>
      </c>
      <c r="T1387">
        <v>0</v>
      </c>
      <c r="U1387">
        <v>0</v>
      </c>
      <c r="V1387" t="e">
        <f t="shared" si="47"/>
        <v>#DIV/0!</v>
      </c>
      <c r="W1387">
        <v>0</v>
      </c>
      <c r="X1387">
        <v>0</v>
      </c>
      <c r="Y1387">
        <v>0</v>
      </c>
    </row>
    <row r="1388" spans="1:25" x14ac:dyDescent="0.35">
      <c r="A1388" t="s">
        <v>1557</v>
      </c>
      <c r="B1388" t="s">
        <v>1548</v>
      </c>
      <c r="C1388" t="s">
        <v>0</v>
      </c>
      <c r="D1388" t="s">
        <v>1</v>
      </c>
      <c r="E1388">
        <v>24</v>
      </c>
      <c r="F1388">
        <v>190.03</v>
      </c>
      <c r="G1388">
        <v>73.7</v>
      </c>
      <c r="H1388">
        <f t="shared" si="46"/>
        <v>2.5784260515603799</v>
      </c>
      <c r="I1388">
        <v>22</v>
      </c>
      <c r="J1388">
        <v>44.84</v>
      </c>
      <c r="K1388">
        <v>68.72</v>
      </c>
      <c r="O1388" t="s">
        <v>1557</v>
      </c>
      <c r="P1388" t="s">
        <v>1548</v>
      </c>
      <c r="Q1388" t="s">
        <v>0</v>
      </c>
      <c r="R1388" t="s">
        <v>2</v>
      </c>
      <c r="S1388">
        <v>24</v>
      </c>
      <c r="T1388">
        <v>163.6</v>
      </c>
      <c r="U1388">
        <v>73.7</v>
      </c>
      <c r="V1388">
        <f t="shared" si="47"/>
        <v>2.2198100407055628</v>
      </c>
      <c r="W1388">
        <v>22.5</v>
      </c>
      <c r="X1388">
        <v>48.68</v>
      </c>
      <c r="Y1388">
        <v>69.97</v>
      </c>
    </row>
    <row r="1389" spans="1:25" x14ac:dyDescent="0.35">
      <c r="A1389" t="s">
        <v>1558</v>
      </c>
      <c r="B1389" t="s">
        <v>1548</v>
      </c>
      <c r="C1389" t="s">
        <v>0</v>
      </c>
      <c r="D1389" t="s">
        <v>1</v>
      </c>
      <c r="E1389">
        <v>24.5</v>
      </c>
      <c r="F1389">
        <v>87.05</v>
      </c>
      <c r="G1389">
        <v>74.930000000000007</v>
      </c>
      <c r="H1389">
        <f t="shared" si="46"/>
        <v>1.1617509675697315</v>
      </c>
      <c r="I1389">
        <v>24</v>
      </c>
      <c r="J1389">
        <v>65.91</v>
      </c>
      <c r="K1389">
        <v>73.7</v>
      </c>
      <c r="O1389" t="s">
        <v>1558</v>
      </c>
      <c r="P1389" t="s">
        <v>1548</v>
      </c>
      <c r="Q1389" t="s">
        <v>0</v>
      </c>
      <c r="R1389" t="s">
        <v>2</v>
      </c>
      <c r="S1389">
        <v>22</v>
      </c>
      <c r="T1389">
        <v>63.66</v>
      </c>
      <c r="U1389">
        <v>68.72</v>
      </c>
      <c r="V1389">
        <f t="shared" si="47"/>
        <v>0.92636786961583228</v>
      </c>
      <c r="W1389">
        <v>21.5</v>
      </c>
      <c r="X1389">
        <v>35.049999999999997</v>
      </c>
      <c r="Y1389">
        <v>67.47</v>
      </c>
    </row>
    <row r="1390" spans="1:25" x14ac:dyDescent="0.35">
      <c r="A1390" t="s">
        <v>1559</v>
      </c>
      <c r="B1390" t="s">
        <v>1548</v>
      </c>
      <c r="C1390" t="s">
        <v>0</v>
      </c>
      <c r="D1390" t="s">
        <v>1</v>
      </c>
      <c r="E1390">
        <v>24</v>
      </c>
      <c r="F1390">
        <v>129.22</v>
      </c>
      <c r="G1390">
        <v>73.7</v>
      </c>
      <c r="H1390">
        <f t="shared" si="46"/>
        <v>1.7533242876526458</v>
      </c>
      <c r="I1390">
        <v>22.5</v>
      </c>
      <c r="J1390">
        <v>54.92</v>
      </c>
      <c r="K1390">
        <v>69.97</v>
      </c>
      <c r="O1390" t="s">
        <v>1559</v>
      </c>
      <c r="P1390" t="s">
        <v>1548</v>
      </c>
      <c r="Q1390" t="s">
        <v>0</v>
      </c>
      <c r="R1390" t="s">
        <v>2</v>
      </c>
      <c r="S1390">
        <v>24</v>
      </c>
      <c r="T1390">
        <v>80.92</v>
      </c>
      <c r="U1390">
        <v>73.7</v>
      </c>
      <c r="V1390">
        <f t="shared" si="47"/>
        <v>1.0979647218453188</v>
      </c>
      <c r="W1390">
        <v>18</v>
      </c>
      <c r="X1390">
        <v>64.010000000000005</v>
      </c>
      <c r="Y1390">
        <v>58.64</v>
      </c>
    </row>
    <row r="1391" spans="1:25" x14ac:dyDescent="0.35">
      <c r="A1391" s="1" t="s">
        <v>1560</v>
      </c>
      <c r="B1391" t="s">
        <v>1548</v>
      </c>
      <c r="C1391" t="s">
        <v>0</v>
      </c>
      <c r="D1391" t="s">
        <v>1</v>
      </c>
      <c r="E1391">
        <v>27</v>
      </c>
      <c r="F1391">
        <v>79.13</v>
      </c>
      <c r="G1391">
        <v>81.08</v>
      </c>
      <c r="H1391">
        <f t="shared" si="46"/>
        <v>0.97594967932905774</v>
      </c>
      <c r="I1391">
        <v>26.5</v>
      </c>
      <c r="J1391">
        <v>74.88</v>
      </c>
      <c r="K1391">
        <v>79.86</v>
      </c>
      <c r="O1391" t="s">
        <v>1560</v>
      </c>
      <c r="P1391" t="s">
        <v>1548</v>
      </c>
      <c r="Q1391" t="s">
        <v>0</v>
      </c>
      <c r="R1391" t="s">
        <v>2</v>
      </c>
      <c r="S1391">
        <v>24</v>
      </c>
      <c r="T1391">
        <v>76.3</v>
      </c>
      <c r="U1391">
        <v>73.7</v>
      </c>
      <c r="V1391">
        <f t="shared" si="47"/>
        <v>1.0352781546811396</v>
      </c>
      <c r="W1391">
        <v>23.5</v>
      </c>
      <c r="X1391">
        <v>51.03</v>
      </c>
      <c r="Y1391">
        <v>72.459999999999994</v>
      </c>
    </row>
    <row r="1392" spans="1:25" x14ac:dyDescent="0.35">
      <c r="A1392" t="s">
        <v>1561</v>
      </c>
      <c r="B1392" t="s">
        <v>1548</v>
      </c>
      <c r="C1392" t="s">
        <v>0</v>
      </c>
      <c r="D1392" t="s">
        <v>1</v>
      </c>
      <c r="E1392">
        <v>24</v>
      </c>
      <c r="F1392">
        <v>146.66</v>
      </c>
      <c r="G1392">
        <v>73.7</v>
      </c>
      <c r="H1392">
        <f t="shared" si="46"/>
        <v>1.9899592944369062</v>
      </c>
      <c r="I1392">
        <v>22.5</v>
      </c>
      <c r="J1392">
        <v>63.64</v>
      </c>
      <c r="K1392">
        <v>69.97</v>
      </c>
      <c r="O1392" t="s">
        <v>1561</v>
      </c>
      <c r="P1392" t="s">
        <v>1548</v>
      </c>
      <c r="Q1392" t="s">
        <v>0</v>
      </c>
      <c r="R1392" t="s">
        <v>2</v>
      </c>
      <c r="S1392">
        <v>24</v>
      </c>
      <c r="T1392">
        <v>104.03</v>
      </c>
      <c r="U1392">
        <v>73.7</v>
      </c>
      <c r="V1392">
        <f t="shared" si="47"/>
        <v>1.4115332428765264</v>
      </c>
      <c r="W1392">
        <v>23</v>
      </c>
      <c r="X1392">
        <v>57.29</v>
      </c>
      <c r="Y1392">
        <v>71.22</v>
      </c>
    </row>
    <row r="1393" spans="1:25" x14ac:dyDescent="0.35">
      <c r="A1393" t="s">
        <v>1562</v>
      </c>
      <c r="B1393" t="s">
        <v>1548</v>
      </c>
      <c r="C1393" t="s">
        <v>0</v>
      </c>
      <c r="D1393" t="s">
        <v>1</v>
      </c>
      <c r="E1393">
        <v>19</v>
      </c>
      <c r="F1393">
        <v>60.48</v>
      </c>
      <c r="G1393">
        <v>61.18</v>
      </c>
      <c r="H1393">
        <f t="shared" si="46"/>
        <v>0.98855835240274592</v>
      </c>
      <c r="I1393">
        <v>18.5</v>
      </c>
      <c r="J1393">
        <v>27.62</v>
      </c>
      <c r="K1393">
        <v>59.91</v>
      </c>
      <c r="O1393" t="s">
        <v>1562</v>
      </c>
      <c r="P1393" t="s">
        <v>1548</v>
      </c>
      <c r="Q1393" t="s">
        <v>0</v>
      </c>
      <c r="R1393" t="s">
        <v>2</v>
      </c>
      <c r="S1393">
        <v>35</v>
      </c>
      <c r="T1393">
        <v>113.47</v>
      </c>
      <c r="U1393">
        <v>100.44</v>
      </c>
      <c r="V1393">
        <f t="shared" si="47"/>
        <v>1.1297291915571486</v>
      </c>
      <c r="W1393">
        <v>34.5</v>
      </c>
      <c r="X1393">
        <v>85.46</v>
      </c>
      <c r="Y1393">
        <v>99.24</v>
      </c>
    </row>
    <row r="1394" spans="1:25" x14ac:dyDescent="0.35">
      <c r="A1394" t="s">
        <v>1563</v>
      </c>
      <c r="B1394" t="s">
        <v>1548</v>
      </c>
      <c r="C1394" t="s">
        <v>0</v>
      </c>
      <c r="D1394" t="s">
        <v>1</v>
      </c>
      <c r="E1394">
        <v>24.5</v>
      </c>
      <c r="F1394">
        <v>130.15</v>
      </c>
      <c r="G1394">
        <v>74.930000000000007</v>
      </c>
      <c r="H1394">
        <f t="shared" si="46"/>
        <v>1.7369544908581342</v>
      </c>
      <c r="I1394">
        <v>22.5</v>
      </c>
      <c r="J1394">
        <v>56.21</v>
      </c>
      <c r="K1394">
        <v>69.97</v>
      </c>
      <c r="O1394" t="s">
        <v>1563</v>
      </c>
      <c r="P1394" t="s">
        <v>1548</v>
      </c>
      <c r="Q1394" t="s">
        <v>0</v>
      </c>
      <c r="R1394" t="s">
        <v>2</v>
      </c>
      <c r="S1394">
        <v>24</v>
      </c>
      <c r="T1394">
        <v>120.42</v>
      </c>
      <c r="U1394">
        <v>73.7</v>
      </c>
      <c r="V1394">
        <f t="shared" si="47"/>
        <v>1.633921302578019</v>
      </c>
      <c r="W1394">
        <v>23.5</v>
      </c>
      <c r="X1394">
        <v>71.31</v>
      </c>
      <c r="Y1394">
        <v>72.459999999999994</v>
      </c>
    </row>
    <row r="1395" spans="1:25" x14ac:dyDescent="0.35">
      <c r="A1395" t="s">
        <v>1564</v>
      </c>
      <c r="B1395" t="s">
        <v>1548</v>
      </c>
      <c r="C1395" t="s">
        <v>0</v>
      </c>
      <c r="D1395" t="s">
        <v>1</v>
      </c>
      <c r="E1395">
        <v>24</v>
      </c>
      <c r="F1395">
        <v>164.56</v>
      </c>
      <c r="G1395">
        <v>73.7</v>
      </c>
      <c r="H1395">
        <f t="shared" si="46"/>
        <v>2.2328358208955223</v>
      </c>
      <c r="I1395">
        <v>22.5</v>
      </c>
      <c r="J1395">
        <v>34.03</v>
      </c>
      <c r="K1395">
        <v>69.97</v>
      </c>
      <c r="O1395" t="s">
        <v>1564</v>
      </c>
      <c r="P1395" t="s">
        <v>1548</v>
      </c>
      <c r="Q1395" t="s">
        <v>0</v>
      </c>
      <c r="R1395" t="s">
        <v>2</v>
      </c>
      <c r="S1395">
        <v>23</v>
      </c>
      <c r="T1395">
        <v>68.569999999999993</v>
      </c>
      <c r="U1395">
        <v>71.22</v>
      </c>
      <c r="V1395">
        <f t="shared" si="47"/>
        <v>0.96279135074417288</v>
      </c>
      <c r="W1395">
        <v>22.5</v>
      </c>
      <c r="X1395">
        <v>48.45</v>
      </c>
      <c r="Y1395">
        <v>69.97</v>
      </c>
    </row>
    <row r="1396" spans="1:25" x14ac:dyDescent="0.35">
      <c r="A1396" t="s">
        <v>1565</v>
      </c>
      <c r="B1396" t="s">
        <v>1548</v>
      </c>
      <c r="C1396" t="s">
        <v>0</v>
      </c>
      <c r="D1396" t="s">
        <v>1</v>
      </c>
      <c r="E1396">
        <v>24</v>
      </c>
      <c r="F1396">
        <v>200.1</v>
      </c>
      <c r="G1396">
        <v>73.7</v>
      </c>
      <c r="H1396">
        <f t="shared" si="46"/>
        <v>2.7150610583446402</v>
      </c>
      <c r="I1396">
        <v>22</v>
      </c>
      <c r="J1396">
        <v>53.18</v>
      </c>
      <c r="K1396">
        <v>68.72</v>
      </c>
      <c r="O1396" t="s">
        <v>1565</v>
      </c>
      <c r="P1396" t="s">
        <v>1548</v>
      </c>
      <c r="Q1396" t="s">
        <v>0</v>
      </c>
      <c r="R1396" t="s">
        <v>2</v>
      </c>
      <c r="S1396">
        <v>24</v>
      </c>
      <c r="T1396">
        <v>100.72</v>
      </c>
      <c r="U1396">
        <v>73.7</v>
      </c>
      <c r="V1396">
        <f t="shared" si="47"/>
        <v>1.3666214382632293</v>
      </c>
      <c r="W1396">
        <v>23.5</v>
      </c>
      <c r="X1396">
        <v>71.209999999999994</v>
      </c>
      <c r="Y1396">
        <v>72.459999999999994</v>
      </c>
    </row>
    <row r="1397" spans="1:25" x14ac:dyDescent="0.35">
      <c r="A1397" t="s">
        <v>1566</v>
      </c>
      <c r="B1397" t="s">
        <v>1548</v>
      </c>
      <c r="C1397" t="s">
        <v>3</v>
      </c>
      <c r="D1397" t="s">
        <v>1</v>
      </c>
      <c r="E1397">
        <v>24</v>
      </c>
      <c r="F1397">
        <v>118.74</v>
      </c>
      <c r="G1397">
        <v>73.7</v>
      </c>
      <c r="H1397">
        <f t="shared" si="46"/>
        <v>1.6111261872455902</v>
      </c>
      <c r="I1397">
        <v>22</v>
      </c>
      <c r="J1397">
        <v>54.08</v>
      </c>
      <c r="K1397">
        <v>68.72</v>
      </c>
      <c r="O1397" t="s">
        <v>1566</v>
      </c>
      <c r="P1397" t="s">
        <v>1548</v>
      </c>
      <c r="Q1397" t="s">
        <v>3</v>
      </c>
      <c r="R1397" t="s">
        <v>2</v>
      </c>
      <c r="S1397">
        <v>24</v>
      </c>
      <c r="T1397">
        <v>80.72</v>
      </c>
      <c r="U1397">
        <v>73.7</v>
      </c>
      <c r="V1397">
        <f t="shared" si="47"/>
        <v>1.0952510176390773</v>
      </c>
      <c r="W1397">
        <v>23.5</v>
      </c>
      <c r="X1397">
        <v>59.7</v>
      </c>
      <c r="Y1397">
        <v>72.459999999999994</v>
      </c>
    </row>
    <row r="1398" spans="1:25" x14ac:dyDescent="0.35">
      <c r="A1398" t="s">
        <v>1567</v>
      </c>
      <c r="B1398" t="s">
        <v>1548</v>
      </c>
      <c r="C1398" t="s">
        <v>3</v>
      </c>
      <c r="D1398" t="s">
        <v>1</v>
      </c>
      <c r="E1398">
        <v>24</v>
      </c>
      <c r="F1398">
        <v>213.3</v>
      </c>
      <c r="G1398">
        <v>73.7</v>
      </c>
      <c r="H1398">
        <f t="shared" si="46"/>
        <v>2.894165535956581</v>
      </c>
      <c r="I1398">
        <v>21.5</v>
      </c>
      <c r="J1398">
        <v>51.71</v>
      </c>
      <c r="K1398">
        <v>67.47</v>
      </c>
      <c r="O1398" t="s">
        <v>1567</v>
      </c>
      <c r="P1398" t="s">
        <v>1548</v>
      </c>
      <c r="Q1398" t="s">
        <v>3</v>
      </c>
      <c r="R1398" t="s">
        <v>2</v>
      </c>
      <c r="S1398">
        <v>24</v>
      </c>
      <c r="T1398">
        <v>74.52</v>
      </c>
      <c r="U1398">
        <v>73.7</v>
      </c>
      <c r="V1398">
        <f t="shared" si="47"/>
        <v>1.0111261872455901</v>
      </c>
      <c r="W1398">
        <v>23.5</v>
      </c>
      <c r="X1398">
        <v>57.19</v>
      </c>
      <c r="Y1398">
        <v>72.459999999999994</v>
      </c>
    </row>
    <row r="1399" spans="1:25" x14ac:dyDescent="0.35">
      <c r="A1399" t="s">
        <v>1568</v>
      </c>
      <c r="B1399" t="s">
        <v>1548</v>
      </c>
      <c r="C1399" t="s">
        <v>3</v>
      </c>
      <c r="D1399" t="s">
        <v>1</v>
      </c>
      <c r="E1399">
        <v>24.5</v>
      </c>
      <c r="F1399">
        <v>70.09</v>
      </c>
      <c r="G1399">
        <v>74.930000000000007</v>
      </c>
      <c r="H1399">
        <f t="shared" si="46"/>
        <v>0.93540637928733483</v>
      </c>
      <c r="I1399">
        <v>24</v>
      </c>
      <c r="J1399">
        <v>67.17</v>
      </c>
      <c r="K1399">
        <v>73.7</v>
      </c>
      <c r="O1399" t="s">
        <v>1568</v>
      </c>
      <c r="P1399" t="s">
        <v>1548</v>
      </c>
      <c r="Q1399" t="s">
        <v>3</v>
      </c>
      <c r="R1399" t="s">
        <v>2</v>
      </c>
      <c r="S1399">
        <v>24</v>
      </c>
      <c r="T1399">
        <v>80.569999999999993</v>
      </c>
      <c r="U1399">
        <v>73.7</v>
      </c>
      <c r="V1399">
        <f t="shared" si="47"/>
        <v>1.093215739484396</v>
      </c>
      <c r="W1399">
        <v>23.5</v>
      </c>
      <c r="X1399">
        <v>66.03</v>
      </c>
      <c r="Y1399">
        <v>72.459999999999994</v>
      </c>
    </row>
    <row r="1400" spans="1:25" x14ac:dyDescent="0.35">
      <c r="A1400" t="s">
        <v>1569</v>
      </c>
      <c r="B1400" t="s">
        <v>1548</v>
      </c>
      <c r="C1400" t="s">
        <v>3</v>
      </c>
      <c r="D1400" t="s">
        <v>1</v>
      </c>
      <c r="E1400">
        <v>23.5</v>
      </c>
      <c r="F1400">
        <v>183.66</v>
      </c>
      <c r="G1400">
        <v>72.459999999999994</v>
      </c>
      <c r="H1400">
        <f t="shared" si="46"/>
        <v>2.534639801269666</v>
      </c>
      <c r="I1400">
        <v>21.5</v>
      </c>
      <c r="J1400">
        <v>66.849999999999994</v>
      </c>
      <c r="K1400">
        <v>67.47</v>
      </c>
      <c r="O1400" t="s">
        <v>1569</v>
      </c>
      <c r="P1400" t="s">
        <v>1548</v>
      </c>
      <c r="Q1400" t="s">
        <v>3</v>
      </c>
      <c r="R1400" t="s">
        <v>2</v>
      </c>
      <c r="S1400">
        <v>24</v>
      </c>
      <c r="T1400">
        <v>142.18</v>
      </c>
      <c r="U1400">
        <v>73.7</v>
      </c>
      <c r="V1400">
        <f t="shared" si="47"/>
        <v>1.9291723202170963</v>
      </c>
      <c r="W1400">
        <v>22</v>
      </c>
      <c r="X1400">
        <v>69.790000000000006</v>
      </c>
      <c r="Y1400">
        <v>68.72</v>
      </c>
    </row>
    <row r="1401" spans="1:25" x14ac:dyDescent="0.35">
      <c r="A1401" t="s">
        <v>1570</v>
      </c>
      <c r="B1401" t="s">
        <v>1548</v>
      </c>
      <c r="C1401" t="s">
        <v>3</v>
      </c>
      <c r="D1401" t="s">
        <v>1</v>
      </c>
      <c r="E1401">
        <v>24</v>
      </c>
      <c r="F1401">
        <v>142.25</v>
      </c>
      <c r="G1401">
        <v>73.7</v>
      </c>
      <c r="H1401">
        <f t="shared" si="46"/>
        <v>1.9301221166892808</v>
      </c>
      <c r="I1401">
        <v>22</v>
      </c>
      <c r="J1401">
        <v>62.6</v>
      </c>
      <c r="K1401">
        <v>68.72</v>
      </c>
      <c r="O1401" t="s">
        <v>1570</v>
      </c>
      <c r="P1401" t="s">
        <v>1548</v>
      </c>
      <c r="Q1401" t="s">
        <v>3</v>
      </c>
      <c r="R1401" t="s">
        <v>2</v>
      </c>
      <c r="S1401">
        <v>24</v>
      </c>
      <c r="T1401">
        <v>132.44</v>
      </c>
      <c r="U1401">
        <v>73.7</v>
      </c>
      <c r="V1401">
        <f t="shared" si="47"/>
        <v>1.7970149253731342</v>
      </c>
      <c r="W1401">
        <v>22.5</v>
      </c>
      <c r="X1401">
        <v>68.34</v>
      </c>
      <c r="Y1401">
        <v>69.97</v>
      </c>
    </row>
    <row r="1402" spans="1:25" x14ac:dyDescent="0.35">
      <c r="A1402" t="s">
        <v>1571</v>
      </c>
      <c r="B1402" t="s">
        <v>1548</v>
      </c>
      <c r="C1402" t="s">
        <v>3</v>
      </c>
      <c r="D1402" t="s">
        <v>1</v>
      </c>
      <c r="E1402">
        <v>23</v>
      </c>
      <c r="F1402">
        <v>126.23</v>
      </c>
      <c r="G1402">
        <v>71.22</v>
      </c>
      <c r="H1402">
        <f t="shared" si="46"/>
        <v>1.7723953945520923</v>
      </c>
      <c r="I1402">
        <v>21</v>
      </c>
      <c r="J1402">
        <v>40.450000000000003</v>
      </c>
      <c r="K1402">
        <v>66.22</v>
      </c>
      <c r="O1402" t="s">
        <v>1571</v>
      </c>
      <c r="P1402" t="s">
        <v>1548</v>
      </c>
      <c r="Q1402" t="s">
        <v>3</v>
      </c>
      <c r="R1402" t="s">
        <v>2</v>
      </c>
      <c r="S1402">
        <v>24</v>
      </c>
      <c r="T1402">
        <v>145.1</v>
      </c>
      <c r="U1402">
        <v>73.7</v>
      </c>
      <c r="V1402">
        <f t="shared" si="47"/>
        <v>1.9687924016282223</v>
      </c>
      <c r="W1402">
        <v>22.5</v>
      </c>
      <c r="X1402">
        <v>52.39</v>
      </c>
      <c r="Y1402">
        <v>69.97</v>
      </c>
    </row>
    <row r="1403" spans="1:25" x14ac:dyDescent="0.35">
      <c r="A1403" s="1" t="s">
        <v>1572</v>
      </c>
      <c r="B1403" t="s">
        <v>1548</v>
      </c>
      <c r="C1403" t="s">
        <v>3</v>
      </c>
      <c r="D1403" t="s">
        <v>1</v>
      </c>
      <c r="E1403">
        <v>23.5</v>
      </c>
      <c r="F1403">
        <v>75.39</v>
      </c>
      <c r="G1403">
        <v>72.459999999999994</v>
      </c>
      <c r="H1403">
        <f t="shared" si="46"/>
        <v>1.0404361026773392</v>
      </c>
      <c r="I1403">
        <v>23</v>
      </c>
      <c r="J1403">
        <v>60.04</v>
      </c>
      <c r="K1403">
        <v>71.22</v>
      </c>
      <c r="O1403" t="s">
        <v>1572</v>
      </c>
      <c r="P1403" t="s">
        <v>1548</v>
      </c>
      <c r="Q1403" t="s">
        <v>3</v>
      </c>
      <c r="R1403" t="s">
        <v>2</v>
      </c>
      <c r="S1403">
        <v>24</v>
      </c>
      <c r="T1403">
        <v>115.53</v>
      </c>
      <c r="U1403">
        <v>73.7</v>
      </c>
      <c r="V1403">
        <f t="shared" si="47"/>
        <v>1.5675712347354138</v>
      </c>
      <c r="W1403">
        <v>22.5</v>
      </c>
      <c r="X1403">
        <v>55.52</v>
      </c>
      <c r="Y1403">
        <v>69.97</v>
      </c>
    </row>
    <row r="1404" spans="1:25" x14ac:dyDescent="0.35">
      <c r="A1404" t="s">
        <v>1573</v>
      </c>
      <c r="B1404" t="s">
        <v>1548</v>
      </c>
      <c r="C1404" t="s">
        <v>3</v>
      </c>
      <c r="D1404" t="s">
        <v>1</v>
      </c>
      <c r="E1404">
        <v>24</v>
      </c>
      <c r="F1404">
        <v>165.42</v>
      </c>
      <c r="G1404">
        <v>73.7</v>
      </c>
      <c r="H1404">
        <f t="shared" si="46"/>
        <v>2.2445047489823606</v>
      </c>
      <c r="I1404">
        <v>22.5</v>
      </c>
      <c r="J1404">
        <v>62.68</v>
      </c>
      <c r="K1404">
        <v>69.97</v>
      </c>
      <c r="O1404" t="s">
        <v>1573</v>
      </c>
      <c r="P1404" t="s">
        <v>1548</v>
      </c>
      <c r="Q1404" t="s">
        <v>3</v>
      </c>
      <c r="R1404" t="s">
        <v>2</v>
      </c>
      <c r="S1404">
        <v>15</v>
      </c>
      <c r="T1404">
        <v>44.15</v>
      </c>
      <c r="U1404">
        <v>50.91</v>
      </c>
      <c r="V1404">
        <f t="shared" si="47"/>
        <v>0.86721665684541349</v>
      </c>
      <c r="W1404">
        <v>15</v>
      </c>
      <c r="X1404">
        <v>44.15</v>
      </c>
      <c r="Y1404">
        <v>50.91</v>
      </c>
    </row>
    <row r="1405" spans="1:25" x14ac:dyDescent="0.35">
      <c r="A1405" t="s">
        <v>1574</v>
      </c>
      <c r="B1405" t="s">
        <v>1548</v>
      </c>
      <c r="C1405" t="s">
        <v>3</v>
      </c>
      <c r="D1405" t="s">
        <v>1</v>
      </c>
      <c r="E1405">
        <v>23.5</v>
      </c>
      <c r="F1405">
        <v>147.19999999999999</v>
      </c>
      <c r="G1405">
        <v>72.459999999999994</v>
      </c>
      <c r="H1405">
        <f t="shared" si="46"/>
        <v>2.031465636213083</v>
      </c>
      <c r="I1405">
        <v>22</v>
      </c>
      <c r="J1405">
        <v>49.91</v>
      </c>
      <c r="K1405">
        <v>68.72</v>
      </c>
      <c r="O1405" t="s">
        <v>1574</v>
      </c>
      <c r="P1405" t="s">
        <v>1548</v>
      </c>
      <c r="Q1405" t="s">
        <v>3</v>
      </c>
      <c r="R1405" t="s">
        <v>2</v>
      </c>
      <c r="S1405">
        <v>24</v>
      </c>
      <c r="T1405">
        <v>120.22</v>
      </c>
      <c r="U1405">
        <v>73.7</v>
      </c>
      <c r="V1405">
        <f t="shared" si="47"/>
        <v>1.6312075983717773</v>
      </c>
      <c r="W1405">
        <v>21.5</v>
      </c>
      <c r="X1405">
        <v>55.89</v>
      </c>
      <c r="Y1405">
        <v>67.47</v>
      </c>
    </row>
    <row r="1406" spans="1:25" x14ac:dyDescent="0.35">
      <c r="A1406" t="s">
        <v>1575</v>
      </c>
      <c r="B1406" t="s">
        <v>1548</v>
      </c>
      <c r="C1406" t="s">
        <v>3</v>
      </c>
      <c r="D1406" t="s">
        <v>1</v>
      </c>
      <c r="E1406">
        <v>24</v>
      </c>
      <c r="F1406">
        <v>131.53</v>
      </c>
      <c r="G1406">
        <v>73.7</v>
      </c>
      <c r="H1406">
        <f t="shared" si="46"/>
        <v>1.7846675712347353</v>
      </c>
      <c r="I1406">
        <v>22</v>
      </c>
      <c r="J1406">
        <v>62.69</v>
      </c>
      <c r="K1406">
        <v>68.72</v>
      </c>
      <c r="O1406" t="s">
        <v>1575</v>
      </c>
      <c r="P1406" t="s">
        <v>1548</v>
      </c>
      <c r="Q1406" t="s">
        <v>3</v>
      </c>
      <c r="R1406" t="s">
        <v>2</v>
      </c>
      <c r="S1406">
        <v>18</v>
      </c>
      <c r="T1406">
        <v>53.06</v>
      </c>
      <c r="U1406">
        <v>58.64</v>
      </c>
      <c r="V1406">
        <f t="shared" si="47"/>
        <v>0.90484311050477495</v>
      </c>
      <c r="W1406">
        <v>17.5</v>
      </c>
      <c r="X1406">
        <v>27.9</v>
      </c>
      <c r="Y1406">
        <v>57.36</v>
      </c>
    </row>
    <row r="1407" spans="1:25" x14ac:dyDescent="0.35">
      <c r="A1407" s="1" t="s">
        <v>1576</v>
      </c>
      <c r="B1407" t="s">
        <v>1548</v>
      </c>
      <c r="C1407" t="s">
        <v>3</v>
      </c>
      <c r="D1407" t="s">
        <v>1</v>
      </c>
      <c r="E1407">
        <v>22.5</v>
      </c>
      <c r="F1407">
        <v>50.89</v>
      </c>
      <c r="G1407">
        <v>69.97</v>
      </c>
      <c r="H1407">
        <f t="shared" si="46"/>
        <v>0.72731170501643561</v>
      </c>
      <c r="I1407">
        <v>22</v>
      </c>
      <c r="J1407">
        <v>47.07</v>
      </c>
      <c r="K1407">
        <v>68.72</v>
      </c>
      <c r="O1407" t="s">
        <v>1576</v>
      </c>
      <c r="P1407" t="s">
        <v>1548</v>
      </c>
      <c r="Q1407" t="s">
        <v>3</v>
      </c>
      <c r="R1407" t="s">
        <v>2</v>
      </c>
      <c r="S1407">
        <v>23.5</v>
      </c>
      <c r="T1407">
        <v>127.83</v>
      </c>
      <c r="U1407">
        <v>72.459999999999994</v>
      </c>
      <c r="V1407">
        <f t="shared" si="47"/>
        <v>1.7641457355782502</v>
      </c>
      <c r="W1407">
        <v>22.5</v>
      </c>
      <c r="X1407">
        <v>69.22</v>
      </c>
      <c r="Y1407">
        <v>69.97</v>
      </c>
    </row>
    <row r="1408" spans="1:25" x14ac:dyDescent="0.35">
      <c r="A1408" t="s">
        <v>1577</v>
      </c>
      <c r="B1408" t="s">
        <v>1548</v>
      </c>
      <c r="C1408" t="s">
        <v>3</v>
      </c>
      <c r="D1408" t="s">
        <v>1</v>
      </c>
      <c r="E1408">
        <v>25</v>
      </c>
      <c r="F1408">
        <v>164.06</v>
      </c>
      <c r="G1408">
        <v>76.17</v>
      </c>
      <c r="H1408">
        <f t="shared" si="46"/>
        <v>2.1538663515819878</v>
      </c>
      <c r="I1408">
        <v>22.5</v>
      </c>
      <c r="J1408">
        <v>52.37</v>
      </c>
      <c r="K1408">
        <v>69.97</v>
      </c>
      <c r="O1408" t="s">
        <v>1577</v>
      </c>
      <c r="P1408" t="s">
        <v>1548</v>
      </c>
      <c r="Q1408" t="s">
        <v>3</v>
      </c>
      <c r="R1408" t="s">
        <v>2</v>
      </c>
      <c r="S1408">
        <v>24</v>
      </c>
      <c r="T1408">
        <v>86.57</v>
      </c>
      <c r="U1408">
        <v>73.7</v>
      </c>
      <c r="V1408">
        <f t="shared" si="47"/>
        <v>1.1746268656716417</v>
      </c>
      <c r="W1408">
        <v>23.5</v>
      </c>
      <c r="X1408">
        <v>61.3</v>
      </c>
      <c r="Y1408">
        <v>72.459999999999994</v>
      </c>
    </row>
    <row r="1409" spans="1:25" x14ac:dyDescent="0.35">
      <c r="A1409" t="s">
        <v>1578</v>
      </c>
      <c r="B1409" t="s">
        <v>1548</v>
      </c>
      <c r="C1409" t="s">
        <v>3</v>
      </c>
      <c r="D1409" t="s">
        <v>1</v>
      </c>
      <c r="E1409">
        <v>24</v>
      </c>
      <c r="F1409">
        <v>123.31</v>
      </c>
      <c r="G1409">
        <v>73.7</v>
      </c>
      <c r="H1409">
        <f t="shared" si="46"/>
        <v>1.673134328358209</v>
      </c>
      <c r="I1409">
        <v>22</v>
      </c>
      <c r="J1409">
        <v>52.16</v>
      </c>
      <c r="K1409">
        <v>68.72</v>
      </c>
      <c r="O1409" t="s">
        <v>1578</v>
      </c>
      <c r="P1409" t="s">
        <v>1548</v>
      </c>
      <c r="Q1409" t="s">
        <v>3</v>
      </c>
      <c r="R1409" t="s">
        <v>2</v>
      </c>
      <c r="S1409">
        <v>24</v>
      </c>
      <c r="T1409">
        <v>139.16999999999999</v>
      </c>
      <c r="U1409">
        <v>73.7</v>
      </c>
      <c r="V1409">
        <f t="shared" si="47"/>
        <v>1.8883310719131612</v>
      </c>
      <c r="W1409">
        <v>22</v>
      </c>
      <c r="X1409">
        <v>49.11</v>
      </c>
      <c r="Y1409">
        <v>68.72</v>
      </c>
    </row>
    <row r="1410" spans="1:25" x14ac:dyDescent="0.35">
      <c r="A1410" t="s">
        <v>1579</v>
      </c>
      <c r="B1410" t="s">
        <v>1548</v>
      </c>
      <c r="C1410" t="s">
        <v>3</v>
      </c>
      <c r="D1410" t="s">
        <v>1</v>
      </c>
      <c r="E1410">
        <v>23.5</v>
      </c>
      <c r="F1410">
        <v>181.33</v>
      </c>
      <c r="G1410">
        <v>72.459999999999994</v>
      </c>
      <c r="H1410">
        <f t="shared" si="46"/>
        <v>2.5024841291747175</v>
      </c>
      <c r="I1410">
        <v>21.5</v>
      </c>
      <c r="J1410">
        <v>64.87</v>
      </c>
      <c r="K1410">
        <v>67.47</v>
      </c>
      <c r="O1410" t="s">
        <v>1579</v>
      </c>
      <c r="P1410" t="s">
        <v>1548</v>
      </c>
      <c r="Q1410" t="s">
        <v>3</v>
      </c>
      <c r="R1410" t="s">
        <v>2</v>
      </c>
      <c r="S1410">
        <v>24</v>
      </c>
      <c r="T1410">
        <v>165.72</v>
      </c>
      <c r="U1410">
        <v>73.7</v>
      </c>
      <c r="V1410">
        <f t="shared" si="47"/>
        <v>2.2485753052917232</v>
      </c>
      <c r="W1410">
        <v>22</v>
      </c>
      <c r="X1410">
        <v>54.86</v>
      </c>
      <c r="Y1410">
        <v>68.72</v>
      </c>
    </row>
    <row r="1411" spans="1:25" x14ac:dyDescent="0.35">
      <c r="A1411" t="s">
        <v>1580</v>
      </c>
      <c r="B1411" t="s">
        <v>1548</v>
      </c>
      <c r="C1411" t="s">
        <v>3</v>
      </c>
      <c r="D1411" t="s">
        <v>1</v>
      </c>
      <c r="E1411">
        <v>24</v>
      </c>
      <c r="F1411">
        <v>130.07</v>
      </c>
      <c r="G1411">
        <v>73.7</v>
      </c>
      <c r="H1411">
        <f t="shared" si="46"/>
        <v>1.7648575305291723</v>
      </c>
      <c r="I1411">
        <v>22</v>
      </c>
      <c r="J1411">
        <v>53.84</v>
      </c>
      <c r="K1411">
        <v>68.72</v>
      </c>
      <c r="O1411" t="s">
        <v>1580</v>
      </c>
      <c r="P1411" t="s">
        <v>1548</v>
      </c>
      <c r="Q1411" t="s">
        <v>3</v>
      </c>
      <c r="R1411" t="s">
        <v>2</v>
      </c>
      <c r="S1411">
        <v>23.5</v>
      </c>
      <c r="T1411">
        <v>95.08</v>
      </c>
      <c r="U1411">
        <v>72.459999999999994</v>
      </c>
      <c r="V1411">
        <f t="shared" si="47"/>
        <v>1.3121722329561138</v>
      </c>
      <c r="W1411">
        <v>23</v>
      </c>
      <c r="X1411">
        <v>60.86</v>
      </c>
      <c r="Y1411">
        <v>71.22</v>
      </c>
    </row>
    <row r="1412" spans="1:25" x14ac:dyDescent="0.35">
      <c r="A1412" t="s">
        <v>1581</v>
      </c>
      <c r="B1412" t="s">
        <v>1548</v>
      </c>
      <c r="C1412" t="s">
        <v>3</v>
      </c>
      <c r="D1412" t="s">
        <v>1</v>
      </c>
      <c r="E1412">
        <v>24</v>
      </c>
      <c r="F1412">
        <v>137.61000000000001</v>
      </c>
      <c r="G1412">
        <v>73.7</v>
      </c>
      <c r="H1412">
        <f t="shared" si="46"/>
        <v>1.8671641791044777</v>
      </c>
      <c r="I1412">
        <v>22</v>
      </c>
      <c r="J1412">
        <v>60.82</v>
      </c>
      <c r="K1412">
        <v>68.72</v>
      </c>
      <c r="O1412" t="s">
        <v>1581</v>
      </c>
      <c r="P1412" t="s">
        <v>1548</v>
      </c>
      <c r="Q1412" t="s">
        <v>3</v>
      </c>
      <c r="R1412" t="s">
        <v>2</v>
      </c>
      <c r="S1412">
        <v>24</v>
      </c>
      <c r="T1412">
        <v>115.1</v>
      </c>
      <c r="U1412">
        <v>73.7</v>
      </c>
      <c r="V1412">
        <f t="shared" si="47"/>
        <v>1.5617367706919945</v>
      </c>
      <c r="W1412">
        <v>23.5</v>
      </c>
      <c r="X1412">
        <v>66.64</v>
      </c>
      <c r="Y1412">
        <v>72.459999999999994</v>
      </c>
    </row>
    <row r="1413" spans="1:25" x14ac:dyDescent="0.35">
      <c r="A1413" t="s">
        <v>1583</v>
      </c>
      <c r="B1413" t="s">
        <v>1582</v>
      </c>
      <c r="C1413" t="s">
        <v>0</v>
      </c>
      <c r="D1413" t="s">
        <v>4</v>
      </c>
      <c r="E1413">
        <v>25</v>
      </c>
      <c r="F1413">
        <v>104.96</v>
      </c>
      <c r="G1413">
        <v>76.17</v>
      </c>
      <c r="H1413">
        <f t="shared" si="46"/>
        <v>1.3779703295260599</v>
      </c>
      <c r="I1413">
        <v>24</v>
      </c>
      <c r="J1413">
        <v>73.31</v>
      </c>
      <c r="K1413">
        <v>73.7</v>
      </c>
      <c r="O1413" t="s">
        <v>1583</v>
      </c>
      <c r="P1413" t="s">
        <v>1582</v>
      </c>
      <c r="Q1413" t="s">
        <v>0</v>
      </c>
      <c r="R1413" t="s">
        <v>5</v>
      </c>
      <c r="S1413">
        <v>24</v>
      </c>
      <c r="T1413">
        <v>90.3</v>
      </c>
      <c r="U1413">
        <v>73.7</v>
      </c>
      <c r="V1413">
        <f t="shared" ref="V1413:V1444" si="48">T1413/U1413</f>
        <v>1.225237449118046</v>
      </c>
      <c r="W1413">
        <v>23.5</v>
      </c>
      <c r="X1413">
        <v>63.09</v>
      </c>
      <c r="Y1413">
        <v>72.459999999999994</v>
      </c>
    </row>
    <row r="1414" spans="1:25" x14ac:dyDescent="0.35">
      <c r="A1414" t="s">
        <v>1584</v>
      </c>
      <c r="B1414" t="s">
        <v>1582</v>
      </c>
      <c r="C1414" t="s">
        <v>0</v>
      </c>
      <c r="D1414" t="s">
        <v>4</v>
      </c>
      <c r="E1414">
        <v>24.5</v>
      </c>
      <c r="F1414">
        <v>109.9</v>
      </c>
      <c r="G1414">
        <v>74.930000000000007</v>
      </c>
      <c r="H1414">
        <f t="shared" si="46"/>
        <v>1.466702255438409</v>
      </c>
      <c r="I1414">
        <v>23.5</v>
      </c>
      <c r="J1414">
        <v>69.819999999999993</v>
      </c>
      <c r="K1414">
        <v>72.459999999999994</v>
      </c>
      <c r="O1414" t="s">
        <v>1584</v>
      </c>
      <c r="P1414" t="s">
        <v>1582</v>
      </c>
      <c r="Q1414" t="s">
        <v>0</v>
      </c>
      <c r="R1414" t="s">
        <v>5</v>
      </c>
      <c r="S1414">
        <v>24</v>
      </c>
      <c r="T1414">
        <v>102.97</v>
      </c>
      <c r="U1414">
        <v>73.7</v>
      </c>
      <c r="V1414">
        <f t="shared" si="48"/>
        <v>1.3971506105834464</v>
      </c>
      <c r="W1414">
        <v>23.5</v>
      </c>
      <c r="X1414">
        <v>65.790000000000006</v>
      </c>
      <c r="Y1414">
        <v>72.459999999999994</v>
      </c>
    </row>
    <row r="1415" spans="1:25" x14ac:dyDescent="0.35">
      <c r="A1415" t="s">
        <v>1585</v>
      </c>
      <c r="B1415" t="s">
        <v>1582</v>
      </c>
      <c r="C1415" t="s">
        <v>0</v>
      </c>
      <c r="D1415" t="s">
        <v>4</v>
      </c>
      <c r="E1415">
        <v>24</v>
      </c>
      <c r="F1415">
        <v>98.68</v>
      </c>
      <c r="G1415">
        <v>73.7</v>
      </c>
      <c r="H1415">
        <f t="shared" si="46"/>
        <v>1.3389416553595659</v>
      </c>
      <c r="I1415">
        <v>23.5</v>
      </c>
      <c r="J1415">
        <v>65.5</v>
      </c>
      <c r="K1415">
        <v>72.459999999999994</v>
      </c>
      <c r="O1415" t="s">
        <v>1585</v>
      </c>
      <c r="P1415" t="s">
        <v>1582</v>
      </c>
      <c r="Q1415" t="s">
        <v>0</v>
      </c>
      <c r="R1415" t="s">
        <v>5</v>
      </c>
      <c r="S1415">
        <v>24</v>
      </c>
      <c r="T1415">
        <v>71.77</v>
      </c>
      <c r="U1415">
        <v>73.7</v>
      </c>
      <c r="V1415">
        <f t="shared" si="48"/>
        <v>0.97381275440976922</v>
      </c>
      <c r="W1415">
        <v>23.5</v>
      </c>
      <c r="X1415">
        <v>58.57</v>
      </c>
      <c r="Y1415">
        <v>72.459999999999994</v>
      </c>
    </row>
    <row r="1416" spans="1:25" x14ac:dyDescent="0.35">
      <c r="A1416" s="1" t="s">
        <v>1586</v>
      </c>
      <c r="B1416" t="s">
        <v>1582</v>
      </c>
      <c r="C1416" t="s">
        <v>0</v>
      </c>
      <c r="D1416" t="s">
        <v>4</v>
      </c>
      <c r="E1416">
        <v>0</v>
      </c>
      <c r="F1416">
        <v>0</v>
      </c>
      <c r="G1416">
        <v>0</v>
      </c>
      <c r="H1416" t="e">
        <f t="shared" si="46"/>
        <v>#DIV/0!</v>
      </c>
      <c r="I1416">
        <v>0</v>
      </c>
      <c r="J1416">
        <v>0</v>
      </c>
      <c r="K1416">
        <v>0</v>
      </c>
      <c r="O1416" t="s">
        <v>1586</v>
      </c>
      <c r="P1416" t="s">
        <v>1582</v>
      </c>
      <c r="Q1416" t="s">
        <v>0</v>
      </c>
      <c r="R1416" t="s">
        <v>5</v>
      </c>
      <c r="S1416">
        <v>33.5</v>
      </c>
      <c r="T1416">
        <v>74.7</v>
      </c>
      <c r="U1416">
        <v>96.84</v>
      </c>
      <c r="V1416">
        <f t="shared" si="48"/>
        <v>0.77137546468401486</v>
      </c>
      <c r="W1416">
        <v>33</v>
      </c>
      <c r="X1416">
        <v>61.98</v>
      </c>
      <c r="Y1416">
        <v>95.64</v>
      </c>
    </row>
    <row r="1417" spans="1:25" x14ac:dyDescent="0.35">
      <c r="A1417" s="1" t="s">
        <v>1587</v>
      </c>
      <c r="B1417" t="s">
        <v>1582</v>
      </c>
      <c r="C1417" t="s">
        <v>0</v>
      </c>
      <c r="D1417" t="s">
        <v>4</v>
      </c>
      <c r="E1417">
        <v>0</v>
      </c>
      <c r="F1417">
        <v>0</v>
      </c>
      <c r="G1417">
        <v>0</v>
      </c>
      <c r="H1417" t="e">
        <f t="shared" si="46"/>
        <v>#DIV/0!</v>
      </c>
      <c r="I1417">
        <v>0</v>
      </c>
      <c r="J1417">
        <v>0</v>
      </c>
      <c r="K1417">
        <v>0</v>
      </c>
      <c r="O1417" t="s">
        <v>1587</v>
      </c>
      <c r="P1417" t="s">
        <v>1582</v>
      </c>
      <c r="Q1417" t="s">
        <v>0</v>
      </c>
      <c r="R1417" t="s">
        <v>5</v>
      </c>
      <c r="S1417">
        <v>0</v>
      </c>
      <c r="T1417">
        <v>0</v>
      </c>
      <c r="U1417">
        <v>0</v>
      </c>
      <c r="V1417" t="e">
        <f t="shared" si="48"/>
        <v>#DIV/0!</v>
      </c>
      <c r="W1417">
        <v>0</v>
      </c>
      <c r="X1417">
        <v>0</v>
      </c>
      <c r="Y1417">
        <v>0</v>
      </c>
    </row>
    <row r="1418" spans="1:25" x14ac:dyDescent="0.35">
      <c r="A1418" t="s">
        <v>1588</v>
      </c>
      <c r="B1418" t="s">
        <v>1582</v>
      </c>
      <c r="C1418" t="s">
        <v>0</v>
      </c>
      <c r="D1418" t="s">
        <v>4</v>
      </c>
      <c r="E1418">
        <v>25</v>
      </c>
      <c r="F1418">
        <v>154.36000000000001</v>
      </c>
      <c r="G1418">
        <v>76.17</v>
      </c>
      <c r="H1418">
        <f t="shared" si="46"/>
        <v>2.0265196271497965</v>
      </c>
      <c r="I1418">
        <v>23</v>
      </c>
      <c r="J1418">
        <v>60.3</v>
      </c>
      <c r="K1418">
        <v>71.22</v>
      </c>
      <c r="O1418" t="s">
        <v>1588</v>
      </c>
      <c r="P1418" t="s">
        <v>1582</v>
      </c>
      <c r="Q1418" t="s">
        <v>0</v>
      </c>
      <c r="R1418" t="s">
        <v>5</v>
      </c>
      <c r="S1418">
        <v>24</v>
      </c>
      <c r="T1418">
        <v>109.3</v>
      </c>
      <c r="U1418">
        <v>73.7</v>
      </c>
      <c r="V1418">
        <f t="shared" si="48"/>
        <v>1.4830393487109903</v>
      </c>
      <c r="W1418">
        <v>22.5</v>
      </c>
      <c r="X1418">
        <v>71.73</v>
      </c>
      <c r="Y1418">
        <v>69.97</v>
      </c>
    </row>
    <row r="1419" spans="1:25" x14ac:dyDescent="0.35">
      <c r="A1419" t="s">
        <v>1589</v>
      </c>
      <c r="B1419" t="s">
        <v>1582</v>
      </c>
      <c r="C1419" t="s">
        <v>0</v>
      </c>
      <c r="D1419" t="s">
        <v>4</v>
      </c>
      <c r="E1419">
        <v>25.5</v>
      </c>
      <c r="F1419">
        <v>159.16999999999999</v>
      </c>
      <c r="G1419">
        <v>77.400000000000006</v>
      </c>
      <c r="H1419">
        <f t="shared" si="46"/>
        <v>2.0564599483204131</v>
      </c>
      <c r="I1419">
        <v>23.5</v>
      </c>
      <c r="J1419">
        <v>55.49</v>
      </c>
      <c r="K1419">
        <v>72.459999999999994</v>
      </c>
      <c r="O1419" t="s">
        <v>1589</v>
      </c>
      <c r="P1419" t="s">
        <v>1582</v>
      </c>
      <c r="Q1419" t="s">
        <v>0</v>
      </c>
      <c r="R1419" t="s">
        <v>5</v>
      </c>
      <c r="S1419">
        <v>24</v>
      </c>
      <c r="T1419">
        <v>97.7</v>
      </c>
      <c r="U1419">
        <v>73.7</v>
      </c>
      <c r="V1419">
        <f t="shared" si="48"/>
        <v>1.3256445047489824</v>
      </c>
      <c r="W1419">
        <v>23.5</v>
      </c>
      <c r="X1419">
        <v>71.400000000000006</v>
      </c>
      <c r="Y1419">
        <v>72.459999999999994</v>
      </c>
    </row>
    <row r="1420" spans="1:25" x14ac:dyDescent="0.35">
      <c r="A1420" t="s">
        <v>1590</v>
      </c>
      <c r="B1420" t="s">
        <v>1582</v>
      </c>
      <c r="C1420" t="s">
        <v>0</v>
      </c>
      <c r="D1420" t="s">
        <v>4</v>
      </c>
      <c r="E1420">
        <v>24</v>
      </c>
      <c r="F1420">
        <v>131.34</v>
      </c>
      <c r="G1420">
        <v>73.7</v>
      </c>
      <c r="H1420">
        <f t="shared" ref="H1420:H1444" si="49">F1420/G1420</f>
        <v>1.7820895522388061</v>
      </c>
      <c r="I1420">
        <v>22</v>
      </c>
      <c r="J1420">
        <v>51.94</v>
      </c>
      <c r="K1420">
        <v>68.72</v>
      </c>
      <c r="O1420" t="s">
        <v>1590</v>
      </c>
      <c r="P1420" t="s">
        <v>1582</v>
      </c>
      <c r="Q1420" t="s">
        <v>0</v>
      </c>
      <c r="R1420" t="s">
        <v>5</v>
      </c>
      <c r="S1420">
        <v>24</v>
      </c>
      <c r="T1420">
        <v>120.85</v>
      </c>
      <c r="U1420">
        <v>73.7</v>
      </c>
      <c r="V1420">
        <f t="shared" si="48"/>
        <v>1.6397557666214382</v>
      </c>
      <c r="W1420">
        <v>22.5</v>
      </c>
      <c r="X1420">
        <v>61.35</v>
      </c>
      <c r="Y1420">
        <v>69.97</v>
      </c>
    </row>
    <row r="1421" spans="1:25" x14ac:dyDescent="0.35">
      <c r="A1421" t="s">
        <v>1591</v>
      </c>
      <c r="B1421" t="s">
        <v>1582</v>
      </c>
      <c r="C1421" t="s">
        <v>0</v>
      </c>
      <c r="D1421" t="s">
        <v>4</v>
      </c>
      <c r="E1421">
        <v>24</v>
      </c>
      <c r="F1421">
        <v>123.88</v>
      </c>
      <c r="G1421">
        <v>73.7</v>
      </c>
      <c r="H1421">
        <f t="shared" si="49"/>
        <v>1.6808683853459971</v>
      </c>
      <c r="I1421">
        <v>22.5</v>
      </c>
      <c r="J1421">
        <v>58.52</v>
      </c>
      <c r="K1421">
        <v>69.97</v>
      </c>
      <c r="O1421" t="s">
        <v>1591</v>
      </c>
      <c r="P1421" t="s">
        <v>1582</v>
      </c>
      <c r="Q1421" t="s">
        <v>0</v>
      </c>
      <c r="R1421" t="s">
        <v>5</v>
      </c>
      <c r="S1421">
        <v>23.5</v>
      </c>
      <c r="T1421">
        <v>76.78</v>
      </c>
      <c r="U1421">
        <v>72.459999999999994</v>
      </c>
      <c r="V1421">
        <f t="shared" si="48"/>
        <v>1.0596191001932103</v>
      </c>
      <c r="W1421">
        <v>22</v>
      </c>
      <c r="X1421">
        <v>45.95</v>
      </c>
      <c r="Y1421">
        <v>68.72</v>
      </c>
    </row>
    <row r="1422" spans="1:25" x14ac:dyDescent="0.35">
      <c r="A1422" t="s">
        <v>1592</v>
      </c>
      <c r="B1422" t="s">
        <v>1582</v>
      </c>
      <c r="C1422" t="s">
        <v>0</v>
      </c>
      <c r="D1422" t="s">
        <v>4</v>
      </c>
      <c r="E1422">
        <v>25</v>
      </c>
      <c r="F1422">
        <v>180.15</v>
      </c>
      <c r="G1422">
        <v>76.17</v>
      </c>
      <c r="H1422">
        <f t="shared" si="49"/>
        <v>2.3651043717999212</v>
      </c>
      <c r="I1422">
        <v>22.5</v>
      </c>
      <c r="J1422">
        <v>42.34</v>
      </c>
      <c r="K1422">
        <v>69.97</v>
      </c>
      <c r="O1422" t="s">
        <v>1592</v>
      </c>
      <c r="P1422" t="s">
        <v>1582</v>
      </c>
      <c r="Q1422" t="s">
        <v>0</v>
      </c>
      <c r="R1422" t="s">
        <v>5</v>
      </c>
      <c r="S1422">
        <v>24</v>
      </c>
      <c r="T1422">
        <v>57.13</v>
      </c>
      <c r="U1422">
        <v>73.7</v>
      </c>
      <c r="V1422">
        <f t="shared" si="48"/>
        <v>0.77516960651289013</v>
      </c>
      <c r="W1422">
        <v>23.5</v>
      </c>
      <c r="X1422">
        <v>50.82</v>
      </c>
      <c r="Y1422">
        <v>72.459999999999994</v>
      </c>
    </row>
    <row r="1423" spans="1:25" x14ac:dyDescent="0.35">
      <c r="A1423" t="s">
        <v>1593</v>
      </c>
      <c r="B1423" t="s">
        <v>1582</v>
      </c>
      <c r="C1423" t="s">
        <v>0</v>
      </c>
      <c r="D1423" t="s">
        <v>4</v>
      </c>
      <c r="E1423">
        <v>23</v>
      </c>
      <c r="F1423">
        <v>85.46</v>
      </c>
      <c r="G1423">
        <v>71.22</v>
      </c>
      <c r="H1423">
        <f t="shared" si="49"/>
        <v>1.1999438360011232</v>
      </c>
      <c r="I1423">
        <v>22.5</v>
      </c>
      <c r="J1423">
        <v>50.7</v>
      </c>
      <c r="K1423">
        <v>69.97</v>
      </c>
      <c r="O1423" t="s">
        <v>1593</v>
      </c>
      <c r="P1423" t="s">
        <v>1582</v>
      </c>
      <c r="Q1423" t="s">
        <v>0</v>
      </c>
      <c r="R1423" t="s">
        <v>5</v>
      </c>
      <c r="S1423">
        <v>24</v>
      </c>
      <c r="T1423">
        <v>70.75</v>
      </c>
      <c r="U1423">
        <v>73.7</v>
      </c>
      <c r="V1423">
        <f t="shared" si="48"/>
        <v>0.9599728629579376</v>
      </c>
      <c r="W1423">
        <v>23.5</v>
      </c>
      <c r="X1423">
        <v>58.27</v>
      </c>
      <c r="Y1423">
        <v>72.459999999999994</v>
      </c>
    </row>
    <row r="1424" spans="1:25" x14ac:dyDescent="0.35">
      <c r="A1424" t="s">
        <v>1594</v>
      </c>
      <c r="B1424" t="s">
        <v>1582</v>
      </c>
      <c r="C1424" t="s">
        <v>0</v>
      </c>
      <c r="D1424" t="s">
        <v>4</v>
      </c>
      <c r="E1424">
        <v>25</v>
      </c>
      <c r="F1424">
        <v>175.15</v>
      </c>
      <c r="G1424">
        <v>76.17</v>
      </c>
      <c r="H1424">
        <f t="shared" si="49"/>
        <v>2.2994617303400289</v>
      </c>
      <c r="I1424">
        <v>23</v>
      </c>
      <c r="J1424">
        <v>64.61</v>
      </c>
      <c r="K1424">
        <v>71.22</v>
      </c>
      <c r="O1424" t="s">
        <v>1594</v>
      </c>
      <c r="P1424" t="s">
        <v>1582</v>
      </c>
      <c r="Q1424" t="s">
        <v>0</v>
      </c>
      <c r="R1424" t="s">
        <v>5</v>
      </c>
      <c r="S1424">
        <v>24</v>
      </c>
      <c r="T1424">
        <v>98.81</v>
      </c>
      <c r="U1424">
        <v>73.7</v>
      </c>
      <c r="V1424">
        <f t="shared" si="48"/>
        <v>1.3407055630936229</v>
      </c>
      <c r="W1424">
        <v>23</v>
      </c>
      <c r="X1424">
        <v>70.84</v>
      </c>
      <c r="Y1424">
        <v>71.22</v>
      </c>
    </row>
    <row r="1425" spans="1:25" x14ac:dyDescent="0.35">
      <c r="A1425" s="1" t="s">
        <v>1595</v>
      </c>
      <c r="B1425" t="s">
        <v>1582</v>
      </c>
      <c r="C1425" t="s">
        <v>0</v>
      </c>
      <c r="D1425" t="s">
        <v>4</v>
      </c>
      <c r="E1425">
        <v>0</v>
      </c>
      <c r="F1425">
        <v>0</v>
      </c>
      <c r="G1425">
        <v>0</v>
      </c>
      <c r="H1425" t="e">
        <f t="shared" si="49"/>
        <v>#DIV/0!</v>
      </c>
      <c r="I1425">
        <v>0</v>
      </c>
      <c r="J1425">
        <v>0</v>
      </c>
      <c r="K1425">
        <v>0</v>
      </c>
      <c r="O1425" t="s">
        <v>1595</v>
      </c>
      <c r="P1425" t="s">
        <v>1582</v>
      </c>
      <c r="Q1425" t="s">
        <v>0</v>
      </c>
      <c r="R1425" t="s">
        <v>5</v>
      </c>
      <c r="S1425">
        <v>0</v>
      </c>
      <c r="T1425">
        <v>0</v>
      </c>
      <c r="U1425">
        <v>0</v>
      </c>
      <c r="V1425" t="e">
        <f t="shared" si="48"/>
        <v>#DIV/0!</v>
      </c>
      <c r="W1425">
        <v>0</v>
      </c>
      <c r="X1425">
        <v>0</v>
      </c>
      <c r="Y1425">
        <v>0</v>
      </c>
    </row>
    <row r="1426" spans="1:25" x14ac:dyDescent="0.35">
      <c r="A1426" t="s">
        <v>1596</v>
      </c>
      <c r="B1426" t="s">
        <v>1582</v>
      </c>
      <c r="C1426" t="s">
        <v>0</v>
      </c>
      <c r="D1426" t="s">
        <v>4</v>
      </c>
      <c r="E1426">
        <v>25</v>
      </c>
      <c r="F1426">
        <v>185.18</v>
      </c>
      <c r="G1426">
        <v>76.17</v>
      </c>
      <c r="H1426">
        <f t="shared" si="49"/>
        <v>2.4311408691085727</v>
      </c>
      <c r="I1426">
        <v>22.5</v>
      </c>
      <c r="J1426">
        <v>40.799999999999997</v>
      </c>
      <c r="K1426">
        <v>69.97</v>
      </c>
      <c r="O1426" t="s">
        <v>1596</v>
      </c>
      <c r="P1426" t="s">
        <v>1582</v>
      </c>
      <c r="Q1426" t="s">
        <v>0</v>
      </c>
      <c r="R1426" t="s">
        <v>5</v>
      </c>
      <c r="S1426">
        <v>24</v>
      </c>
      <c r="T1426">
        <v>74.52</v>
      </c>
      <c r="U1426">
        <v>73.7</v>
      </c>
      <c r="V1426">
        <f t="shared" si="48"/>
        <v>1.0111261872455901</v>
      </c>
      <c r="W1426">
        <v>23.5</v>
      </c>
      <c r="X1426">
        <v>61.49</v>
      </c>
      <c r="Y1426">
        <v>72.459999999999994</v>
      </c>
    </row>
    <row r="1427" spans="1:25" x14ac:dyDescent="0.35">
      <c r="A1427" t="s">
        <v>1597</v>
      </c>
      <c r="B1427" t="s">
        <v>1582</v>
      </c>
      <c r="C1427" t="s">
        <v>0</v>
      </c>
      <c r="D1427" t="s">
        <v>4</v>
      </c>
      <c r="E1427">
        <v>25</v>
      </c>
      <c r="F1427">
        <v>84.21</v>
      </c>
      <c r="G1427">
        <v>76.17</v>
      </c>
      <c r="H1427">
        <f t="shared" si="49"/>
        <v>1.1055533674675069</v>
      </c>
      <c r="I1427">
        <v>23.5</v>
      </c>
      <c r="J1427">
        <v>73.05</v>
      </c>
      <c r="K1427">
        <v>72.459999999999994</v>
      </c>
      <c r="O1427" t="s">
        <v>1597</v>
      </c>
      <c r="P1427" t="s">
        <v>1582</v>
      </c>
      <c r="Q1427" t="s">
        <v>0</v>
      </c>
      <c r="R1427" t="s">
        <v>5</v>
      </c>
      <c r="S1427">
        <v>24</v>
      </c>
      <c r="T1427">
        <v>78.94</v>
      </c>
      <c r="U1427">
        <v>73.7</v>
      </c>
      <c r="V1427">
        <f t="shared" si="48"/>
        <v>1.0710990502035278</v>
      </c>
      <c r="W1427">
        <v>23.5</v>
      </c>
      <c r="X1427">
        <v>51.9</v>
      </c>
      <c r="Y1427">
        <v>72.459999999999994</v>
      </c>
    </row>
    <row r="1428" spans="1:25" x14ac:dyDescent="0.35">
      <c r="A1428" t="s">
        <v>1598</v>
      </c>
      <c r="B1428" t="s">
        <v>1582</v>
      </c>
      <c r="C1428" t="s">
        <v>0</v>
      </c>
      <c r="D1428" t="s">
        <v>4</v>
      </c>
      <c r="E1428">
        <v>25</v>
      </c>
      <c r="F1428">
        <v>142.72</v>
      </c>
      <c r="G1428">
        <v>76.17</v>
      </c>
      <c r="H1428">
        <f t="shared" si="49"/>
        <v>1.8737035578311672</v>
      </c>
      <c r="I1428">
        <v>23</v>
      </c>
      <c r="J1428">
        <v>48.67</v>
      </c>
      <c r="K1428">
        <v>71.22</v>
      </c>
      <c r="O1428" t="s">
        <v>1598</v>
      </c>
      <c r="P1428" t="s">
        <v>1582</v>
      </c>
      <c r="Q1428" t="s">
        <v>0</v>
      </c>
      <c r="R1428" t="s">
        <v>5</v>
      </c>
      <c r="S1428">
        <v>24</v>
      </c>
      <c r="T1428">
        <v>91.12</v>
      </c>
      <c r="U1428">
        <v>73.7</v>
      </c>
      <c r="V1428">
        <f t="shared" si="48"/>
        <v>1.2363636363636363</v>
      </c>
      <c r="W1428">
        <v>23.5</v>
      </c>
      <c r="X1428">
        <v>57.24</v>
      </c>
      <c r="Y1428">
        <v>72.459999999999994</v>
      </c>
    </row>
    <row r="1429" spans="1:25" x14ac:dyDescent="0.35">
      <c r="A1429" t="s">
        <v>1599</v>
      </c>
      <c r="B1429" t="s">
        <v>1582</v>
      </c>
      <c r="C1429" t="s">
        <v>0</v>
      </c>
      <c r="D1429" t="s">
        <v>4</v>
      </c>
      <c r="E1429">
        <v>25</v>
      </c>
      <c r="F1429">
        <v>145.29</v>
      </c>
      <c r="G1429">
        <v>76.17</v>
      </c>
      <c r="H1429">
        <f t="shared" si="49"/>
        <v>1.9074438755415517</v>
      </c>
      <c r="I1429">
        <v>23.5</v>
      </c>
      <c r="J1429">
        <v>71.180000000000007</v>
      </c>
      <c r="K1429">
        <v>72.459999999999994</v>
      </c>
      <c r="O1429" t="s">
        <v>1599</v>
      </c>
      <c r="P1429" t="s">
        <v>1582</v>
      </c>
      <c r="Q1429" t="s">
        <v>0</v>
      </c>
      <c r="R1429" t="s">
        <v>5</v>
      </c>
      <c r="S1429">
        <v>24</v>
      </c>
      <c r="T1429">
        <v>100.95</v>
      </c>
      <c r="U1429">
        <v>73.7</v>
      </c>
      <c r="V1429">
        <f t="shared" si="48"/>
        <v>1.369742198100407</v>
      </c>
      <c r="W1429">
        <v>23.5</v>
      </c>
      <c r="X1429">
        <v>68.849999999999994</v>
      </c>
      <c r="Y1429">
        <v>72.459999999999994</v>
      </c>
    </row>
    <row r="1430" spans="1:25" x14ac:dyDescent="0.35">
      <c r="A1430" t="s">
        <v>1600</v>
      </c>
      <c r="B1430" t="s">
        <v>1582</v>
      </c>
      <c r="C1430" t="s">
        <v>0</v>
      </c>
      <c r="D1430" t="s">
        <v>4</v>
      </c>
      <c r="E1430">
        <v>25</v>
      </c>
      <c r="F1430">
        <v>204.47</v>
      </c>
      <c r="G1430">
        <v>76.17</v>
      </c>
      <c r="H1430">
        <f t="shared" si="49"/>
        <v>2.6843901798608374</v>
      </c>
      <c r="I1430">
        <v>23</v>
      </c>
      <c r="J1430">
        <v>64.28</v>
      </c>
      <c r="K1430">
        <v>71.22</v>
      </c>
      <c r="O1430" t="s">
        <v>1600</v>
      </c>
      <c r="P1430" t="s">
        <v>1582</v>
      </c>
      <c r="Q1430" t="s">
        <v>0</v>
      </c>
      <c r="R1430" t="s">
        <v>5</v>
      </c>
      <c r="S1430">
        <v>24</v>
      </c>
      <c r="T1430">
        <v>83.18</v>
      </c>
      <c r="U1430">
        <v>73.7</v>
      </c>
      <c r="V1430">
        <f t="shared" si="48"/>
        <v>1.1286295793758481</v>
      </c>
      <c r="W1430">
        <v>23.5</v>
      </c>
      <c r="X1430">
        <v>46.36</v>
      </c>
      <c r="Y1430">
        <v>72.459999999999994</v>
      </c>
    </row>
    <row r="1431" spans="1:25" x14ac:dyDescent="0.35">
      <c r="A1431" t="s">
        <v>1601</v>
      </c>
      <c r="B1431" t="s">
        <v>1582</v>
      </c>
      <c r="C1431" t="s">
        <v>0</v>
      </c>
      <c r="D1431" t="s">
        <v>4</v>
      </c>
      <c r="E1431">
        <v>25</v>
      </c>
      <c r="F1431">
        <v>142.74</v>
      </c>
      <c r="G1431">
        <v>76.17</v>
      </c>
      <c r="H1431">
        <f t="shared" si="49"/>
        <v>1.8739661283970068</v>
      </c>
      <c r="I1431">
        <v>23</v>
      </c>
      <c r="J1431">
        <v>58.78</v>
      </c>
      <c r="K1431">
        <v>71.22</v>
      </c>
      <c r="O1431" t="s">
        <v>1601</v>
      </c>
      <c r="P1431" t="s">
        <v>1582</v>
      </c>
      <c r="Q1431" t="s">
        <v>0</v>
      </c>
      <c r="R1431" t="s">
        <v>5</v>
      </c>
      <c r="S1431">
        <v>30.5</v>
      </c>
      <c r="T1431">
        <v>85.29</v>
      </c>
      <c r="U1431">
        <v>89.6</v>
      </c>
      <c r="V1431">
        <f t="shared" si="48"/>
        <v>0.95189732142857153</v>
      </c>
      <c r="W1431">
        <v>30</v>
      </c>
      <c r="X1431">
        <v>72.180000000000007</v>
      </c>
      <c r="Y1431">
        <v>88.39</v>
      </c>
    </row>
    <row r="1432" spans="1:25" x14ac:dyDescent="0.35">
      <c r="A1432" t="s">
        <v>1602</v>
      </c>
      <c r="B1432" t="s">
        <v>1582</v>
      </c>
      <c r="C1432" t="s">
        <v>0</v>
      </c>
      <c r="D1432" t="s">
        <v>4</v>
      </c>
      <c r="E1432">
        <v>25</v>
      </c>
      <c r="F1432">
        <v>178.56</v>
      </c>
      <c r="G1432">
        <v>76.17</v>
      </c>
      <c r="H1432">
        <f t="shared" si="49"/>
        <v>2.3442300118156756</v>
      </c>
      <c r="I1432">
        <v>23</v>
      </c>
      <c r="J1432">
        <v>38.82</v>
      </c>
      <c r="K1432">
        <v>71.22</v>
      </c>
      <c r="O1432" t="s">
        <v>1602</v>
      </c>
      <c r="P1432" t="s">
        <v>1582</v>
      </c>
      <c r="Q1432" t="s">
        <v>0</v>
      </c>
      <c r="R1432" t="s">
        <v>5</v>
      </c>
      <c r="S1432">
        <v>24</v>
      </c>
      <c r="T1432">
        <v>78.87</v>
      </c>
      <c r="U1432">
        <v>73.7</v>
      </c>
      <c r="V1432">
        <f t="shared" si="48"/>
        <v>1.0701492537313433</v>
      </c>
      <c r="W1432">
        <v>25.5</v>
      </c>
      <c r="X1432">
        <v>81.03</v>
      </c>
      <c r="Y1432">
        <v>77.400000000000006</v>
      </c>
    </row>
    <row r="1433" spans="1:25" x14ac:dyDescent="0.35">
      <c r="A1433" s="1" t="s">
        <v>1603</v>
      </c>
      <c r="B1433" t="s">
        <v>1582</v>
      </c>
      <c r="C1433" t="s">
        <v>3</v>
      </c>
      <c r="D1433" t="s">
        <v>4</v>
      </c>
      <c r="E1433">
        <v>0</v>
      </c>
      <c r="F1433">
        <v>0</v>
      </c>
      <c r="G1433">
        <v>0</v>
      </c>
      <c r="H1433" t="e">
        <f t="shared" si="49"/>
        <v>#DIV/0!</v>
      </c>
      <c r="I1433">
        <v>0</v>
      </c>
      <c r="J1433">
        <v>0</v>
      </c>
      <c r="K1433">
        <v>0</v>
      </c>
      <c r="O1433" t="s">
        <v>1603</v>
      </c>
      <c r="P1433" t="s">
        <v>1582</v>
      </c>
      <c r="Q1433" t="s">
        <v>3</v>
      </c>
      <c r="R1433" t="s">
        <v>5</v>
      </c>
      <c r="S1433">
        <v>0</v>
      </c>
      <c r="T1433">
        <v>0</v>
      </c>
      <c r="U1433">
        <v>0</v>
      </c>
      <c r="V1433" t="e">
        <f t="shared" si="48"/>
        <v>#DIV/0!</v>
      </c>
      <c r="W1433">
        <v>0</v>
      </c>
      <c r="X1433">
        <v>0</v>
      </c>
      <c r="Y1433">
        <v>0</v>
      </c>
    </row>
    <row r="1434" spans="1:25" x14ac:dyDescent="0.35">
      <c r="A1434" t="s">
        <v>1604</v>
      </c>
      <c r="B1434" t="s">
        <v>1582</v>
      </c>
      <c r="C1434" t="s">
        <v>3</v>
      </c>
      <c r="D1434" t="s">
        <v>4</v>
      </c>
      <c r="E1434">
        <v>19</v>
      </c>
      <c r="F1434">
        <v>53.47</v>
      </c>
      <c r="G1434">
        <v>61.18</v>
      </c>
      <c r="H1434">
        <f t="shared" si="49"/>
        <v>0.87397842432167372</v>
      </c>
      <c r="I1434">
        <v>18.5</v>
      </c>
      <c r="J1434">
        <v>25.21</v>
      </c>
      <c r="K1434">
        <v>59.91</v>
      </c>
      <c r="O1434" t="s">
        <v>1604</v>
      </c>
      <c r="P1434" t="s">
        <v>1582</v>
      </c>
      <c r="Q1434" t="s">
        <v>3</v>
      </c>
      <c r="R1434" t="s">
        <v>5</v>
      </c>
      <c r="S1434">
        <v>24</v>
      </c>
      <c r="T1434">
        <v>93.78</v>
      </c>
      <c r="U1434">
        <v>73.7</v>
      </c>
      <c r="V1434">
        <f t="shared" si="48"/>
        <v>1.2724559023066486</v>
      </c>
      <c r="W1434">
        <v>23</v>
      </c>
      <c r="X1434">
        <v>52.1</v>
      </c>
      <c r="Y1434">
        <v>71.22</v>
      </c>
    </row>
    <row r="1435" spans="1:25" x14ac:dyDescent="0.35">
      <c r="A1435" t="s">
        <v>1605</v>
      </c>
      <c r="B1435" t="s">
        <v>1582</v>
      </c>
      <c r="C1435" t="s">
        <v>3</v>
      </c>
      <c r="D1435" t="s">
        <v>4</v>
      </c>
      <c r="E1435">
        <v>25.5</v>
      </c>
      <c r="F1435">
        <v>76.569999999999993</v>
      </c>
      <c r="G1435">
        <v>77.400000000000006</v>
      </c>
      <c r="H1435">
        <f t="shared" si="49"/>
        <v>0.98927648578811356</v>
      </c>
      <c r="I1435">
        <v>25</v>
      </c>
      <c r="J1435">
        <v>75.33</v>
      </c>
      <c r="K1435">
        <v>76.17</v>
      </c>
      <c r="O1435" t="s">
        <v>1605</v>
      </c>
      <c r="P1435" t="s">
        <v>1582</v>
      </c>
      <c r="Q1435" t="s">
        <v>3</v>
      </c>
      <c r="R1435" t="s">
        <v>5</v>
      </c>
      <c r="S1435">
        <v>24.5</v>
      </c>
      <c r="T1435">
        <v>80.069999999999993</v>
      </c>
      <c r="U1435">
        <v>74.930000000000007</v>
      </c>
      <c r="V1435">
        <f t="shared" si="48"/>
        <v>1.068597357533698</v>
      </c>
      <c r="W1435">
        <v>23.5</v>
      </c>
      <c r="X1435">
        <v>65.86</v>
      </c>
      <c r="Y1435">
        <v>72.459999999999994</v>
      </c>
    </row>
    <row r="1436" spans="1:25" x14ac:dyDescent="0.35">
      <c r="A1436" s="1" t="s">
        <v>1606</v>
      </c>
      <c r="B1436" t="s">
        <v>1582</v>
      </c>
      <c r="C1436" t="s">
        <v>3</v>
      </c>
      <c r="D1436" t="s">
        <v>4</v>
      </c>
      <c r="E1436">
        <v>0</v>
      </c>
      <c r="F1436">
        <v>0</v>
      </c>
      <c r="G1436">
        <v>0</v>
      </c>
      <c r="H1436" t="e">
        <f t="shared" si="49"/>
        <v>#DIV/0!</v>
      </c>
      <c r="I1436">
        <v>0</v>
      </c>
      <c r="J1436">
        <v>0</v>
      </c>
      <c r="K1436">
        <v>0</v>
      </c>
      <c r="O1436" t="s">
        <v>1606</v>
      </c>
      <c r="P1436" t="s">
        <v>1582</v>
      </c>
      <c r="Q1436" t="s">
        <v>3</v>
      </c>
      <c r="R1436" t="s">
        <v>5</v>
      </c>
      <c r="S1436">
        <v>0</v>
      </c>
      <c r="T1436">
        <v>0</v>
      </c>
      <c r="U1436">
        <v>0</v>
      </c>
      <c r="V1436" t="e">
        <f t="shared" si="48"/>
        <v>#DIV/0!</v>
      </c>
      <c r="W1436">
        <v>0</v>
      </c>
      <c r="X1436">
        <v>0</v>
      </c>
      <c r="Y1436">
        <v>0</v>
      </c>
    </row>
    <row r="1437" spans="1:25" x14ac:dyDescent="0.35">
      <c r="A1437" s="1" t="s">
        <v>1607</v>
      </c>
      <c r="B1437" t="s">
        <v>1582</v>
      </c>
      <c r="C1437" t="s">
        <v>3</v>
      </c>
      <c r="D1437" t="s">
        <v>4</v>
      </c>
      <c r="E1437">
        <v>0</v>
      </c>
      <c r="F1437">
        <v>0</v>
      </c>
      <c r="G1437">
        <v>0</v>
      </c>
      <c r="H1437" t="e">
        <f t="shared" si="49"/>
        <v>#DIV/0!</v>
      </c>
      <c r="I1437">
        <v>0</v>
      </c>
      <c r="J1437">
        <v>0</v>
      </c>
      <c r="K1437">
        <v>0</v>
      </c>
      <c r="O1437" t="s">
        <v>1607</v>
      </c>
      <c r="P1437" t="s">
        <v>1582</v>
      </c>
      <c r="Q1437" t="s">
        <v>3</v>
      </c>
      <c r="R1437" t="s">
        <v>5</v>
      </c>
      <c r="S1437">
        <v>0</v>
      </c>
      <c r="T1437">
        <v>0</v>
      </c>
      <c r="U1437">
        <v>0</v>
      </c>
      <c r="V1437" t="e">
        <f t="shared" si="48"/>
        <v>#DIV/0!</v>
      </c>
      <c r="W1437">
        <v>0</v>
      </c>
      <c r="X1437">
        <v>0</v>
      </c>
      <c r="Y1437">
        <v>0</v>
      </c>
    </row>
    <row r="1438" spans="1:25" x14ac:dyDescent="0.35">
      <c r="A1438" t="s">
        <v>1608</v>
      </c>
      <c r="B1438" t="s">
        <v>1582</v>
      </c>
      <c r="C1438" t="s">
        <v>3</v>
      </c>
      <c r="D1438" t="s">
        <v>4</v>
      </c>
      <c r="E1438">
        <v>15</v>
      </c>
      <c r="F1438">
        <v>45.7</v>
      </c>
      <c r="G1438">
        <v>50.91</v>
      </c>
      <c r="H1438">
        <f t="shared" si="49"/>
        <v>0.89766254174032623</v>
      </c>
      <c r="I1438">
        <v>15</v>
      </c>
      <c r="J1438">
        <v>45.7</v>
      </c>
      <c r="K1438">
        <v>50.91</v>
      </c>
      <c r="O1438" t="s">
        <v>1608</v>
      </c>
      <c r="P1438" t="s">
        <v>1582</v>
      </c>
      <c r="Q1438" t="s">
        <v>3</v>
      </c>
      <c r="R1438" t="s">
        <v>5</v>
      </c>
      <c r="S1438">
        <v>24</v>
      </c>
      <c r="T1438">
        <v>119.59</v>
      </c>
      <c r="U1438">
        <v>73.7</v>
      </c>
      <c r="V1438">
        <f t="shared" si="48"/>
        <v>1.6226594301221167</v>
      </c>
      <c r="W1438">
        <v>23</v>
      </c>
      <c r="X1438">
        <v>61.99</v>
      </c>
      <c r="Y1438">
        <v>71.22</v>
      </c>
    </row>
    <row r="1439" spans="1:25" x14ac:dyDescent="0.35">
      <c r="A1439" t="s">
        <v>1609</v>
      </c>
      <c r="B1439" t="s">
        <v>1582</v>
      </c>
      <c r="C1439" t="s">
        <v>3</v>
      </c>
      <c r="D1439" t="s">
        <v>4</v>
      </c>
      <c r="E1439">
        <v>22.5</v>
      </c>
      <c r="F1439">
        <v>60.71</v>
      </c>
      <c r="G1439">
        <v>69.97</v>
      </c>
      <c r="H1439">
        <f t="shared" si="49"/>
        <v>0.86765756752894097</v>
      </c>
      <c r="I1439">
        <v>22</v>
      </c>
      <c r="J1439">
        <v>35.03</v>
      </c>
      <c r="K1439">
        <v>68.72</v>
      </c>
      <c r="O1439" t="s">
        <v>1609</v>
      </c>
      <c r="P1439" t="s">
        <v>1582</v>
      </c>
      <c r="Q1439" t="s">
        <v>3</v>
      </c>
      <c r="R1439" t="s">
        <v>5</v>
      </c>
      <c r="S1439">
        <v>24</v>
      </c>
      <c r="T1439">
        <v>77.55</v>
      </c>
      <c r="U1439">
        <v>73.7</v>
      </c>
      <c r="V1439">
        <f t="shared" si="48"/>
        <v>1.0522388059701491</v>
      </c>
      <c r="W1439">
        <v>23.5</v>
      </c>
      <c r="X1439">
        <v>45.58</v>
      </c>
      <c r="Y1439">
        <v>72.459999999999994</v>
      </c>
    </row>
    <row r="1440" spans="1:25" x14ac:dyDescent="0.35">
      <c r="A1440" t="s">
        <v>1610</v>
      </c>
      <c r="B1440" t="s">
        <v>1582</v>
      </c>
      <c r="C1440" t="s">
        <v>3</v>
      </c>
      <c r="D1440" t="s">
        <v>4</v>
      </c>
      <c r="E1440">
        <v>25</v>
      </c>
      <c r="F1440">
        <v>87.72</v>
      </c>
      <c r="G1440">
        <v>76.17</v>
      </c>
      <c r="H1440">
        <f t="shared" si="49"/>
        <v>1.1516345017723513</v>
      </c>
      <c r="I1440">
        <v>24</v>
      </c>
      <c r="J1440">
        <v>65.2</v>
      </c>
      <c r="K1440">
        <v>73.7</v>
      </c>
      <c r="O1440" t="s">
        <v>1610</v>
      </c>
      <c r="P1440" t="s">
        <v>1582</v>
      </c>
      <c r="Q1440" t="s">
        <v>3</v>
      </c>
      <c r="R1440" t="s">
        <v>5</v>
      </c>
      <c r="S1440">
        <v>24</v>
      </c>
      <c r="T1440">
        <v>123.2</v>
      </c>
      <c r="U1440">
        <v>73.7</v>
      </c>
      <c r="V1440">
        <f t="shared" si="48"/>
        <v>1.6716417910447761</v>
      </c>
      <c r="W1440">
        <v>23</v>
      </c>
      <c r="X1440">
        <v>52.23</v>
      </c>
      <c r="Y1440">
        <v>71.22</v>
      </c>
    </row>
    <row r="1441" spans="1:25" x14ac:dyDescent="0.35">
      <c r="A1441" s="1" t="s">
        <v>1611</v>
      </c>
      <c r="B1441" t="s">
        <v>1582</v>
      </c>
      <c r="C1441" t="s">
        <v>3</v>
      </c>
      <c r="D1441" t="s">
        <v>4</v>
      </c>
      <c r="E1441">
        <v>0</v>
      </c>
      <c r="F1441">
        <v>0</v>
      </c>
      <c r="G1441">
        <v>0</v>
      </c>
      <c r="H1441" t="e">
        <f t="shared" si="49"/>
        <v>#DIV/0!</v>
      </c>
      <c r="I1441">
        <v>0</v>
      </c>
      <c r="J1441">
        <v>0</v>
      </c>
      <c r="K1441">
        <v>0</v>
      </c>
      <c r="O1441" t="s">
        <v>1611</v>
      </c>
      <c r="P1441" t="s">
        <v>1582</v>
      </c>
      <c r="Q1441" t="s">
        <v>3</v>
      </c>
      <c r="R1441" t="s">
        <v>5</v>
      </c>
      <c r="S1441">
        <v>0</v>
      </c>
      <c r="T1441">
        <v>0</v>
      </c>
      <c r="U1441">
        <v>0</v>
      </c>
      <c r="V1441" t="e">
        <f t="shared" si="48"/>
        <v>#DIV/0!</v>
      </c>
      <c r="W1441">
        <v>0</v>
      </c>
      <c r="X1441">
        <v>0</v>
      </c>
      <c r="Y1441">
        <v>0</v>
      </c>
    </row>
    <row r="1442" spans="1:25" x14ac:dyDescent="0.35">
      <c r="A1442" t="s">
        <v>1612</v>
      </c>
      <c r="B1442" t="s">
        <v>1582</v>
      </c>
      <c r="C1442" t="s">
        <v>3</v>
      </c>
      <c r="D1442" t="s">
        <v>4</v>
      </c>
      <c r="E1442">
        <v>24.5</v>
      </c>
      <c r="F1442">
        <v>85.97</v>
      </c>
      <c r="G1442">
        <v>74.930000000000007</v>
      </c>
      <c r="H1442">
        <f t="shared" si="49"/>
        <v>1.147337515014013</v>
      </c>
      <c r="I1442">
        <v>23.5</v>
      </c>
      <c r="J1442">
        <v>61.83</v>
      </c>
      <c r="K1442">
        <v>72.459999999999994</v>
      </c>
      <c r="O1442" t="s">
        <v>1612</v>
      </c>
      <c r="P1442" t="s">
        <v>1582</v>
      </c>
      <c r="Q1442" t="s">
        <v>3</v>
      </c>
      <c r="R1442" t="s">
        <v>5</v>
      </c>
      <c r="S1442">
        <v>24.5</v>
      </c>
      <c r="T1442">
        <v>80.959999999999994</v>
      </c>
      <c r="U1442">
        <v>74.930000000000007</v>
      </c>
      <c r="V1442">
        <f t="shared" si="48"/>
        <v>1.0804751101027623</v>
      </c>
      <c r="W1442">
        <v>23.5</v>
      </c>
      <c r="X1442">
        <v>65.83</v>
      </c>
      <c r="Y1442">
        <v>72.459999999999994</v>
      </c>
    </row>
    <row r="1443" spans="1:25" x14ac:dyDescent="0.35">
      <c r="A1443" s="1" t="s">
        <v>1613</v>
      </c>
      <c r="B1443" t="s">
        <v>1582</v>
      </c>
      <c r="C1443" t="s">
        <v>3</v>
      </c>
      <c r="D1443" t="s">
        <v>4</v>
      </c>
      <c r="E1443">
        <v>29</v>
      </c>
      <c r="F1443">
        <v>68.19</v>
      </c>
      <c r="G1443">
        <v>85.96</v>
      </c>
      <c r="H1443">
        <f t="shared" si="49"/>
        <v>0.79327594229874365</v>
      </c>
      <c r="I1443">
        <v>28.5</v>
      </c>
      <c r="J1443">
        <v>53.44</v>
      </c>
      <c r="K1443">
        <v>84.74</v>
      </c>
      <c r="O1443" t="s">
        <v>1613</v>
      </c>
      <c r="P1443" t="s">
        <v>1582</v>
      </c>
      <c r="Q1443" t="s">
        <v>3</v>
      </c>
      <c r="R1443" t="s">
        <v>5</v>
      </c>
      <c r="S1443">
        <v>24</v>
      </c>
      <c r="T1443">
        <v>102.02</v>
      </c>
      <c r="U1443">
        <v>73.7</v>
      </c>
      <c r="V1443">
        <f t="shared" si="48"/>
        <v>1.384260515603799</v>
      </c>
      <c r="W1443">
        <v>23.5</v>
      </c>
      <c r="X1443">
        <v>57.28</v>
      </c>
      <c r="Y1443">
        <v>72.459999999999994</v>
      </c>
    </row>
    <row r="1444" spans="1:25" x14ac:dyDescent="0.35">
      <c r="A1444" t="s">
        <v>1614</v>
      </c>
      <c r="B1444" t="s">
        <v>1582</v>
      </c>
      <c r="C1444" t="s">
        <v>3</v>
      </c>
      <c r="D1444" t="s">
        <v>4</v>
      </c>
      <c r="E1444">
        <v>25.5</v>
      </c>
      <c r="F1444">
        <v>77.84</v>
      </c>
      <c r="G1444">
        <v>77.400000000000006</v>
      </c>
      <c r="H1444">
        <f t="shared" si="49"/>
        <v>1.0056847545219638</v>
      </c>
      <c r="I1444">
        <v>25</v>
      </c>
      <c r="J1444">
        <v>62.3</v>
      </c>
      <c r="K1444">
        <v>76.17</v>
      </c>
      <c r="O1444" t="s">
        <v>1614</v>
      </c>
      <c r="P1444" t="s">
        <v>1582</v>
      </c>
      <c r="Q1444" t="s">
        <v>3</v>
      </c>
      <c r="R1444" t="s">
        <v>5</v>
      </c>
      <c r="S1444">
        <v>25</v>
      </c>
      <c r="T1444">
        <v>78.849999999999994</v>
      </c>
      <c r="U1444">
        <v>76.17</v>
      </c>
      <c r="V1444">
        <f t="shared" si="48"/>
        <v>1.0351844558225023</v>
      </c>
      <c r="W1444">
        <v>24</v>
      </c>
      <c r="X1444">
        <v>58.08</v>
      </c>
      <c r="Y1444">
        <v>73.7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209D3-1CC7-4DDC-926C-A3272804DBC1}">
  <dimension ref="A2:AZ119"/>
  <sheetViews>
    <sheetView zoomScale="70" zoomScaleNormal="70" workbookViewId="0">
      <selection activeCell="AP16" sqref="AP16:AU16"/>
    </sheetView>
  </sheetViews>
  <sheetFormatPr defaultRowHeight="14.5" x14ac:dyDescent="0.35"/>
  <cols>
    <col min="1" max="1" width="22.54296875" bestFit="1" customWidth="1"/>
    <col min="2" max="2" width="44.453125" bestFit="1" customWidth="1"/>
    <col min="4" max="4" width="11" bestFit="1" customWidth="1"/>
    <col min="16" max="16" width="10.1796875" bestFit="1" customWidth="1"/>
    <col min="17" max="17" width="23.453125" bestFit="1" customWidth="1"/>
    <col min="18" max="19" width="10.1796875" customWidth="1"/>
    <col min="28" max="28" width="22.54296875" bestFit="1" customWidth="1"/>
    <col min="29" max="29" width="44.453125" bestFit="1" customWidth="1"/>
    <col min="44" max="44" width="21.1796875" bestFit="1" customWidth="1"/>
  </cols>
  <sheetData>
    <row r="2" spans="1:52" x14ac:dyDescent="0.35">
      <c r="A2" s="2" t="s">
        <v>23</v>
      </c>
      <c r="B2" t="s">
        <v>22</v>
      </c>
      <c r="C2" t="s">
        <v>0</v>
      </c>
      <c r="D2" t="s">
        <v>1</v>
      </c>
      <c r="E2">
        <v>24.5</v>
      </c>
      <c r="F2">
        <v>156.08000000000001</v>
      </c>
      <c r="G2">
        <v>74.930000000000007</v>
      </c>
      <c r="H2">
        <f t="shared" ref="H2:H48" si="0">F2/G2</f>
        <v>2.0830108100894167</v>
      </c>
      <c r="I2">
        <v>22</v>
      </c>
      <c r="J2">
        <v>55.2</v>
      </c>
      <c r="K2">
        <v>68.72</v>
      </c>
      <c r="L2" s="3">
        <f t="shared" ref="L2:L48" si="1">IF(H2&gt;1.5,1,0)</f>
        <v>1</v>
      </c>
      <c r="M2" s="3">
        <f t="shared" ref="M2:M48" si="2">IF((AND(H2&gt;1,H2&lt;1.5)),1,0)</f>
        <v>0</v>
      </c>
      <c r="N2" s="3">
        <f t="shared" ref="N2:N48" si="3">IF(H2&lt;1,1,0)</f>
        <v>0</v>
      </c>
      <c r="AB2" s="1" t="s">
        <v>23</v>
      </c>
      <c r="AC2" s="1" t="s">
        <v>22</v>
      </c>
      <c r="AD2" s="1" t="s">
        <v>0</v>
      </c>
      <c r="AE2" s="1" t="s">
        <v>2</v>
      </c>
      <c r="AF2">
        <v>24.5</v>
      </c>
      <c r="AG2">
        <v>75.87</v>
      </c>
      <c r="AH2">
        <v>74.930000000000007</v>
      </c>
      <c r="AI2">
        <f t="shared" ref="AI2:AI25" si="4">AG2/AH2</f>
        <v>1.0125450420392366</v>
      </c>
      <c r="AJ2">
        <v>24</v>
      </c>
      <c r="AK2">
        <v>71.52</v>
      </c>
      <c r="AL2">
        <v>73.7</v>
      </c>
      <c r="AM2" s="3">
        <f t="shared" ref="AM2:AM25" si="5">IF(AI2&gt;1.5,1,0)</f>
        <v>0</v>
      </c>
      <c r="AN2" s="3">
        <f t="shared" ref="AN2:AN25" si="6">IF((AND(AI2&gt;1,AI2&lt;1.5)),1,0)</f>
        <v>1</v>
      </c>
      <c r="AO2" s="3">
        <f t="shared" ref="AO2:AO25" si="7">IF(AI2&lt;1,1,0)</f>
        <v>0</v>
      </c>
    </row>
    <row r="3" spans="1:52" x14ac:dyDescent="0.35">
      <c r="A3" s="2" t="s">
        <v>24</v>
      </c>
      <c r="B3" t="s">
        <v>22</v>
      </c>
      <c r="C3" t="s">
        <v>0</v>
      </c>
      <c r="D3" t="s">
        <v>1</v>
      </c>
      <c r="E3">
        <v>24</v>
      </c>
      <c r="F3">
        <v>117.76</v>
      </c>
      <c r="G3">
        <v>73.7</v>
      </c>
      <c r="H3">
        <f t="shared" si="0"/>
        <v>1.5978290366350067</v>
      </c>
      <c r="I3">
        <v>22.5</v>
      </c>
      <c r="J3">
        <v>63.95</v>
      </c>
      <c r="K3">
        <v>69.97</v>
      </c>
      <c r="L3" s="3">
        <f t="shared" si="1"/>
        <v>1</v>
      </c>
      <c r="M3" s="3">
        <f t="shared" si="2"/>
        <v>0</v>
      </c>
      <c r="N3" s="3">
        <f t="shared" si="3"/>
        <v>0</v>
      </c>
      <c r="Q3" s="5" t="s">
        <v>166</v>
      </c>
      <c r="R3" s="5" t="s">
        <v>163</v>
      </c>
      <c r="S3" s="5" t="s">
        <v>164</v>
      </c>
      <c r="T3" s="5" t="s">
        <v>165</v>
      </c>
      <c r="U3" s="5" t="s">
        <v>167</v>
      </c>
      <c r="V3" s="5" t="s">
        <v>168</v>
      </c>
      <c r="W3" s="5"/>
      <c r="X3" s="5" t="s">
        <v>126</v>
      </c>
      <c r="Y3" s="5" t="s">
        <v>169</v>
      </c>
      <c r="AB3" s="1" t="s">
        <v>24</v>
      </c>
      <c r="AC3" s="1" t="s">
        <v>22</v>
      </c>
      <c r="AD3" s="1" t="s">
        <v>0</v>
      </c>
      <c r="AE3" s="1" t="s">
        <v>2</v>
      </c>
      <c r="AF3">
        <v>33.5</v>
      </c>
      <c r="AG3">
        <v>110.11</v>
      </c>
      <c r="AH3">
        <v>96.84</v>
      </c>
      <c r="AI3">
        <f t="shared" si="4"/>
        <v>1.1370301528294093</v>
      </c>
      <c r="AJ3">
        <v>32.5</v>
      </c>
      <c r="AK3">
        <v>65.290000000000006</v>
      </c>
      <c r="AL3">
        <v>94.43</v>
      </c>
      <c r="AM3" s="3">
        <f t="shared" si="5"/>
        <v>0</v>
      </c>
      <c r="AN3" s="3">
        <f t="shared" si="6"/>
        <v>1</v>
      </c>
      <c r="AO3" s="3">
        <f t="shared" si="7"/>
        <v>0</v>
      </c>
      <c r="AR3" s="5" t="s">
        <v>441</v>
      </c>
      <c r="AS3" s="5" t="s">
        <v>163</v>
      </c>
      <c r="AT3" s="5" t="s">
        <v>164</v>
      </c>
      <c r="AU3" s="5" t="s">
        <v>165</v>
      </c>
      <c r="AV3" s="5" t="s">
        <v>167</v>
      </c>
      <c r="AW3" s="5" t="s">
        <v>168</v>
      </c>
      <c r="AX3" s="5"/>
      <c r="AY3" s="5" t="s">
        <v>126</v>
      </c>
      <c r="AZ3" s="5" t="s">
        <v>169</v>
      </c>
    </row>
    <row r="4" spans="1:52" x14ac:dyDescent="0.35">
      <c r="A4" s="2" t="s">
        <v>25</v>
      </c>
      <c r="B4" t="s">
        <v>22</v>
      </c>
      <c r="C4" t="s">
        <v>0</v>
      </c>
      <c r="D4" t="s">
        <v>1</v>
      </c>
      <c r="E4">
        <v>24</v>
      </c>
      <c r="F4">
        <v>161.06</v>
      </c>
      <c r="G4">
        <v>73.7</v>
      </c>
      <c r="H4">
        <f t="shared" si="0"/>
        <v>2.1853459972862956</v>
      </c>
      <c r="I4">
        <v>22</v>
      </c>
      <c r="J4">
        <v>53.62</v>
      </c>
      <c r="K4">
        <v>68.72</v>
      </c>
      <c r="L4" s="3">
        <f t="shared" si="1"/>
        <v>1</v>
      </c>
      <c r="M4" s="3">
        <f t="shared" si="2"/>
        <v>0</v>
      </c>
      <c r="N4" s="3">
        <f t="shared" si="3"/>
        <v>0</v>
      </c>
      <c r="P4" t="s">
        <v>0</v>
      </c>
      <c r="Q4" t="s">
        <v>1440</v>
      </c>
      <c r="R4">
        <v>10</v>
      </c>
      <c r="S4">
        <v>1</v>
      </c>
      <c r="T4">
        <v>1</v>
      </c>
      <c r="U4">
        <v>24.136363636363637</v>
      </c>
      <c r="V4">
        <v>6.7140813261454213E-2</v>
      </c>
      <c r="X4">
        <v>1.9259776714699435</v>
      </c>
      <c r="Y4">
        <v>0.14224739404364664</v>
      </c>
      <c r="AB4" s="1" t="s">
        <v>25</v>
      </c>
      <c r="AC4" s="1" t="s">
        <v>22</v>
      </c>
      <c r="AD4" s="1" t="s">
        <v>0</v>
      </c>
      <c r="AE4" s="1" t="s">
        <v>2</v>
      </c>
      <c r="AF4">
        <v>24</v>
      </c>
      <c r="AG4">
        <v>136.38</v>
      </c>
      <c r="AH4">
        <v>73.7</v>
      </c>
      <c r="AI4">
        <f t="shared" si="4"/>
        <v>1.8504748982360921</v>
      </c>
      <c r="AJ4">
        <v>23</v>
      </c>
      <c r="AK4">
        <v>54.03</v>
      </c>
      <c r="AL4">
        <v>71.22</v>
      </c>
      <c r="AM4" s="3">
        <f t="shared" si="5"/>
        <v>1</v>
      </c>
      <c r="AN4" s="3">
        <f t="shared" si="6"/>
        <v>0</v>
      </c>
      <c r="AO4" s="3">
        <f t="shared" si="7"/>
        <v>0</v>
      </c>
      <c r="AP4" t="s">
        <v>441</v>
      </c>
      <c r="AQ4" s="25" t="s">
        <v>0</v>
      </c>
      <c r="AR4" s="2" t="s">
        <v>438</v>
      </c>
      <c r="AS4" s="2">
        <f>SUM(AM70:AM81)</f>
        <v>3</v>
      </c>
      <c r="AT4" s="2">
        <f t="shared" ref="AT4" si="8">SUM(AN70:AN81)</f>
        <v>6</v>
      </c>
      <c r="AU4" s="2">
        <f>SUM(AO70:AO81)</f>
        <v>3</v>
      </c>
      <c r="AV4" s="2">
        <f>AVERAGE(AF70,AF72:AF74,AF76:AF79,AF81)</f>
        <v>25.222222222222221</v>
      </c>
      <c r="AW4" s="2">
        <f>_xlfn.STDEV.P(AF70,AF72:AF74,AF76:AF79,AF81)/SQRT(COUNT(AF70,AF72:AF74,AF76:AF79,AF81))</f>
        <v>1.152322161933633</v>
      </c>
      <c r="AX4" s="2"/>
      <c r="AY4" s="2">
        <f>AVERAGE(AI70:AI81)</f>
        <v>1.3353948369739672</v>
      </c>
      <c r="AZ4" s="2">
        <f>_xlfn.STDEV.P(AI70:AI81)/SQRT(COUNT(AI70:AI81))</f>
        <v>0.11325864940305104</v>
      </c>
    </row>
    <row r="5" spans="1:52" x14ac:dyDescent="0.35">
      <c r="A5" s="2" t="s">
        <v>26</v>
      </c>
      <c r="B5" t="s">
        <v>22</v>
      </c>
      <c r="C5" t="s">
        <v>0</v>
      </c>
      <c r="D5" t="s">
        <v>1</v>
      </c>
      <c r="E5">
        <v>24</v>
      </c>
      <c r="F5">
        <v>165.83</v>
      </c>
      <c r="G5">
        <v>73.7</v>
      </c>
      <c r="H5">
        <f t="shared" si="0"/>
        <v>2.2500678426051559</v>
      </c>
      <c r="I5">
        <v>22.5</v>
      </c>
      <c r="J5">
        <v>49.11</v>
      </c>
      <c r="K5">
        <v>69.97</v>
      </c>
      <c r="L5" s="3">
        <f t="shared" si="1"/>
        <v>1</v>
      </c>
      <c r="M5" s="3">
        <f t="shared" si="2"/>
        <v>0</v>
      </c>
      <c r="N5" s="3">
        <f t="shared" si="3"/>
        <v>0</v>
      </c>
      <c r="P5" t="s">
        <v>0</v>
      </c>
      <c r="Q5" t="s">
        <v>1549</v>
      </c>
      <c r="R5">
        <f>SUM(L70:L81)</f>
        <v>10</v>
      </c>
      <c r="S5">
        <f t="shared" ref="S5:T5" si="9">SUM(M70:M81)</f>
        <v>1</v>
      </c>
      <c r="T5">
        <f t="shared" si="9"/>
        <v>1</v>
      </c>
      <c r="U5">
        <f>AVERAGE(E70:E77,E79:E81)</f>
        <v>24.136363636363637</v>
      </c>
      <c r="V5">
        <f>_xlfn.STDEV.P(E70:E77,E79:E81)/SQRT(COUNT(E70:E77,E79:E81))</f>
        <v>6.7140813261454213E-2</v>
      </c>
      <c r="X5">
        <f>AVERAGE(H70:H81)</f>
        <v>1.9532004591344829</v>
      </c>
      <c r="Y5">
        <f>_xlfn.STDEV.P(H70:H81)/SQRT(COUNT(H70:H81))</f>
        <v>0.14470961268865196</v>
      </c>
      <c r="AB5" s="1" t="s">
        <v>26</v>
      </c>
      <c r="AC5" s="1" t="s">
        <v>22</v>
      </c>
      <c r="AD5" s="1" t="s">
        <v>0</v>
      </c>
      <c r="AE5" s="1" t="s">
        <v>2</v>
      </c>
      <c r="AF5">
        <v>24.5</v>
      </c>
      <c r="AG5">
        <v>81.87</v>
      </c>
      <c r="AH5">
        <v>74.930000000000007</v>
      </c>
      <c r="AI5">
        <f t="shared" si="4"/>
        <v>1.0926197784598959</v>
      </c>
      <c r="AJ5">
        <v>32.5</v>
      </c>
      <c r="AK5">
        <v>95.94</v>
      </c>
      <c r="AL5">
        <v>94.43</v>
      </c>
      <c r="AM5" s="3">
        <f t="shared" si="5"/>
        <v>0</v>
      </c>
      <c r="AN5" s="3">
        <f t="shared" si="6"/>
        <v>1</v>
      </c>
      <c r="AO5" s="3">
        <f t="shared" si="7"/>
        <v>0</v>
      </c>
      <c r="AP5" t="s">
        <v>441</v>
      </c>
      <c r="AQ5" s="25" t="s">
        <v>3</v>
      </c>
      <c r="AR5" s="2" t="s">
        <v>438</v>
      </c>
      <c r="AS5" s="2">
        <f>SUM(AM82:AM95)</f>
        <v>7</v>
      </c>
      <c r="AT5" s="2">
        <f t="shared" ref="AT5" si="10">SUM(AN82:AN95)</f>
        <v>5</v>
      </c>
      <c r="AU5" s="2">
        <f>SUM(AO82:AO95)</f>
        <v>2</v>
      </c>
      <c r="AV5" s="2">
        <f>AVERAGE(AF82:AF87,AF89,AF91:AF95)</f>
        <v>23.958333333333332</v>
      </c>
      <c r="AW5" s="2">
        <f>_xlfn.STDEV.P(AF82:AF87,AF89,AF91:AF95)/SQRT(COUNT(AF82:AF87,AF89,AF91:AF95))</f>
        <v>3.9892796156514095E-2</v>
      </c>
      <c r="AX5" s="2"/>
      <c r="AY5" s="2">
        <f>AVERAGE(AI82:AI95)</f>
        <v>1.463091585988151</v>
      </c>
      <c r="AZ5" s="2">
        <f>_xlfn.STDEV.P(AI82:AI95)/SQRT(COUNT(AI82:AI95))</f>
        <v>0.1167012780579038</v>
      </c>
    </row>
    <row r="6" spans="1:52" x14ac:dyDescent="0.35">
      <c r="A6" s="2" t="s">
        <v>29</v>
      </c>
      <c r="B6" t="s">
        <v>22</v>
      </c>
      <c r="C6" t="s">
        <v>0</v>
      </c>
      <c r="D6" t="s">
        <v>1</v>
      </c>
      <c r="E6">
        <v>24</v>
      </c>
      <c r="F6">
        <v>189.06</v>
      </c>
      <c r="G6">
        <v>73.7</v>
      </c>
      <c r="H6">
        <f t="shared" si="0"/>
        <v>2.5652645861601084</v>
      </c>
      <c r="I6">
        <v>22</v>
      </c>
      <c r="J6">
        <v>47.97</v>
      </c>
      <c r="K6">
        <v>68.72</v>
      </c>
      <c r="L6" s="3">
        <f t="shared" si="1"/>
        <v>1</v>
      </c>
      <c r="M6" s="3">
        <f t="shared" si="2"/>
        <v>0</v>
      </c>
      <c r="N6" s="3">
        <f t="shared" si="3"/>
        <v>0</v>
      </c>
      <c r="P6" t="s">
        <v>3</v>
      </c>
      <c r="Q6" t="s">
        <v>438</v>
      </c>
      <c r="R6">
        <v>13</v>
      </c>
      <c r="S6">
        <v>0</v>
      </c>
      <c r="T6">
        <v>1</v>
      </c>
      <c r="U6">
        <v>23.923076923076923</v>
      </c>
      <c r="V6">
        <v>0.11974027422987017</v>
      </c>
      <c r="X6">
        <v>1.9758148153432995</v>
      </c>
      <c r="Y6">
        <v>0.12175521257174411</v>
      </c>
      <c r="AB6" s="1" t="s">
        <v>29</v>
      </c>
      <c r="AC6" s="1" t="s">
        <v>22</v>
      </c>
      <c r="AD6" s="1" t="s">
        <v>0</v>
      </c>
      <c r="AE6" s="1" t="s">
        <v>2</v>
      </c>
      <c r="AF6">
        <v>24</v>
      </c>
      <c r="AG6">
        <v>125.5</v>
      </c>
      <c r="AH6">
        <v>73.7</v>
      </c>
      <c r="AI6">
        <f t="shared" si="4"/>
        <v>1.7028493894165535</v>
      </c>
      <c r="AJ6">
        <v>23</v>
      </c>
      <c r="AK6">
        <v>63.2</v>
      </c>
      <c r="AL6">
        <v>71.22</v>
      </c>
      <c r="AM6" s="3">
        <f t="shared" si="5"/>
        <v>1</v>
      </c>
      <c r="AN6" s="3">
        <f t="shared" si="6"/>
        <v>0</v>
      </c>
      <c r="AO6" s="3">
        <f t="shared" si="7"/>
        <v>0</v>
      </c>
    </row>
    <row r="7" spans="1:52" x14ac:dyDescent="0.35">
      <c r="A7" s="2" t="s">
        <v>30</v>
      </c>
      <c r="B7" t="s">
        <v>22</v>
      </c>
      <c r="C7" t="s">
        <v>0</v>
      </c>
      <c r="D7" t="s">
        <v>1</v>
      </c>
      <c r="E7">
        <v>24.5</v>
      </c>
      <c r="F7">
        <v>87.28</v>
      </c>
      <c r="G7">
        <v>74.930000000000007</v>
      </c>
      <c r="H7">
        <f t="shared" si="0"/>
        <v>1.1648204991325235</v>
      </c>
      <c r="I7">
        <v>23.5</v>
      </c>
      <c r="J7">
        <v>72.959999999999994</v>
      </c>
      <c r="K7">
        <v>72.459999999999994</v>
      </c>
      <c r="L7" s="3">
        <f t="shared" si="1"/>
        <v>0</v>
      </c>
      <c r="M7" s="3">
        <f t="shared" si="2"/>
        <v>1</v>
      </c>
      <c r="N7" s="3">
        <f t="shared" si="3"/>
        <v>0</v>
      </c>
      <c r="P7" t="s">
        <v>3</v>
      </c>
      <c r="Q7" t="s">
        <v>1549</v>
      </c>
      <c r="R7">
        <f>SUM(L82:L95)</f>
        <v>13</v>
      </c>
      <c r="S7">
        <f t="shared" ref="S7:T7" si="11">SUM(M82:M95)</f>
        <v>0</v>
      </c>
      <c r="T7">
        <f t="shared" si="11"/>
        <v>1</v>
      </c>
      <c r="U7">
        <f>AVERAGE(E82:E83,E85:E95)</f>
        <v>23.884615384615383</v>
      </c>
      <c r="V7">
        <f>_xlfn.STDEV.P(E82:E83,E85:E95)/SQRT(COUNT(E82:E83,E85:E95))</f>
        <v>0.1234830577201728</v>
      </c>
      <c r="X7">
        <f>AVERAGE(H82:H95)</f>
        <v>1.9785714207270924</v>
      </c>
      <c r="Y7">
        <f>_xlfn.STDEV.P(H82:H95)/SQRT(COUNT(H82:H95))</f>
        <v>0.12337301809422321</v>
      </c>
      <c r="AB7" s="1" t="s">
        <v>30</v>
      </c>
      <c r="AC7" s="1" t="s">
        <v>22</v>
      </c>
      <c r="AD7" s="1" t="s">
        <v>0</v>
      </c>
      <c r="AE7" s="1" t="s">
        <v>2</v>
      </c>
      <c r="AF7">
        <v>22</v>
      </c>
      <c r="AG7">
        <v>73.7</v>
      </c>
      <c r="AH7">
        <v>68.72</v>
      </c>
      <c r="AI7">
        <f t="shared" si="4"/>
        <v>1.0724679860302677</v>
      </c>
      <c r="AJ7">
        <v>21.5</v>
      </c>
      <c r="AK7">
        <v>28.47</v>
      </c>
      <c r="AL7">
        <v>67.47</v>
      </c>
      <c r="AM7" s="3">
        <f t="shared" si="5"/>
        <v>0</v>
      </c>
      <c r="AN7" s="3">
        <f t="shared" si="6"/>
        <v>1</v>
      </c>
      <c r="AO7" s="3">
        <f t="shared" si="7"/>
        <v>0</v>
      </c>
    </row>
    <row r="8" spans="1:52" x14ac:dyDescent="0.35">
      <c r="A8" s="2" t="s">
        <v>31</v>
      </c>
      <c r="B8" t="s">
        <v>22</v>
      </c>
      <c r="C8" t="s">
        <v>0</v>
      </c>
      <c r="D8" t="s">
        <v>1</v>
      </c>
      <c r="E8">
        <v>24</v>
      </c>
      <c r="F8">
        <v>124.89</v>
      </c>
      <c r="G8">
        <v>73.7</v>
      </c>
      <c r="H8">
        <f t="shared" si="0"/>
        <v>1.6945725915875169</v>
      </c>
      <c r="I8">
        <v>22.5</v>
      </c>
      <c r="J8">
        <v>56.31</v>
      </c>
      <c r="K8">
        <v>69.97</v>
      </c>
      <c r="L8" s="3">
        <f t="shared" si="1"/>
        <v>1</v>
      </c>
      <c r="M8" s="3">
        <f t="shared" si="2"/>
        <v>0</v>
      </c>
      <c r="N8" s="3">
        <f t="shared" si="3"/>
        <v>0</v>
      </c>
      <c r="AB8" s="1" t="s">
        <v>31</v>
      </c>
      <c r="AC8" s="1" t="s">
        <v>22</v>
      </c>
      <c r="AD8" s="1" t="s">
        <v>0</v>
      </c>
      <c r="AE8" s="1" t="s">
        <v>2</v>
      </c>
      <c r="AF8">
        <v>31</v>
      </c>
      <c r="AG8">
        <v>91.49</v>
      </c>
      <c r="AH8">
        <v>90.81</v>
      </c>
      <c r="AI8">
        <f t="shared" si="4"/>
        <v>1.0074881620966853</v>
      </c>
      <c r="AJ8">
        <v>30.5</v>
      </c>
      <c r="AK8">
        <v>71.650000000000006</v>
      </c>
      <c r="AL8">
        <v>89.6</v>
      </c>
      <c r="AM8" s="3">
        <f t="shared" si="5"/>
        <v>0</v>
      </c>
      <c r="AN8" s="3">
        <f t="shared" si="6"/>
        <v>1</v>
      </c>
      <c r="AO8" s="3">
        <f t="shared" si="7"/>
        <v>0</v>
      </c>
    </row>
    <row r="9" spans="1:52" x14ac:dyDescent="0.35">
      <c r="A9" s="2" t="s">
        <v>33</v>
      </c>
      <c r="B9" t="s">
        <v>22</v>
      </c>
      <c r="C9" t="s">
        <v>0</v>
      </c>
      <c r="D9" t="s">
        <v>1</v>
      </c>
      <c r="E9">
        <v>24</v>
      </c>
      <c r="F9">
        <v>151.79</v>
      </c>
      <c r="G9">
        <v>73.7</v>
      </c>
      <c r="H9">
        <f t="shared" si="0"/>
        <v>2.0595658073270013</v>
      </c>
      <c r="I9">
        <v>22.5</v>
      </c>
      <c r="J9">
        <v>63.73</v>
      </c>
      <c r="K9">
        <v>69.97</v>
      </c>
      <c r="L9" s="3">
        <f t="shared" si="1"/>
        <v>1</v>
      </c>
      <c r="M9" s="3">
        <f t="shared" si="2"/>
        <v>0</v>
      </c>
      <c r="N9" s="3">
        <f t="shared" si="3"/>
        <v>0</v>
      </c>
      <c r="AB9" s="1" t="s">
        <v>33</v>
      </c>
      <c r="AC9" s="1" t="s">
        <v>22</v>
      </c>
      <c r="AD9" s="1" t="s">
        <v>0</v>
      </c>
      <c r="AE9" s="1" t="s">
        <v>2</v>
      </c>
      <c r="AF9">
        <v>24.5</v>
      </c>
      <c r="AG9">
        <v>95.82</v>
      </c>
      <c r="AH9">
        <v>74.930000000000007</v>
      </c>
      <c r="AI9">
        <f t="shared" si="4"/>
        <v>1.2787935406379285</v>
      </c>
      <c r="AJ9">
        <v>23.5</v>
      </c>
      <c r="AK9">
        <v>70.34</v>
      </c>
      <c r="AL9">
        <v>72.459999999999994</v>
      </c>
      <c r="AM9" s="3">
        <f t="shared" si="5"/>
        <v>0</v>
      </c>
      <c r="AN9" s="3">
        <f t="shared" si="6"/>
        <v>1</v>
      </c>
      <c r="AO9" s="3">
        <f t="shared" si="7"/>
        <v>0</v>
      </c>
    </row>
    <row r="10" spans="1:52" x14ac:dyDescent="0.35">
      <c r="A10" s="2" t="s">
        <v>34</v>
      </c>
      <c r="B10" t="s">
        <v>22</v>
      </c>
      <c r="C10" s="4" t="s">
        <v>0</v>
      </c>
      <c r="D10" s="4" t="s">
        <v>1</v>
      </c>
      <c r="E10" s="4">
        <v>19</v>
      </c>
      <c r="F10" s="4">
        <v>57.79</v>
      </c>
      <c r="G10" s="4">
        <v>61.18</v>
      </c>
      <c r="H10" s="4">
        <f t="shared" si="0"/>
        <v>0.94458973520758416</v>
      </c>
      <c r="I10" s="4">
        <v>18.5</v>
      </c>
      <c r="J10" s="4">
        <v>27.41</v>
      </c>
      <c r="K10" s="4">
        <v>59.91</v>
      </c>
      <c r="L10" s="4">
        <f t="shared" si="1"/>
        <v>0</v>
      </c>
      <c r="M10" s="4">
        <f t="shared" si="2"/>
        <v>0</v>
      </c>
      <c r="N10" s="4">
        <f t="shared" si="3"/>
        <v>1</v>
      </c>
      <c r="P10" s="5"/>
      <c r="Q10" s="5" t="s">
        <v>170</v>
      </c>
      <c r="R10" s="5" t="s">
        <v>163</v>
      </c>
      <c r="S10" s="5" t="s">
        <v>164</v>
      </c>
      <c r="T10" s="5" t="s">
        <v>165</v>
      </c>
      <c r="U10" s="5" t="s">
        <v>167</v>
      </c>
      <c r="V10" s="5" t="s">
        <v>168</v>
      </c>
      <c r="W10" s="5"/>
      <c r="X10" s="5" t="s">
        <v>126</v>
      </c>
      <c r="Y10" s="5" t="s">
        <v>169</v>
      </c>
      <c r="AB10" s="1" t="s">
        <v>34</v>
      </c>
      <c r="AC10" s="1" t="s">
        <v>22</v>
      </c>
      <c r="AD10" s="1" t="s">
        <v>0</v>
      </c>
      <c r="AE10" s="1" t="s">
        <v>2</v>
      </c>
      <c r="AF10">
        <v>34</v>
      </c>
      <c r="AG10">
        <v>113.86</v>
      </c>
      <c r="AH10">
        <v>98.04</v>
      </c>
      <c r="AI10">
        <f t="shared" si="4"/>
        <v>1.1613627090983272</v>
      </c>
      <c r="AJ10">
        <v>35</v>
      </c>
      <c r="AK10">
        <v>107.58</v>
      </c>
      <c r="AL10">
        <v>100.44</v>
      </c>
      <c r="AM10" s="3">
        <f t="shared" si="5"/>
        <v>0</v>
      </c>
      <c r="AN10" s="3">
        <f t="shared" si="6"/>
        <v>1</v>
      </c>
      <c r="AO10" s="3">
        <f t="shared" si="7"/>
        <v>0</v>
      </c>
      <c r="AQ10" s="5"/>
      <c r="AR10" s="5" t="s">
        <v>440</v>
      </c>
      <c r="AS10" s="5" t="s">
        <v>163</v>
      </c>
      <c r="AT10" s="5" t="s">
        <v>164</v>
      </c>
      <c r="AU10" s="5" t="s">
        <v>165</v>
      </c>
      <c r="AV10" s="5" t="s">
        <v>167</v>
      </c>
      <c r="AW10" s="5" t="s">
        <v>168</v>
      </c>
      <c r="AX10" s="5"/>
      <c r="AY10" s="5" t="s">
        <v>126</v>
      </c>
      <c r="AZ10" s="5" t="s">
        <v>169</v>
      </c>
    </row>
    <row r="11" spans="1:52" x14ac:dyDescent="0.35">
      <c r="A11" s="2" t="s">
        <v>35</v>
      </c>
      <c r="B11" t="s">
        <v>22</v>
      </c>
      <c r="C11" t="s">
        <v>0</v>
      </c>
      <c r="D11" t="s">
        <v>1</v>
      </c>
      <c r="E11">
        <v>24.5</v>
      </c>
      <c r="F11">
        <v>137.47999999999999</v>
      </c>
      <c r="G11">
        <v>74.930000000000007</v>
      </c>
      <c r="H11">
        <f t="shared" si="0"/>
        <v>1.8347791271853726</v>
      </c>
      <c r="I11">
        <v>22.5</v>
      </c>
      <c r="J11">
        <v>55.93</v>
      </c>
      <c r="K11">
        <v>69.97</v>
      </c>
      <c r="L11" s="3">
        <f t="shared" si="1"/>
        <v>1</v>
      </c>
      <c r="M11" s="3">
        <f t="shared" si="2"/>
        <v>0</v>
      </c>
      <c r="N11" s="3">
        <f t="shared" si="3"/>
        <v>0</v>
      </c>
      <c r="P11" t="s">
        <v>0</v>
      </c>
      <c r="Q11" t="s">
        <v>438</v>
      </c>
      <c r="R11">
        <v>10</v>
      </c>
      <c r="S11">
        <v>1</v>
      </c>
      <c r="T11">
        <v>1</v>
      </c>
      <c r="U11">
        <v>24.181818181818183</v>
      </c>
      <c r="V11">
        <v>9.6909416525277459E-2</v>
      </c>
      <c r="X11">
        <v>2.3225933556853344</v>
      </c>
      <c r="Y11">
        <v>0.2348790534901978</v>
      </c>
      <c r="AB11" s="1" t="s">
        <v>35</v>
      </c>
      <c r="AC11" s="1" t="s">
        <v>22</v>
      </c>
      <c r="AD11" s="1" t="s">
        <v>0</v>
      </c>
      <c r="AE11" s="1" t="s">
        <v>2</v>
      </c>
      <c r="AF11">
        <v>24.5</v>
      </c>
      <c r="AG11">
        <v>100.39</v>
      </c>
      <c r="AH11">
        <v>74.930000000000007</v>
      </c>
      <c r="AI11">
        <f t="shared" si="4"/>
        <v>1.339783798211664</v>
      </c>
      <c r="AJ11">
        <v>23.5</v>
      </c>
      <c r="AK11">
        <v>61.64</v>
      </c>
      <c r="AL11">
        <v>72.459999999999994</v>
      </c>
      <c r="AM11" s="3">
        <f t="shared" si="5"/>
        <v>0</v>
      </c>
      <c r="AN11" s="3">
        <f t="shared" si="6"/>
        <v>1</v>
      </c>
      <c r="AO11" s="3">
        <f t="shared" si="7"/>
        <v>0</v>
      </c>
      <c r="AP11" t="s">
        <v>440</v>
      </c>
      <c r="AQ11" s="25" t="s">
        <v>0</v>
      </c>
      <c r="AR11" s="2" t="s">
        <v>438</v>
      </c>
      <c r="AS11" s="2">
        <f>SUM(AM49:AM60)</f>
        <v>4</v>
      </c>
      <c r="AT11" s="2">
        <f t="shared" ref="AT11" si="12">SUM(AN49:AN60)</f>
        <v>8</v>
      </c>
      <c r="AU11" s="2">
        <f>SUM(AO49:AO60)</f>
        <v>0</v>
      </c>
      <c r="AV11" s="2">
        <f>AVERAGE(AF49:AF60)</f>
        <v>24</v>
      </c>
      <c r="AW11" s="2">
        <f>_xlfn.STDEV.P(AF49:AF60)/SQRT(COUNT(AF49:AF60))</f>
        <v>0</v>
      </c>
      <c r="AX11" s="2"/>
      <c r="AY11" s="2">
        <f>AVERAGE(AI49:AI60)</f>
        <v>1.4076775214834916</v>
      </c>
      <c r="AZ11" s="2">
        <f>_xlfn.STDEV.P(AI49:AI60)/SQRT(COUNT(AI49:AI60))</f>
        <v>0.10512359310671908</v>
      </c>
    </row>
    <row r="12" spans="1:52" x14ac:dyDescent="0.35">
      <c r="A12" s="2" t="s">
        <v>36</v>
      </c>
      <c r="B12" t="s">
        <v>22</v>
      </c>
      <c r="C12" t="s">
        <v>0</v>
      </c>
      <c r="D12" t="s">
        <v>1</v>
      </c>
      <c r="E12">
        <v>24</v>
      </c>
      <c r="F12">
        <v>151.59</v>
      </c>
      <c r="G12">
        <v>73.7</v>
      </c>
      <c r="H12">
        <f t="shared" si="0"/>
        <v>2.0568521031207596</v>
      </c>
      <c r="I12">
        <v>22.5</v>
      </c>
      <c r="J12">
        <v>35.369999999999997</v>
      </c>
      <c r="K12">
        <v>69.97</v>
      </c>
      <c r="L12" s="3">
        <f t="shared" si="1"/>
        <v>1</v>
      </c>
      <c r="M12" s="3">
        <f t="shared" si="2"/>
        <v>0</v>
      </c>
      <c r="N12" s="3">
        <f t="shared" si="3"/>
        <v>0</v>
      </c>
      <c r="P12" t="s">
        <v>0</v>
      </c>
      <c r="Q12" t="s">
        <v>1549</v>
      </c>
      <c r="R12">
        <f>SUM(L49:L60)</f>
        <v>10</v>
      </c>
      <c r="S12">
        <f>SUM(M49:M60)</f>
        <v>1</v>
      </c>
      <c r="T12">
        <f>SUM(N49:N60)</f>
        <v>1</v>
      </c>
      <c r="U12">
        <f>AVERAGE(E49:E52,E54:E60)</f>
        <v>24.181818181818183</v>
      </c>
      <c r="V12">
        <f>_xlfn.STDEV.P(E49:E52,E54:E60)/SQRT(COUNT(E49:E52,E54:E60))</f>
        <v>9.6909416525277459E-2</v>
      </c>
      <c r="X12">
        <f>AVERAGE(H49:H60)</f>
        <v>2.3055524786858701</v>
      </c>
      <c r="Y12">
        <f>_xlfn.STDEV.P(H49:H60)/SQRT(COUNT(H49:H60))</f>
        <v>0.23751215335091067</v>
      </c>
      <c r="AB12" s="1" t="s">
        <v>36</v>
      </c>
      <c r="AC12" s="1" t="s">
        <v>22</v>
      </c>
      <c r="AD12" s="4" t="s">
        <v>0</v>
      </c>
      <c r="AE12" s="4" t="s">
        <v>2</v>
      </c>
      <c r="AF12" s="4">
        <v>24</v>
      </c>
      <c r="AG12" s="4">
        <v>71.52</v>
      </c>
      <c r="AH12" s="4">
        <v>73.7</v>
      </c>
      <c r="AI12" s="4">
        <f t="shared" si="4"/>
        <v>0.97042062415196739</v>
      </c>
      <c r="AJ12" s="4">
        <v>23.5</v>
      </c>
      <c r="AK12" s="4">
        <v>62.32</v>
      </c>
      <c r="AL12" s="4">
        <v>72.459999999999994</v>
      </c>
      <c r="AM12" s="4">
        <f t="shared" si="5"/>
        <v>0</v>
      </c>
      <c r="AN12" s="4">
        <f t="shared" si="6"/>
        <v>0</v>
      </c>
      <c r="AO12" s="4">
        <f t="shared" si="7"/>
        <v>1</v>
      </c>
      <c r="AP12" t="s">
        <v>440</v>
      </c>
      <c r="AQ12" s="25" t="s">
        <v>3</v>
      </c>
      <c r="AR12" s="2" t="s">
        <v>438</v>
      </c>
      <c r="AS12" s="2">
        <f>SUM(AM61:AM69)</f>
        <v>8</v>
      </c>
      <c r="AT12" s="2">
        <f t="shared" ref="AT12" si="13">SUM(AN61:AN69)</f>
        <v>1</v>
      </c>
      <c r="AU12" s="2">
        <f>SUM(AO61:AO69)</f>
        <v>0</v>
      </c>
      <c r="AV12" s="2">
        <f>AVERAGE(AF61:AF69)</f>
        <v>24</v>
      </c>
      <c r="AW12" s="2">
        <f>_xlfn.STDEV.P(AF61:AF69)/SQRT(COUNT(AF61:AF69))</f>
        <v>0</v>
      </c>
      <c r="AX12" s="2"/>
      <c r="AY12" s="2">
        <f>AVERAGE(AI61:AI69)</f>
        <v>2.151816674204734</v>
      </c>
      <c r="AZ12" s="2">
        <f>_xlfn.STDEV.P(AI61:AI69)/SQRT(COUNT(AI61:AI69))</f>
        <v>0.13801966934501508</v>
      </c>
    </row>
    <row r="13" spans="1:52" x14ac:dyDescent="0.35">
      <c r="A13" s="2" t="s">
        <v>37</v>
      </c>
      <c r="B13" t="s">
        <v>22</v>
      </c>
      <c r="C13" t="s">
        <v>0</v>
      </c>
      <c r="D13" t="s">
        <v>1</v>
      </c>
      <c r="E13">
        <v>24</v>
      </c>
      <c r="F13">
        <v>197.15</v>
      </c>
      <c r="G13">
        <v>73.7</v>
      </c>
      <c r="H13">
        <f t="shared" si="0"/>
        <v>2.6750339213025778</v>
      </c>
      <c r="I13">
        <v>22</v>
      </c>
      <c r="J13">
        <v>55.4</v>
      </c>
      <c r="K13">
        <v>68.72</v>
      </c>
      <c r="L13" s="3">
        <f t="shared" si="1"/>
        <v>1</v>
      </c>
      <c r="M13" s="3">
        <f t="shared" si="2"/>
        <v>0</v>
      </c>
      <c r="N13" s="3">
        <f t="shared" si="3"/>
        <v>0</v>
      </c>
      <c r="P13" t="s">
        <v>3</v>
      </c>
      <c r="Q13" t="s">
        <v>438</v>
      </c>
      <c r="R13">
        <v>9</v>
      </c>
      <c r="S13">
        <v>0</v>
      </c>
      <c r="T13">
        <v>0</v>
      </c>
      <c r="U13">
        <v>24.222222222222221</v>
      </c>
      <c r="V13">
        <v>8.2817332499992222E-2</v>
      </c>
      <c r="X13">
        <v>2.02043185831677</v>
      </c>
      <c r="Y13">
        <v>0.16255404701800744</v>
      </c>
      <c r="AB13" s="1" t="s">
        <v>37</v>
      </c>
      <c r="AC13" s="1" t="s">
        <v>22</v>
      </c>
      <c r="AD13" s="1" t="s">
        <v>0</v>
      </c>
      <c r="AE13" s="1" t="s">
        <v>2</v>
      </c>
      <c r="AF13">
        <v>24</v>
      </c>
      <c r="AG13">
        <v>92.13</v>
      </c>
      <c r="AH13">
        <v>73.7</v>
      </c>
      <c r="AI13">
        <f t="shared" si="4"/>
        <v>1.2500678426051559</v>
      </c>
      <c r="AJ13">
        <v>25.5</v>
      </c>
      <c r="AK13">
        <v>78.27</v>
      </c>
      <c r="AL13">
        <v>77.400000000000006</v>
      </c>
      <c r="AM13" s="3">
        <f t="shared" si="5"/>
        <v>0</v>
      </c>
      <c r="AN13" s="3">
        <f t="shared" si="6"/>
        <v>1</v>
      </c>
      <c r="AO13" s="3">
        <f t="shared" si="7"/>
        <v>0</v>
      </c>
    </row>
    <row r="14" spans="1:52" x14ac:dyDescent="0.35">
      <c r="A14" s="2" t="s">
        <v>55</v>
      </c>
      <c r="B14" t="s">
        <v>22</v>
      </c>
      <c r="C14" t="s">
        <v>0</v>
      </c>
      <c r="D14" t="s">
        <v>4</v>
      </c>
      <c r="E14">
        <v>24</v>
      </c>
      <c r="F14">
        <v>176.65</v>
      </c>
      <c r="G14">
        <v>73.7</v>
      </c>
      <c r="H14">
        <f t="shared" si="0"/>
        <v>2.3968792401628223</v>
      </c>
      <c r="I14">
        <v>22.5</v>
      </c>
      <c r="J14">
        <v>60</v>
      </c>
      <c r="K14">
        <v>69.97</v>
      </c>
      <c r="L14" s="3">
        <f t="shared" si="1"/>
        <v>1</v>
      </c>
      <c r="M14" s="3">
        <f t="shared" si="2"/>
        <v>0</v>
      </c>
      <c r="N14" s="3">
        <f t="shared" si="3"/>
        <v>0</v>
      </c>
      <c r="P14" t="s">
        <v>3</v>
      </c>
      <c r="Q14" t="s">
        <v>1549</v>
      </c>
      <c r="R14">
        <f>SUM(L61:L69)</f>
        <v>8</v>
      </c>
      <c r="S14">
        <f>SUM(M61:M69)</f>
        <v>1</v>
      </c>
      <c r="T14">
        <f>SUM(N61:N69)</f>
        <v>0</v>
      </c>
      <c r="U14">
        <f>AVERAGE(E61:E69)</f>
        <v>24.277777777777779</v>
      </c>
      <c r="V14">
        <f>_xlfn.STDEV.P(E61:E69)/SQRT(COUNT(E61:E69))</f>
        <v>8.2817332499992222E-2</v>
      </c>
      <c r="X14">
        <f>AVERAGE(H61:H69)</f>
        <v>1.9928037946226067</v>
      </c>
      <c r="Y14">
        <f>_xlfn.STDEV.P(H61:H69)/SQRT(COUNT(H61:H69))</f>
        <v>0.16698821700818059</v>
      </c>
      <c r="AB14" s="1" t="s">
        <v>55</v>
      </c>
      <c r="AC14" s="1" t="s">
        <v>22</v>
      </c>
      <c r="AD14" s="1" t="s">
        <v>0</v>
      </c>
      <c r="AE14" s="1" t="s">
        <v>5</v>
      </c>
      <c r="AF14">
        <v>24</v>
      </c>
      <c r="AG14">
        <v>146.02000000000001</v>
      </c>
      <c r="AH14">
        <v>73.7</v>
      </c>
      <c r="AI14">
        <f t="shared" si="4"/>
        <v>1.9812754409769335</v>
      </c>
      <c r="AJ14">
        <v>23</v>
      </c>
      <c r="AK14">
        <v>68.680000000000007</v>
      </c>
      <c r="AL14">
        <v>71.22</v>
      </c>
      <c r="AM14" s="3">
        <f t="shared" si="5"/>
        <v>1</v>
      </c>
      <c r="AN14" s="3">
        <f t="shared" si="6"/>
        <v>0</v>
      </c>
      <c r="AO14" s="3">
        <f t="shared" si="7"/>
        <v>0</v>
      </c>
    </row>
    <row r="15" spans="1:52" x14ac:dyDescent="0.35">
      <c r="A15" s="2" t="s">
        <v>56</v>
      </c>
      <c r="B15" t="s">
        <v>22</v>
      </c>
      <c r="C15" t="s">
        <v>0</v>
      </c>
      <c r="D15" t="s">
        <v>4</v>
      </c>
      <c r="E15">
        <v>24.5</v>
      </c>
      <c r="F15">
        <v>148.21</v>
      </c>
      <c r="G15">
        <v>74.930000000000007</v>
      </c>
      <c r="H15">
        <f t="shared" si="0"/>
        <v>1.9779794474843186</v>
      </c>
      <c r="I15">
        <v>22.5</v>
      </c>
      <c r="J15">
        <v>69.489999999999995</v>
      </c>
      <c r="K15">
        <v>69.97</v>
      </c>
      <c r="L15" s="3">
        <f t="shared" si="1"/>
        <v>1</v>
      </c>
      <c r="M15" s="3">
        <f t="shared" si="2"/>
        <v>0</v>
      </c>
      <c r="N15" s="3">
        <f t="shared" si="3"/>
        <v>0</v>
      </c>
      <c r="P15" t="s">
        <v>0</v>
      </c>
      <c r="Q15" t="s">
        <v>1615</v>
      </c>
      <c r="R15">
        <v>21</v>
      </c>
      <c r="S15">
        <v>10</v>
      </c>
      <c r="T15">
        <v>1</v>
      </c>
      <c r="U15">
        <v>24.79032258064516</v>
      </c>
      <c r="V15">
        <v>0.2124802660217944</v>
      </c>
      <c r="X15">
        <v>1.781502530540203</v>
      </c>
      <c r="Y15">
        <v>8.6270564189885296E-2</v>
      </c>
      <c r="AB15" s="1" t="s">
        <v>56</v>
      </c>
      <c r="AC15" s="1" t="s">
        <v>22</v>
      </c>
      <c r="AD15" s="1" t="s">
        <v>0</v>
      </c>
      <c r="AE15" s="1" t="s">
        <v>5</v>
      </c>
      <c r="AF15">
        <v>24.5</v>
      </c>
      <c r="AG15">
        <v>113.06</v>
      </c>
      <c r="AH15">
        <v>74.930000000000007</v>
      </c>
      <c r="AI15">
        <f t="shared" si="4"/>
        <v>1.5088749499532896</v>
      </c>
      <c r="AJ15">
        <v>23.5</v>
      </c>
      <c r="AK15">
        <v>66.33</v>
      </c>
      <c r="AL15">
        <v>72.459999999999994</v>
      </c>
      <c r="AM15" s="3">
        <f t="shared" si="5"/>
        <v>1</v>
      </c>
      <c r="AN15" s="3">
        <f t="shared" si="6"/>
        <v>0</v>
      </c>
      <c r="AO15" s="3">
        <f t="shared" si="7"/>
        <v>0</v>
      </c>
      <c r="AQ15" t="s">
        <v>0</v>
      </c>
      <c r="AR15" t="s">
        <v>1615</v>
      </c>
      <c r="AS15">
        <v>5</v>
      </c>
      <c r="AT15">
        <v>8</v>
      </c>
      <c r="AU15">
        <v>2</v>
      </c>
      <c r="AV15">
        <v>23.954545454545453</v>
      </c>
      <c r="AW15">
        <v>0.10071121989218135</v>
      </c>
      <c r="AY15">
        <v>1.2469797904600453</v>
      </c>
      <c r="AZ15">
        <v>4.0368414384492984E-2</v>
      </c>
    </row>
    <row r="16" spans="1:52" x14ac:dyDescent="0.35">
      <c r="A16" s="2" t="s">
        <v>57</v>
      </c>
      <c r="B16" t="s">
        <v>22</v>
      </c>
      <c r="C16" t="s">
        <v>0</v>
      </c>
      <c r="D16" t="s">
        <v>4</v>
      </c>
      <c r="E16">
        <v>24</v>
      </c>
      <c r="F16">
        <v>157.28</v>
      </c>
      <c r="G16">
        <v>73.7</v>
      </c>
      <c r="H16">
        <f t="shared" si="0"/>
        <v>2.1340569877883309</v>
      </c>
      <c r="I16">
        <v>22.5</v>
      </c>
      <c r="J16">
        <v>63.21</v>
      </c>
      <c r="K16">
        <v>69.97</v>
      </c>
      <c r="L16" s="3">
        <f t="shared" si="1"/>
        <v>1</v>
      </c>
      <c r="M16" s="3">
        <f t="shared" si="2"/>
        <v>0</v>
      </c>
      <c r="N16" s="3">
        <f t="shared" si="3"/>
        <v>0</v>
      </c>
      <c r="P16" t="s">
        <v>0</v>
      </c>
      <c r="Q16" t="s">
        <v>1616</v>
      </c>
      <c r="R16">
        <f>SUM(L96:L112)</f>
        <v>12</v>
      </c>
      <c r="S16">
        <f t="shared" ref="S16:T16" si="14">SUM(M96:M112)</f>
        <v>5</v>
      </c>
      <c r="T16">
        <f t="shared" si="14"/>
        <v>0</v>
      </c>
      <c r="U16">
        <f>AVERAGE(E96:E112)</f>
        <v>24.705882352941178</v>
      </c>
      <c r="V16">
        <f>_xlfn.STDEV.P(E96:E112)/SQRT(COUNT(E96:E112))</f>
        <v>0.14444035615738271</v>
      </c>
      <c r="X16">
        <f>AVERAGE(H96:H112)</f>
        <v>1.8714405695024965</v>
      </c>
      <c r="Y16">
        <f>_xlfn.STDEV.P(H96:H112)/SQRT(COUNT(H96:H112))</f>
        <v>0.10936827634138988</v>
      </c>
      <c r="AB16" s="1" t="s">
        <v>57</v>
      </c>
      <c r="AC16" s="1" t="s">
        <v>22</v>
      </c>
      <c r="AD16" s="1" t="s">
        <v>0</v>
      </c>
      <c r="AE16" s="1" t="s">
        <v>5</v>
      </c>
      <c r="AF16">
        <v>35</v>
      </c>
      <c r="AG16">
        <v>101.07</v>
      </c>
      <c r="AH16">
        <v>100.44</v>
      </c>
      <c r="AI16">
        <f t="shared" si="4"/>
        <v>1.0062724014336917</v>
      </c>
      <c r="AJ16">
        <v>34.5</v>
      </c>
      <c r="AK16">
        <v>88.8</v>
      </c>
      <c r="AL16">
        <v>99.24</v>
      </c>
      <c r="AM16" s="3">
        <f t="shared" si="5"/>
        <v>0</v>
      </c>
      <c r="AN16" s="3">
        <f t="shared" si="6"/>
        <v>1</v>
      </c>
      <c r="AO16" s="3">
        <f t="shared" si="7"/>
        <v>0</v>
      </c>
      <c r="AP16" t="s">
        <v>440</v>
      </c>
      <c r="AQ16" s="2" t="s">
        <v>0</v>
      </c>
      <c r="AR16" s="10" t="s">
        <v>1616</v>
      </c>
      <c r="AS16" s="2">
        <f>SUM(AM96:AM112)</f>
        <v>1</v>
      </c>
      <c r="AT16" s="2">
        <f t="shared" ref="AT16" si="15">SUM(AN96:AN112)</f>
        <v>12</v>
      </c>
      <c r="AU16" s="2">
        <f t="shared" ref="AU16" si="16">SUM(AO96:AO112)</f>
        <v>4</v>
      </c>
      <c r="AV16" s="2">
        <f>AVERAGE(AF96:AF97,AF99:AF102,AF105:AF110,AF112)</f>
        <v>23.96153846153846</v>
      </c>
      <c r="AW16" s="2">
        <f>_xlfn.STDEV.P(AF96:AF97,AF99:AF102,AF105:AF110,AF112)/SQRT(COUNT(AF96:AF97,AF99:AF102,AF105:AF110,AF112))</f>
        <v>3.6952650878097022E-2</v>
      </c>
      <c r="AX16" s="2"/>
      <c r="AY16" s="2">
        <f>AVERAGE(AI96:AI112)</f>
        <v>1.1775949878470149</v>
      </c>
      <c r="AZ16" s="2">
        <f>_xlfn.STDEV.P(AI96:AI112)/SQRT(COUNT(AI96:AI112))</f>
        <v>5.3102607073341239E-2</v>
      </c>
    </row>
    <row r="17" spans="1:52" x14ac:dyDescent="0.35">
      <c r="A17" s="2" t="s">
        <v>59</v>
      </c>
      <c r="B17" t="s">
        <v>22</v>
      </c>
      <c r="C17" t="s">
        <v>0</v>
      </c>
      <c r="D17" t="s">
        <v>4</v>
      </c>
      <c r="E17">
        <v>24</v>
      </c>
      <c r="F17">
        <v>216.12</v>
      </c>
      <c r="G17">
        <v>73.7</v>
      </c>
      <c r="H17">
        <f t="shared" si="0"/>
        <v>2.9324287652645862</v>
      </c>
      <c r="I17">
        <v>22</v>
      </c>
      <c r="J17">
        <v>54.9</v>
      </c>
      <c r="K17">
        <v>68.72</v>
      </c>
      <c r="L17" s="3">
        <f t="shared" si="1"/>
        <v>1</v>
      </c>
      <c r="M17" s="3">
        <f t="shared" si="2"/>
        <v>0</v>
      </c>
      <c r="N17" s="3">
        <f t="shared" si="3"/>
        <v>0</v>
      </c>
      <c r="P17" t="s">
        <v>3</v>
      </c>
      <c r="Q17" t="s">
        <v>1615</v>
      </c>
      <c r="R17">
        <v>0</v>
      </c>
      <c r="S17">
        <v>5</v>
      </c>
      <c r="T17">
        <v>18</v>
      </c>
      <c r="U17">
        <v>23.6</v>
      </c>
      <c r="V17">
        <v>1.4926486525636233</v>
      </c>
      <c r="X17">
        <v>0.96432979471713409</v>
      </c>
      <c r="Y17">
        <v>2.5658768405507643E-2</v>
      </c>
      <c r="AB17" s="1" t="s">
        <v>59</v>
      </c>
      <c r="AC17" s="1" t="s">
        <v>22</v>
      </c>
      <c r="AD17" s="1" t="s">
        <v>0</v>
      </c>
      <c r="AE17" s="1" t="s">
        <v>5</v>
      </c>
      <c r="AF17">
        <v>24.5</v>
      </c>
      <c r="AG17">
        <v>103.51</v>
      </c>
      <c r="AH17">
        <v>74.930000000000007</v>
      </c>
      <c r="AI17">
        <f t="shared" si="4"/>
        <v>1.381422661150407</v>
      </c>
      <c r="AJ17">
        <v>23.5</v>
      </c>
      <c r="AK17">
        <v>67.52</v>
      </c>
      <c r="AL17">
        <v>72.459999999999994</v>
      </c>
      <c r="AM17" s="3">
        <f t="shared" si="5"/>
        <v>0</v>
      </c>
      <c r="AN17" s="3">
        <f t="shared" si="6"/>
        <v>1</v>
      </c>
      <c r="AO17" s="3">
        <f t="shared" si="7"/>
        <v>0</v>
      </c>
      <c r="AQ17" t="s">
        <v>3</v>
      </c>
      <c r="AR17" t="s">
        <v>1615</v>
      </c>
      <c r="AS17">
        <v>1</v>
      </c>
      <c r="AT17">
        <v>13</v>
      </c>
      <c r="AU17">
        <v>1</v>
      </c>
      <c r="AV17">
        <v>24</v>
      </c>
      <c r="AW17">
        <v>0</v>
      </c>
    </row>
    <row r="18" spans="1:52" x14ac:dyDescent="0.35">
      <c r="A18" s="2" t="s">
        <v>61</v>
      </c>
      <c r="B18" t="s">
        <v>22</v>
      </c>
      <c r="C18" s="4" t="s">
        <v>0</v>
      </c>
      <c r="D18" s="4" t="s">
        <v>4</v>
      </c>
      <c r="E18" s="4">
        <v>20</v>
      </c>
      <c r="F18" s="4">
        <v>46.7</v>
      </c>
      <c r="G18" s="4">
        <v>63.71</v>
      </c>
      <c r="H18" s="4">
        <f t="shared" si="0"/>
        <v>0.73300894679014283</v>
      </c>
      <c r="I18" s="4">
        <v>19.5</v>
      </c>
      <c r="J18" s="4">
        <v>43.9</v>
      </c>
      <c r="K18" s="4">
        <v>62.44</v>
      </c>
      <c r="L18" s="4">
        <f t="shared" si="1"/>
        <v>0</v>
      </c>
      <c r="M18" s="4">
        <f t="shared" si="2"/>
        <v>0</v>
      </c>
      <c r="N18" s="4">
        <f t="shared" si="3"/>
        <v>1</v>
      </c>
      <c r="P18" t="s">
        <v>3</v>
      </c>
      <c r="Q18" t="s">
        <v>1616</v>
      </c>
      <c r="R18">
        <f>SUM(L113:L119)</f>
        <v>0</v>
      </c>
      <c r="S18">
        <f t="shared" ref="S18" si="17">SUM(M113:M119)</f>
        <v>3</v>
      </c>
      <c r="T18">
        <f>SUM(N113:N119)</f>
        <v>4</v>
      </c>
      <c r="U18">
        <f>AVERAGE(E117:E119)</f>
        <v>25</v>
      </c>
      <c r="V18">
        <f>_xlfn.STDEV.P(E117:E119)/SQRT(COUNT(E117:E119))</f>
        <v>0.23570226039551587</v>
      </c>
      <c r="X18">
        <f>AVERAGE(H113:H119)</f>
        <v>0.9904616843839118</v>
      </c>
      <c r="Y18">
        <f>_xlfn.STDEV.P(H113:H119)/SQRT(COUNT(H113:H119))</f>
        <v>4.2397711655516521E-2</v>
      </c>
      <c r="AB18" s="1" t="s">
        <v>61</v>
      </c>
      <c r="AC18" s="1" t="s">
        <v>22</v>
      </c>
      <c r="AD18" s="1" t="s">
        <v>0</v>
      </c>
      <c r="AE18" s="1" t="s">
        <v>5</v>
      </c>
      <c r="AF18">
        <v>24.5</v>
      </c>
      <c r="AG18">
        <v>92.25</v>
      </c>
      <c r="AH18">
        <v>74.930000000000007</v>
      </c>
      <c r="AI18">
        <f t="shared" si="4"/>
        <v>1.2311490724676364</v>
      </c>
      <c r="AJ18">
        <v>24</v>
      </c>
      <c r="AK18">
        <v>69.540000000000006</v>
      </c>
      <c r="AL18">
        <v>73.7</v>
      </c>
      <c r="AM18" s="3">
        <f t="shared" si="5"/>
        <v>0</v>
      </c>
      <c r="AN18" s="3">
        <f t="shared" si="6"/>
        <v>1</v>
      </c>
      <c r="AO18" s="3">
        <f t="shared" si="7"/>
        <v>0</v>
      </c>
      <c r="AQ18" t="s">
        <v>3</v>
      </c>
      <c r="AR18" t="s">
        <v>1616</v>
      </c>
      <c r="AS18">
        <f>SUM(AM113:AM119)</f>
        <v>2</v>
      </c>
      <c r="AT18">
        <f t="shared" ref="AT18" si="18">SUM(AN113:AN119)</f>
        <v>5</v>
      </c>
      <c r="AU18">
        <f>SUM(AO113:AO119)</f>
        <v>0</v>
      </c>
      <c r="AV18">
        <f>AVERAGE(AF113:AF119)</f>
        <v>24.285714285714285</v>
      </c>
      <c r="AW18">
        <f>_xlfn.STDEV.P(AF113:AF119)/SQRT(COUNT(AF113:AF119))</f>
        <v>0.13766058737991879</v>
      </c>
      <c r="AY18">
        <f>AVERAGE(AI113:AI119)</f>
        <v>1.2576075504146649</v>
      </c>
      <c r="AZ18">
        <f>_xlfn.STDEV.P(AI113:AI119)/SQRT(COUNT(AI113:AI119))</f>
        <v>9.727478535974339E-2</v>
      </c>
    </row>
    <row r="19" spans="1:52" x14ac:dyDescent="0.35">
      <c r="A19" s="2" t="s">
        <v>62</v>
      </c>
      <c r="B19" t="s">
        <v>22</v>
      </c>
      <c r="C19" t="s">
        <v>0</v>
      </c>
      <c r="D19" t="s">
        <v>4</v>
      </c>
      <c r="E19">
        <v>24</v>
      </c>
      <c r="F19">
        <v>226.05</v>
      </c>
      <c r="G19">
        <v>73.7</v>
      </c>
      <c r="H19">
        <f t="shared" si="0"/>
        <v>3.0671641791044775</v>
      </c>
      <c r="I19">
        <v>22</v>
      </c>
      <c r="J19">
        <v>36.22</v>
      </c>
      <c r="K19">
        <v>68.72</v>
      </c>
      <c r="L19" s="3">
        <f t="shared" si="1"/>
        <v>1</v>
      </c>
      <c r="M19" s="3">
        <f t="shared" si="2"/>
        <v>0</v>
      </c>
      <c r="N19" s="3">
        <f t="shared" si="3"/>
        <v>0</v>
      </c>
      <c r="AB19" s="1" t="s">
        <v>62</v>
      </c>
      <c r="AC19" s="1" t="s">
        <v>22</v>
      </c>
      <c r="AD19" s="1" t="s">
        <v>0</v>
      </c>
      <c r="AE19" s="1" t="s">
        <v>5</v>
      </c>
      <c r="AF19">
        <v>24.5</v>
      </c>
      <c r="AG19">
        <v>111.94</v>
      </c>
      <c r="AH19">
        <v>74.930000000000007</v>
      </c>
      <c r="AI19">
        <f t="shared" si="4"/>
        <v>1.4939276658214331</v>
      </c>
      <c r="AJ19">
        <v>23.5</v>
      </c>
      <c r="AK19">
        <v>67.13</v>
      </c>
      <c r="AL19">
        <v>72.459999999999994</v>
      </c>
      <c r="AM19" s="3">
        <f t="shared" si="5"/>
        <v>0</v>
      </c>
      <c r="AN19" s="3">
        <f t="shared" si="6"/>
        <v>1</v>
      </c>
      <c r="AO19" s="3">
        <f t="shared" si="7"/>
        <v>0</v>
      </c>
    </row>
    <row r="20" spans="1:52" x14ac:dyDescent="0.35">
      <c r="A20" s="2" t="s">
        <v>63</v>
      </c>
      <c r="B20" t="s">
        <v>22</v>
      </c>
      <c r="C20" t="s">
        <v>0</v>
      </c>
      <c r="D20" t="s">
        <v>4</v>
      </c>
      <c r="E20">
        <v>24</v>
      </c>
      <c r="F20">
        <v>236.5</v>
      </c>
      <c r="G20">
        <v>73.7</v>
      </c>
      <c r="H20">
        <f t="shared" si="0"/>
        <v>3.2089552238805967</v>
      </c>
      <c r="I20">
        <v>22</v>
      </c>
      <c r="J20">
        <v>46.41</v>
      </c>
      <c r="K20">
        <v>68.72</v>
      </c>
      <c r="L20" s="3">
        <f t="shared" si="1"/>
        <v>1</v>
      </c>
      <c r="M20" s="3">
        <f t="shared" si="2"/>
        <v>0</v>
      </c>
      <c r="N20" s="3">
        <f t="shared" si="3"/>
        <v>0</v>
      </c>
      <c r="AB20" s="1" t="s">
        <v>63</v>
      </c>
      <c r="AC20" s="1" t="s">
        <v>22</v>
      </c>
      <c r="AD20" s="1" t="s">
        <v>0</v>
      </c>
      <c r="AE20" s="1" t="s">
        <v>5</v>
      </c>
      <c r="AF20">
        <v>24.5</v>
      </c>
      <c r="AG20">
        <v>87.85</v>
      </c>
      <c r="AH20">
        <v>74.930000000000007</v>
      </c>
      <c r="AI20">
        <f t="shared" si="4"/>
        <v>1.1724275990924862</v>
      </c>
      <c r="AJ20">
        <v>31</v>
      </c>
      <c r="AK20">
        <v>93.17</v>
      </c>
      <c r="AL20">
        <v>90.81</v>
      </c>
      <c r="AM20" s="3">
        <f t="shared" si="5"/>
        <v>0</v>
      </c>
      <c r="AN20" s="3">
        <f t="shared" si="6"/>
        <v>1</v>
      </c>
      <c r="AO20" s="3">
        <f t="shared" si="7"/>
        <v>0</v>
      </c>
    </row>
    <row r="21" spans="1:52" x14ac:dyDescent="0.35">
      <c r="A21" s="2" t="s">
        <v>64</v>
      </c>
      <c r="B21" t="s">
        <v>22</v>
      </c>
      <c r="C21" t="s">
        <v>0</v>
      </c>
      <c r="D21" t="s">
        <v>4</v>
      </c>
      <c r="E21">
        <v>24</v>
      </c>
      <c r="F21">
        <v>142.04</v>
      </c>
      <c r="G21">
        <v>73.7</v>
      </c>
      <c r="H21">
        <f t="shared" si="0"/>
        <v>1.927272727272727</v>
      </c>
      <c r="I21">
        <v>22.5</v>
      </c>
      <c r="J21">
        <v>60.85</v>
      </c>
      <c r="K21">
        <v>69.97</v>
      </c>
      <c r="L21" s="3">
        <f t="shared" si="1"/>
        <v>1</v>
      </c>
      <c r="M21" s="3">
        <f t="shared" si="2"/>
        <v>0</v>
      </c>
      <c r="N21" s="3">
        <f t="shared" si="3"/>
        <v>0</v>
      </c>
      <c r="AB21" s="1" t="s">
        <v>64</v>
      </c>
      <c r="AC21" s="1" t="s">
        <v>22</v>
      </c>
      <c r="AD21" s="1" t="s">
        <v>0</v>
      </c>
      <c r="AE21" s="1" t="s">
        <v>5</v>
      </c>
      <c r="AF21">
        <v>24.5</v>
      </c>
      <c r="AG21">
        <v>110.23</v>
      </c>
      <c r="AH21">
        <v>74.930000000000007</v>
      </c>
      <c r="AI21">
        <f t="shared" si="4"/>
        <v>1.4711063659415453</v>
      </c>
      <c r="AJ21">
        <v>27.5</v>
      </c>
      <c r="AK21">
        <v>83.23</v>
      </c>
      <c r="AL21">
        <v>82.3</v>
      </c>
      <c r="AM21" s="3">
        <f t="shared" si="5"/>
        <v>0</v>
      </c>
      <c r="AN21" s="3">
        <f t="shared" si="6"/>
        <v>1</v>
      </c>
      <c r="AO21" s="3">
        <f t="shared" si="7"/>
        <v>0</v>
      </c>
    </row>
    <row r="22" spans="1:52" x14ac:dyDescent="0.35">
      <c r="A22" s="2" t="s">
        <v>65</v>
      </c>
      <c r="B22" t="s">
        <v>22</v>
      </c>
      <c r="C22" t="s">
        <v>0</v>
      </c>
      <c r="D22" t="s">
        <v>4</v>
      </c>
      <c r="E22">
        <v>25</v>
      </c>
      <c r="F22">
        <v>80.040000000000006</v>
      </c>
      <c r="G22">
        <v>76.17</v>
      </c>
      <c r="H22">
        <f t="shared" si="0"/>
        <v>1.0508074044899567</v>
      </c>
      <c r="I22">
        <v>24.5</v>
      </c>
      <c r="J22">
        <v>73.930000000000007</v>
      </c>
      <c r="K22">
        <v>74.930000000000007</v>
      </c>
      <c r="L22" s="3">
        <f t="shared" si="1"/>
        <v>0</v>
      </c>
      <c r="M22" s="3">
        <f t="shared" si="2"/>
        <v>1</v>
      </c>
      <c r="N22" s="3">
        <f t="shared" si="3"/>
        <v>0</v>
      </c>
      <c r="AB22" s="1" t="s">
        <v>65</v>
      </c>
      <c r="AC22" s="1" t="s">
        <v>22</v>
      </c>
      <c r="AD22" s="1" t="s">
        <v>0</v>
      </c>
      <c r="AE22" s="1" t="s">
        <v>5</v>
      </c>
      <c r="AF22">
        <v>23</v>
      </c>
      <c r="AG22">
        <v>80.069999999999993</v>
      </c>
      <c r="AH22">
        <v>71.22</v>
      </c>
      <c r="AI22">
        <f t="shared" si="4"/>
        <v>1.1242628475147429</v>
      </c>
      <c r="AJ22">
        <v>26.5</v>
      </c>
      <c r="AK22">
        <v>82.79</v>
      </c>
      <c r="AL22">
        <v>79.86</v>
      </c>
      <c r="AM22" s="3">
        <f t="shared" si="5"/>
        <v>0</v>
      </c>
      <c r="AN22" s="3">
        <f t="shared" si="6"/>
        <v>1</v>
      </c>
      <c r="AO22" s="3">
        <f t="shared" si="7"/>
        <v>0</v>
      </c>
      <c r="AS22">
        <f>1/17*100</f>
        <v>5.8823529411764701</v>
      </c>
      <c r="AT22">
        <f>12/17*100</f>
        <v>70.588235294117652</v>
      </c>
      <c r="AU22">
        <f>4/17*100</f>
        <v>23.52941176470588</v>
      </c>
    </row>
    <row r="23" spans="1:52" x14ac:dyDescent="0.35">
      <c r="A23" s="2" t="s">
        <v>66</v>
      </c>
      <c r="B23" t="s">
        <v>22</v>
      </c>
      <c r="C23" t="s">
        <v>0</v>
      </c>
      <c r="D23" t="s">
        <v>4</v>
      </c>
      <c r="E23">
        <v>24</v>
      </c>
      <c r="F23">
        <v>261.38</v>
      </c>
      <c r="G23">
        <v>73.7</v>
      </c>
      <c r="H23">
        <f t="shared" si="0"/>
        <v>3.5465400271370418</v>
      </c>
      <c r="I23">
        <v>22</v>
      </c>
      <c r="J23">
        <v>55.18</v>
      </c>
      <c r="K23">
        <v>68.72</v>
      </c>
      <c r="L23" s="3">
        <f t="shared" si="1"/>
        <v>1</v>
      </c>
      <c r="M23" s="3">
        <f t="shared" si="2"/>
        <v>0</v>
      </c>
      <c r="N23" s="3">
        <f t="shared" si="3"/>
        <v>0</v>
      </c>
      <c r="AB23" s="1" t="s">
        <v>66</v>
      </c>
      <c r="AC23" s="1" t="s">
        <v>22</v>
      </c>
      <c r="AD23" s="1" t="s">
        <v>0</v>
      </c>
      <c r="AE23" s="1" t="s">
        <v>5</v>
      </c>
      <c r="AF23">
        <v>24</v>
      </c>
      <c r="AG23">
        <v>79.63</v>
      </c>
      <c r="AH23">
        <v>73.7</v>
      </c>
      <c r="AI23">
        <f t="shared" si="4"/>
        <v>1.0804613297150609</v>
      </c>
      <c r="AJ23">
        <v>23.5</v>
      </c>
      <c r="AK23">
        <v>71.95</v>
      </c>
      <c r="AL23">
        <v>72.459999999999994</v>
      </c>
      <c r="AM23" s="3">
        <f t="shared" si="5"/>
        <v>0</v>
      </c>
      <c r="AN23" s="3">
        <f t="shared" si="6"/>
        <v>1</v>
      </c>
      <c r="AO23" s="3">
        <f t="shared" si="7"/>
        <v>0</v>
      </c>
    </row>
    <row r="24" spans="1:52" x14ac:dyDescent="0.35">
      <c r="A24" s="2" t="s">
        <v>67</v>
      </c>
      <c r="B24" t="s">
        <v>22</v>
      </c>
      <c r="C24" t="s">
        <v>0</v>
      </c>
      <c r="D24" t="s">
        <v>4</v>
      </c>
      <c r="E24">
        <v>24</v>
      </c>
      <c r="F24">
        <v>206.08</v>
      </c>
      <c r="G24">
        <v>73.7</v>
      </c>
      <c r="H24">
        <f t="shared" si="0"/>
        <v>2.7962008141112618</v>
      </c>
      <c r="I24">
        <v>22</v>
      </c>
      <c r="J24">
        <v>42.48</v>
      </c>
      <c r="K24">
        <v>68.72</v>
      </c>
      <c r="L24" s="3">
        <f t="shared" si="1"/>
        <v>1</v>
      </c>
      <c r="M24" s="3">
        <f t="shared" si="2"/>
        <v>0</v>
      </c>
      <c r="N24" s="3">
        <f t="shared" si="3"/>
        <v>0</v>
      </c>
      <c r="AB24" s="1" t="s">
        <v>67</v>
      </c>
      <c r="AC24" s="1" t="s">
        <v>22</v>
      </c>
      <c r="AD24" s="1" t="s">
        <v>0</v>
      </c>
      <c r="AE24" s="1" t="s">
        <v>5</v>
      </c>
      <c r="AF24">
        <v>24</v>
      </c>
      <c r="AG24">
        <v>86.65</v>
      </c>
      <c r="AH24">
        <v>73.7</v>
      </c>
      <c r="AI24">
        <f t="shared" si="4"/>
        <v>1.1757123473541384</v>
      </c>
      <c r="AJ24">
        <v>23</v>
      </c>
      <c r="AK24">
        <v>61.12</v>
      </c>
      <c r="AL24">
        <v>71.22</v>
      </c>
      <c r="AM24" s="3">
        <f t="shared" si="5"/>
        <v>0</v>
      </c>
      <c r="AN24" s="3">
        <f t="shared" si="6"/>
        <v>1</v>
      </c>
      <c r="AO24" s="3">
        <f t="shared" si="7"/>
        <v>0</v>
      </c>
    </row>
    <row r="25" spans="1:52" x14ac:dyDescent="0.35">
      <c r="A25" s="2" t="s">
        <v>69</v>
      </c>
      <c r="B25" t="s">
        <v>22</v>
      </c>
      <c r="C25" t="s">
        <v>0</v>
      </c>
      <c r="D25" t="s">
        <v>4</v>
      </c>
      <c r="E25">
        <v>24.5</v>
      </c>
      <c r="F25">
        <v>157.34</v>
      </c>
      <c r="G25">
        <v>74.930000000000007</v>
      </c>
      <c r="H25">
        <f t="shared" si="0"/>
        <v>2.0998265047377549</v>
      </c>
      <c r="I25">
        <v>23</v>
      </c>
      <c r="J25">
        <v>70.239999999999995</v>
      </c>
      <c r="K25">
        <v>71.22</v>
      </c>
      <c r="L25" s="3">
        <f t="shared" si="1"/>
        <v>1</v>
      </c>
      <c r="M25" s="3">
        <f t="shared" si="2"/>
        <v>0</v>
      </c>
      <c r="N25" s="3">
        <f t="shared" si="3"/>
        <v>0</v>
      </c>
      <c r="AB25" s="1" t="s">
        <v>69</v>
      </c>
      <c r="AC25" s="1" t="s">
        <v>22</v>
      </c>
      <c r="AD25" s="1" t="s">
        <v>0</v>
      </c>
      <c r="AE25" s="1" t="s">
        <v>5</v>
      </c>
      <c r="AF25">
        <v>25.5</v>
      </c>
      <c r="AG25">
        <v>82.2</v>
      </c>
      <c r="AH25">
        <v>77.400000000000006</v>
      </c>
      <c r="AI25">
        <f t="shared" si="4"/>
        <v>1.0620155038759689</v>
      </c>
      <c r="AJ25">
        <v>24</v>
      </c>
      <c r="AK25">
        <v>72.45</v>
      </c>
      <c r="AL25">
        <v>73.7</v>
      </c>
      <c r="AM25" s="3">
        <f t="shared" si="5"/>
        <v>0</v>
      </c>
      <c r="AN25" s="3">
        <f t="shared" si="6"/>
        <v>1</v>
      </c>
      <c r="AO25" s="3">
        <f t="shared" si="7"/>
        <v>0</v>
      </c>
    </row>
    <row r="26" spans="1:52" x14ac:dyDescent="0.35">
      <c r="A26" s="2" t="s">
        <v>38</v>
      </c>
      <c r="B26" t="s">
        <v>22</v>
      </c>
      <c r="C26" t="s">
        <v>3</v>
      </c>
      <c r="D26" t="s">
        <v>1</v>
      </c>
      <c r="E26">
        <v>24</v>
      </c>
      <c r="F26">
        <v>119.07</v>
      </c>
      <c r="G26">
        <v>73.7</v>
      </c>
      <c r="H26">
        <f t="shared" si="0"/>
        <v>1.6156037991858885</v>
      </c>
      <c r="I26">
        <v>22</v>
      </c>
      <c r="J26">
        <v>59.43</v>
      </c>
      <c r="K26">
        <v>68.72</v>
      </c>
      <c r="L26" s="3">
        <f t="shared" si="1"/>
        <v>1</v>
      </c>
      <c r="M26" s="3">
        <f t="shared" si="2"/>
        <v>0</v>
      </c>
      <c r="N26" s="3">
        <f t="shared" si="3"/>
        <v>0</v>
      </c>
      <c r="AB26" s="1" t="s">
        <v>38</v>
      </c>
      <c r="AC26" t="s">
        <v>22</v>
      </c>
      <c r="AD26" t="s">
        <v>3</v>
      </c>
      <c r="AE26" t="s">
        <v>2</v>
      </c>
      <c r="AF26">
        <v>24.5</v>
      </c>
      <c r="AG26">
        <v>79.739999999999995</v>
      </c>
      <c r="AH26">
        <v>74.930000000000007</v>
      </c>
      <c r="AI26">
        <f t="shared" ref="AI26:AI48" si="19">AG26/AH26</f>
        <v>1.0641932470305617</v>
      </c>
      <c r="AJ26">
        <v>24</v>
      </c>
      <c r="AK26">
        <v>67.14</v>
      </c>
      <c r="AL26">
        <v>73.7</v>
      </c>
      <c r="AM26" s="3">
        <f t="shared" ref="AM26:AM48" si="20">IF(AI26&gt;1.5,1,0)</f>
        <v>0</v>
      </c>
      <c r="AN26" s="3">
        <f t="shared" ref="AN26:AN48" si="21">IF((AND(AI26&gt;1,AI26&lt;1.5)),1,0)</f>
        <v>1</v>
      </c>
      <c r="AO26" s="3">
        <f t="shared" ref="AO26:AO48" si="22">IF(AI26&lt;1,1,0)</f>
        <v>0</v>
      </c>
    </row>
    <row r="27" spans="1:52" x14ac:dyDescent="0.35">
      <c r="A27" s="2" t="s">
        <v>39</v>
      </c>
      <c r="B27" t="s">
        <v>22</v>
      </c>
      <c r="C27" t="s">
        <v>3</v>
      </c>
      <c r="D27" t="s">
        <v>1</v>
      </c>
      <c r="E27">
        <v>24</v>
      </c>
      <c r="F27">
        <v>211.42</v>
      </c>
      <c r="G27">
        <v>73.7</v>
      </c>
      <c r="H27">
        <f t="shared" si="0"/>
        <v>2.86865671641791</v>
      </c>
      <c r="I27">
        <v>21.5</v>
      </c>
      <c r="J27">
        <v>50.31</v>
      </c>
      <c r="K27">
        <v>67.47</v>
      </c>
      <c r="L27" s="3">
        <f t="shared" si="1"/>
        <v>1</v>
      </c>
      <c r="M27" s="3">
        <f t="shared" si="2"/>
        <v>0</v>
      </c>
      <c r="N27" s="3">
        <f t="shared" si="3"/>
        <v>0</v>
      </c>
      <c r="AB27" s="1" t="s">
        <v>39</v>
      </c>
      <c r="AC27" t="s">
        <v>22</v>
      </c>
      <c r="AD27" t="s">
        <v>3</v>
      </c>
      <c r="AE27" t="s">
        <v>2</v>
      </c>
      <c r="AF27">
        <v>24.5</v>
      </c>
      <c r="AG27">
        <v>78.44</v>
      </c>
      <c r="AH27">
        <v>74.930000000000007</v>
      </c>
      <c r="AI27">
        <f t="shared" si="19"/>
        <v>1.0468437208060855</v>
      </c>
      <c r="AJ27">
        <v>23.5</v>
      </c>
      <c r="AK27">
        <v>64.599999999999994</v>
      </c>
      <c r="AL27">
        <v>72.459999999999994</v>
      </c>
      <c r="AM27" s="3">
        <f t="shared" si="20"/>
        <v>0</v>
      </c>
      <c r="AN27" s="3">
        <f t="shared" si="21"/>
        <v>1</v>
      </c>
      <c r="AO27" s="3">
        <f t="shared" si="22"/>
        <v>0</v>
      </c>
    </row>
    <row r="28" spans="1:52" x14ac:dyDescent="0.35">
      <c r="A28" s="2" t="s">
        <v>40</v>
      </c>
      <c r="B28" t="s">
        <v>22</v>
      </c>
      <c r="C28" s="4" t="s">
        <v>3</v>
      </c>
      <c r="D28" s="4" t="s">
        <v>1</v>
      </c>
      <c r="E28" s="4">
        <v>24.5</v>
      </c>
      <c r="F28" s="4">
        <v>69.53</v>
      </c>
      <c r="G28" s="4">
        <v>74.930000000000007</v>
      </c>
      <c r="H28" s="4">
        <f t="shared" si="0"/>
        <v>0.92793273722140657</v>
      </c>
      <c r="I28" s="4">
        <v>24</v>
      </c>
      <c r="J28" s="4">
        <v>66.38</v>
      </c>
      <c r="K28" s="4">
        <v>73.7</v>
      </c>
      <c r="L28" s="4">
        <f t="shared" si="1"/>
        <v>0</v>
      </c>
      <c r="M28" s="4">
        <f t="shared" si="2"/>
        <v>0</v>
      </c>
      <c r="N28" s="4">
        <f t="shared" si="3"/>
        <v>1</v>
      </c>
      <c r="AB28" s="1" t="s">
        <v>40</v>
      </c>
      <c r="AC28" t="s">
        <v>22</v>
      </c>
      <c r="AD28" t="s">
        <v>3</v>
      </c>
      <c r="AE28" t="s">
        <v>2</v>
      </c>
      <c r="AF28">
        <v>24.5</v>
      </c>
      <c r="AG28">
        <v>87.37</v>
      </c>
      <c r="AH28">
        <v>74.930000000000007</v>
      </c>
      <c r="AI28">
        <f t="shared" si="19"/>
        <v>1.1660216201788336</v>
      </c>
      <c r="AJ28">
        <v>33</v>
      </c>
      <c r="AK28">
        <v>99.8</v>
      </c>
      <c r="AL28">
        <v>95.64</v>
      </c>
      <c r="AM28" s="3">
        <f t="shared" si="20"/>
        <v>0</v>
      </c>
      <c r="AN28" s="3">
        <f t="shared" si="21"/>
        <v>1</v>
      </c>
      <c r="AO28" s="3">
        <f t="shared" si="22"/>
        <v>0</v>
      </c>
    </row>
    <row r="29" spans="1:52" x14ac:dyDescent="0.35">
      <c r="A29" s="2" t="s">
        <v>41</v>
      </c>
      <c r="B29" t="s">
        <v>22</v>
      </c>
      <c r="C29" t="s">
        <v>3</v>
      </c>
      <c r="D29" t="s">
        <v>1</v>
      </c>
      <c r="E29">
        <v>23.5</v>
      </c>
      <c r="F29">
        <v>183.72</v>
      </c>
      <c r="G29">
        <v>72.459999999999994</v>
      </c>
      <c r="H29">
        <f t="shared" si="0"/>
        <v>2.5354678443279051</v>
      </c>
      <c r="I29">
        <v>21.5</v>
      </c>
      <c r="J29">
        <v>67.45</v>
      </c>
      <c r="K29">
        <v>67.47</v>
      </c>
      <c r="L29" s="3">
        <f t="shared" si="1"/>
        <v>1</v>
      </c>
      <c r="M29" s="3">
        <f t="shared" si="2"/>
        <v>0</v>
      </c>
      <c r="N29" s="3">
        <f t="shared" si="3"/>
        <v>0</v>
      </c>
      <c r="AB29" s="1" t="s">
        <v>41</v>
      </c>
      <c r="AC29" t="s">
        <v>22</v>
      </c>
      <c r="AD29" t="s">
        <v>3</v>
      </c>
      <c r="AE29" t="s">
        <v>2</v>
      </c>
      <c r="AF29">
        <v>24</v>
      </c>
      <c r="AG29">
        <v>124.69</v>
      </c>
      <c r="AH29">
        <v>73.7</v>
      </c>
      <c r="AI29">
        <f t="shared" si="19"/>
        <v>1.6918588873812754</v>
      </c>
      <c r="AJ29">
        <v>22.5</v>
      </c>
      <c r="AK29">
        <v>60.9</v>
      </c>
      <c r="AL29">
        <v>69.97</v>
      </c>
      <c r="AM29" s="3">
        <f t="shared" si="20"/>
        <v>1</v>
      </c>
      <c r="AN29" s="3">
        <f t="shared" si="21"/>
        <v>0</v>
      </c>
      <c r="AO29" s="3">
        <f t="shared" si="22"/>
        <v>0</v>
      </c>
    </row>
    <row r="30" spans="1:52" x14ac:dyDescent="0.35">
      <c r="A30" s="2" t="s">
        <v>42</v>
      </c>
      <c r="B30" t="s">
        <v>22</v>
      </c>
      <c r="C30" t="s">
        <v>3</v>
      </c>
      <c r="D30" t="s">
        <v>1</v>
      </c>
      <c r="E30">
        <v>24</v>
      </c>
      <c r="F30">
        <v>141.43</v>
      </c>
      <c r="G30">
        <v>73.7</v>
      </c>
      <c r="H30">
        <f t="shared" si="0"/>
        <v>1.9189959294436907</v>
      </c>
      <c r="I30">
        <v>22</v>
      </c>
      <c r="J30">
        <v>65.7</v>
      </c>
      <c r="K30">
        <v>68.72</v>
      </c>
      <c r="L30" s="3">
        <f t="shared" si="1"/>
        <v>1</v>
      </c>
      <c r="M30" s="3">
        <f t="shared" si="2"/>
        <v>0</v>
      </c>
      <c r="N30" s="3">
        <f t="shared" si="3"/>
        <v>0</v>
      </c>
      <c r="AB30" s="1" t="s">
        <v>42</v>
      </c>
      <c r="AC30" t="s">
        <v>22</v>
      </c>
      <c r="AD30" t="s">
        <v>3</v>
      </c>
      <c r="AE30" t="s">
        <v>2</v>
      </c>
      <c r="AF30">
        <v>24.5</v>
      </c>
      <c r="AG30">
        <v>131.55000000000001</v>
      </c>
      <c r="AH30">
        <v>74.930000000000007</v>
      </c>
      <c r="AI30">
        <f t="shared" si="19"/>
        <v>1.7556385960229548</v>
      </c>
      <c r="AJ30">
        <v>22.5</v>
      </c>
      <c r="AK30">
        <v>60.05</v>
      </c>
      <c r="AL30">
        <v>69.97</v>
      </c>
      <c r="AM30" s="3">
        <f t="shared" si="20"/>
        <v>1</v>
      </c>
      <c r="AN30" s="3">
        <f t="shared" si="21"/>
        <v>0</v>
      </c>
      <c r="AO30" s="3">
        <f t="shared" si="22"/>
        <v>0</v>
      </c>
    </row>
    <row r="31" spans="1:52" x14ac:dyDescent="0.35">
      <c r="A31" s="2" t="s">
        <v>43</v>
      </c>
      <c r="B31" t="s">
        <v>22</v>
      </c>
      <c r="C31" t="s">
        <v>3</v>
      </c>
      <c r="D31" t="s">
        <v>1</v>
      </c>
      <c r="E31">
        <v>23</v>
      </c>
      <c r="F31">
        <v>126.53</v>
      </c>
      <c r="G31">
        <v>71.22</v>
      </c>
      <c r="H31">
        <f t="shared" si="0"/>
        <v>1.7766076944678462</v>
      </c>
      <c r="I31">
        <v>21.5</v>
      </c>
      <c r="J31">
        <v>67.13</v>
      </c>
      <c r="K31">
        <v>67.47</v>
      </c>
      <c r="L31" s="3">
        <f t="shared" si="1"/>
        <v>1</v>
      </c>
      <c r="M31" s="3">
        <f t="shared" si="2"/>
        <v>0</v>
      </c>
      <c r="N31" s="3">
        <f t="shared" si="3"/>
        <v>0</v>
      </c>
      <c r="AB31" s="1" t="s">
        <v>43</v>
      </c>
      <c r="AC31" t="s">
        <v>22</v>
      </c>
      <c r="AD31" t="s">
        <v>3</v>
      </c>
      <c r="AE31" t="s">
        <v>2</v>
      </c>
      <c r="AF31">
        <v>24.5</v>
      </c>
      <c r="AG31">
        <v>151.5</v>
      </c>
      <c r="AH31">
        <v>74.930000000000007</v>
      </c>
      <c r="AI31">
        <f t="shared" si="19"/>
        <v>2.0218870946216465</v>
      </c>
      <c r="AJ31">
        <v>23</v>
      </c>
      <c r="AK31">
        <v>65.900000000000006</v>
      </c>
      <c r="AL31">
        <v>71.22</v>
      </c>
      <c r="AM31" s="3">
        <f t="shared" si="20"/>
        <v>1</v>
      </c>
      <c r="AN31" s="3">
        <f t="shared" si="21"/>
        <v>0</v>
      </c>
      <c r="AO31" s="3">
        <f t="shared" si="22"/>
        <v>0</v>
      </c>
    </row>
    <row r="32" spans="1:52" x14ac:dyDescent="0.35">
      <c r="A32" s="2" t="s">
        <v>45</v>
      </c>
      <c r="B32" t="s">
        <v>22</v>
      </c>
      <c r="C32" t="s">
        <v>3</v>
      </c>
      <c r="D32" t="s">
        <v>1</v>
      </c>
      <c r="E32">
        <v>24</v>
      </c>
      <c r="F32">
        <v>166.66</v>
      </c>
      <c r="G32">
        <v>73.7</v>
      </c>
      <c r="H32">
        <f t="shared" si="0"/>
        <v>2.2613297150610583</v>
      </c>
      <c r="I32">
        <v>22.5</v>
      </c>
      <c r="J32">
        <v>65.86</v>
      </c>
      <c r="K32">
        <v>69.97</v>
      </c>
      <c r="L32" s="3">
        <f t="shared" si="1"/>
        <v>1</v>
      </c>
      <c r="M32" s="3">
        <f t="shared" si="2"/>
        <v>0</v>
      </c>
      <c r="N32" s="3">
        <f t="shared" si="3"/>
        <v>0</v>
      </c>
      <c r="AB32" s="1" t="s">
        <v>45</v>
      </c>
      <c r="AC32" t="s">
        <v>22</v>
      </c>
      <c r="AD32" s="4" t="s">
        <v>3</v>
      </c>
      <c r="AE32" s="4" t="s">
        <v>2</v>
      </c>
      <c r="AF32" s="4">
        <v>15</v>
      </c>
      <c r="AG32" s="4">
        <v>47.73</v>
      </c>
      <c r="AH32" s="4">
        <v>50.91</v>
      </c>
      <c r="AI32" s="4">
        <f t="shared" si="19"/>
        <v>0.93753682969946961</v>
      </c>
      <c r="AJ32" s="4">
        <v>15</v>
      </c>
      <c r="AK32" s="4">
        <v>47.73</v>
      </c>
      <c r="AL32" s="4">
        <v>50.91</v>
      </c>
      <c r="AM32" s="4">
        <f t="shared" si="20"/>
        <v>0</v>
      </c>
      <c r="AN32" s="4">
        <f t="shared" si="21"/>
        <v>0</v>
      </c>
      <c r="AO32" s="4">
        <f t="shared" si="22"/>
        <v>1</v>
      </c>
    </row>
    <row r="33" spans="1:41" x14ac:dyDescent="0.35">
      <c r="A33" s="2" t="s">
        <v>46</v>
      </c>
      <c r="B33" t="s">
        <v>22</v>
      </c>
      <c r="C33" t="s">
        <v>3</v>
      </c>
      <c r="D33" t="s">
        <v>1</v>
      </c>
      <c r="E33">
        <v>24</v>
      </c>
      <c r="F33">
        <v>151.79</v>
      </c>
      <c r="G33">
        <v>73.7</v>
      </c>
      <c r="H33">
        <f t="shared" si="0"/>
        <v>2.0595658073270013</v>
      </c>
      <c r="I33">
        <v>22</v>
      </c>
      <c r="J33">
        <v>54.92</v>
      </c>
      <c r="K33">
        <v>68.72</v>
      </c>
      <c r="L33" s="3">
        <f t="shared" si="1"/>
        <v>1</v>
      </c>
      <c r="M33" s="3">
        <f t="shared" si="2"/>
        <v>0</v>
      </c>
      <c r="N33" s="3">
        <f t="shared" si="3"/>
        <v>0</v>
      </c>
      <c r="AB33" s="1" t="s">
        <v>46</v>
      </c>
      <c r="AC33" t="s">
        <v>22</v>
      </c>
      <c r="AD33" t="s">
        <v>3</v>
      </c>
      <c r="AE33" t="s">
        <v>2</v>
      </c>
      <c r="AF33">
        <v>24</v>
      </c>
      <c r="AG33">
        <v>119.64</v>
      </c>
      <c r="AH33">
        <v>73.7</v>
      </c>
      <c r="AI33">
        <f t="shared" si="19"/>
        <v>1.6233378561736771</v>
      </c>
      <c r="AJ33">
        <v>22</v>
      </c>
      <c r="AK33">
        <v>62.74</v>
      </c>
      <c r="AL33">
        <v>68.72</v>
      </c>
      <c r="AM33" s="3">
        <f t="shared" si="20"/>
        <v>1</v>
      </c>
      <c r="AN33" s="3">
        <f t="shared" si="21"/>
        <v>0</v>
      </c>
      <c r="AO33" s="3">
        <f t="shared" si="22"/>
        <v>0</v>
      </c>
    </row>
    <row r="34" spans="1:41" x14ac:dyDescent="0.35">
      <c r="A34" s="2" t="s">
        <v>47</v>
      </c>
      <c r="B34" t="s">
        <v>22</v>
      </c>
      <c r="C34" t="s">
        <v>3</v>
      </c>
      <c r="D34" t="s">
        <v>1</v>
      </c>
      <c r="E34">
        <v>24</v>
      </c>
      <c r="F34">
        <v>131.16999999999999</v>
      </c>
      <c r="G34">
        <v>73.7</v>
      </c>
      <c r="H34">
        <f t="shared" si="0"/>
        <v>1.7797829036635004</v>
      </c>
      <c r="I34">
        <v>22</v>
      </c>
      <c r="J34">
        <v>66.900000000000006</v>
      </c>
      <c r="K34">
        <v>68.72</v>
      </c>
      <c r="L34" s="3">
        <f t="shared" si="1"/>
        <v>1</v>
      </c>
      <c r="M34" s="3">
        <f t="shared" si="2"/>
        <v>0</v>
      </c>
      <c r="N34" s="3">
        <f t="shared" si="3"/>
        <v>0</v>
      </c>
      <c r="AB34" s="1" t="s">
        <v>47</v>
      </c>
      <c r="AC34" t="s">
        <v>22</v>
      </c>
      <c r="AD34" t="s">
        <v>3</v>
      </c>
      <c r="AE34" t="s">
        <v>2</v>
      </c>
      <c r="AF34">
        <v>22</v>
      </c>
      <c r="AG34">
        <v>77.83</v>
      </c>
      <c r="AH34">
        <v>68.72</v>
      </c>
      <c r="AI34">
        <f t="shared" si="19"/>
        <v>1.1325669383003492</v>
      </c>
      <c r="AJ34">
        <v>18</v>
      </c>
      <c r="AK34">
        <v>59.74</v>
      </c>
      <c r="AL34">
        <v>58.64</v>
      </c>
      <c r="AM34" s="3">
        <f t="shared" si="20"/>
        <v>0</v>
      </c>
      <c r="AN34" s="3">
        <f t="shared" si="21"/>
        <v>1</v>
      </c>
      <c r="AO34" s="3">
        <f t="shared" si="22"/>
        <v>0</v>
      </c>
    </row>
    <row r="35" spans="1:41" x14ac:dyDescent="0.35">
      <c r="A35" s="2" t="s">
        <v>49</v>
      </c>
      <c r="B35" t="s">
        <v>22</v>
      </c>
      <c r="C35" t="s">
        <v>3</v>
      </c>
      <c r="D35" t="s">
        <v>1</v>
      </c>
      <c r="E35">
        <v>25</v>
      </c>
      <c r="F35">
        <v>163.99</v>
      </c>
      <c r="G35">
        <v>76.17</v>
      </c>
      <c r="H35">
        <f t="shared" si="0"/>
        <v>2.1529473546015492</v>
      </c>
      <c r="I35">
        <v>22.5</v>
      </c>
      <c r="J35">
        <v>53.98</v>
      </c>
      <c r="K35">
        <v>69.97</v>
      </c>
      <c r="L35" s="3">
        <f t="shared" si="1"/>
        <v>1</v>
      </c>
      <c r="M35" s="3">
        <f t="shared" si="2"/>
        <v>0</v>
      </c>
      <c r="N35" s="3">
        <f t="shared" si="3"/>
        <v>0</v>
      </c>
      <c r="AB35" s="1" t="s">
        <v>49</v>
      </c>
      <c r="AC35" t="s">
        <v>22</v>
      </c>
      <c r="AD35" t="s">
        <v>3</v>
      </c>
      <c r="AE35" t="s">
        <v>2</v>
      </c>
      <c r="AF35">
        <v>24.5</v>
      </c>
      <c r="AG35">
        <v>85.17</v>
      </c>
      <c r="AH35">
        <v>74.930000000000007</v>
      </c>
      <c r="AI35">
        <f t="shared" si="19"/>
        <v>1.1366608834912584</v>
      </c>
      <c r="AJ35">
        <v>25.5</v>
      </c>
      <c r="AK35">
        <v>82.27</v>
      </c>
      <c r="AL35">
        <v>77.400000000000006</v>
      </c>
      <c r="AM35" s="3">
        <f t="shared" si="20"/>
        <v>0</v>
      </c>
      <c r="AN35" s="3">
        <f t="shared" si="21"/>
        <v>1</v>
      </c>
      <c r="AO35" s="3">
        <f t="shared" si="22"/>
        <v>0</v>
      </c>
    </row>
    <row r="36" spans="1:41" x14ac:dyDescent="0.35">
      <c r="A36" s="2" t="s">
        <v>50</v>
      </c>
      <c r="B36" t="s">
        <v>22</v>
      </c>
      <c r="C36" t="s">
        <v>3</v>
      </c>
      <c r="D36" t="s">
        <v>1</v>
      </c>
      <c r="E36">
        <v>24</v>
      </c>
      <c r="F36">
        <v>126.59</v>
      </c>
      <c r="G36">
        <v>73.7</v>
      </c>
      <c r="H36">
        <f t="shared" si="0"/>
        <v>1.7176390773405699</v>
      </c>
      <c r="I36">
        <v>22.5</v>
      </c>
      <c r="J36">
        <v>66.55</v>
      </c>
      <c r="K36">
        <v>69.97</v>
      </c>
      <c r="L36" s="3">
        <f t="shared" si="1"/>
        <v>1</v>
      </c>
      <c r="M36" s="3">
        <f t="shared" si="2"/>
        <v>0</v>
      </c>
      <c r="N36" s="3">
        <f t="shared" si="3"/>
        <v>0</v>
      </c>
      <c r="AB36" s="1" t="s">
        <v>50</v>
      </c>
      <c r="AC36" t="s">
        <v>22</v>
      </c>
      <c r="AD36" t="s">
        <v>3</v>
      </c>
      <c r="AE36" t="s">
        <v>2</v>
      </c>
      <c r="AF36">
        <v>24</v>
      </c>
      <c r="AG36">
        <v>124.12</v>
      </c>
      <c r="AH36">
        <v>73.7</v>
      </c>
      <c r="AI36">
        <f t="shared" si="19"/>
        <v>1.684124830393487</v>
      </c>
      <c r="AJ36">
        <v>22.5</v>
      </c>
      <c r="AK36">
        <v>64.349999999999994</v>
      </c>
      <c r="AL36">
        <v>69.97</v>
      </c>
      <c r="AM36" s="3">
        <f t="shared" si="20"/>
        <v>1</v>
      </c>
      <c r="AN36" s="3">
        <f t="shared" si="21"/>
        <v>0</v>
      </c>
      <c r="AO36" s="3">
        <f t="shared" si="22"/>
        <v>0</v>
      </c>
    </row>
    <row r="37" spans="1:41" x14ac:dyDescent="0.35">
      <c r="A37" s="2" t="s">
        <v>51</v>
      </c>
      <c r="B37" t="s">
        <v>22</v>
      </c>
      <c r="C37" t="s">
        <v>3</v>
      </c>
      <c r="D37" t="s">
        <v>1</v>
      </c>
      <c r="E37">
        <v>23.5</v>
      </c>
      <c r="F37">
        <v>177.93</v>
      </c>
      <c r="G37">
        <v>72.459999999999994</v>
      </c>
      <c r="H37">
        <f t="shared" si="0"/>
        <v>2.4555616892078391</v>
      </c>
      <c r="I37">
        <v>21.5</v>
      </c>
      <c r="J37">
        <v>66.319999999999993</v>
      </c>
      <c r="K37">
        <v>67.47</v>
      </c>
      <c r="L37" s="3">
        <f t="shared" si="1"/>
        <v>1</v>
      </c>
      <c r="M37" s="3">
        <f t="shared" si="2"/>
        <v>0</v>
      </c>
      <c r="N37" s="3">
        <f t="shared" si="3"/>
        <v>0</v>
      </c>
      <c r="AB37" s="1" t="s">
        <v>51</v>
      </c>
      <c r="AC37" t="s">
        <v>22</v>
      </c>
      <c r="AD37" t="s">
        <v>3</v>
      </c>
      <c r="AE37" t="s">
        <v>2</v>
      </c>
      <c r="AF37">
        <v>24</v>
      </c>
      <c r="AG37">
        <v>147.41</v>
      </c>
      <c r="AH37">
        <v>73.7</v>
      </c>
      <c r="AI37">
        <f t="shared" si="19"/>
        <v>2.0001356852103118</v>
      </c>
      <c r="AJ37">
        <v>22.5</v>
      </c>
      <c r="AK37">
        <v>63.59</v>
      </c>
      <c r="AL37">
        <v>69.97</v>
      </c>
      <c r="AM37" s="3">
        <f t="shared" si="20"/>
        <v>1</v>
      </c>
      <c r="AN37" s="3">
        <f t="shared" si="21"/>
        <v>0</v>
      </c>
      <c r="AO37" s="3">
        <f t="shared" si="22"/>
        <v>0</v>
      </c>
    </row>
    <row r="38" spans="1:41" x14ac:dyDescent="0.35">
      <c r="A38" s="2" t="s">
        <v>52</v>
      </c>
      <c r="B38" t="s">
        <v>22</v>
      </c>
      <c r="C38" t="s">
        <v>3</v>
      </c>
      <c r="D38" t="s">
        <v>1</v>
      </c>
      <c r="E38">
        <v>24</v>
      </c>
      <c r="F38">
        <v>128.88</v>
      </c>
      <c r="G38">
        <v>73.7</v>
      </c>
      <c r="H38">
        <f t="shared" si="0"/>
        <v>1.748710990502035</v>
      </c>
      <c r="I38">
        <v>22</v>
      </c>
      <c r="J38">
        <v>54.87</v>
      </c>
      <c r="K38">
        <v>68.72</v>
      </c>
      <c r="L38" s="3">
        <f t="shared" si="1"/>
        <v>1</v>
      </c>
      <c r="M38" s="3">
        <f t="shared" si="2"/>
        <v>0</v>
      </c>
      <c r="N38" s="3">
        <f t="shared" si="3"/>
        <v>0</v>
      </c>
      <c r="AB38" s="1" t="s">
        <v>52</v>
      </c>
      <c r="AC38" t="s">
        <v>22</v>
      </c>
      <c r="AD38" t="s">
        <v>3</v>
      </c>
      <c r="AE38" t="s">
        <v>2</v>
      </c>
      <c r="AF38">
        <v>24.5</v>
      </c>
      <c r="AG38">
        <v>100.57</v>
      </c>
      <c r="AH38">
        <v>74.930000000000007</v>
      </c>
      <c r="AI38">
        <f t="shared" si="19"/>
        <v>1.3421860403042838</v>
      </c>
      <c r="AJ38">
        <v>23</v>
      </c>
      <c r="AK38">
        <v>58.5</v>
      </c>
      <c r="AL38">
        <v>71.22</v>
      </c>
      <c r="AM38" s="3">
        <f t="shared" si="20"/>
        <v>0</v>
      </c>
      <c r="AN38" s="3">
        <f t="shared" si="21"/>
        <v>1</v>
      </c>
      <c r="AO38" s="3">
        <f t="shared" si="22"/>
        <v>0</v>
      </c>
    </row>
    <row r="39" spans="1:41" x14ac:dyDescent="0.35">
      <c r="A39" s="2" t="s">
        <v>53</v>
      </c>
      <c r="B39" t="s">
        <v>22</v>
      </c>
      <c r="C39" t="s">
        <v>3</v>
      </c>
      <c r="D39" t="s">
        <v>1</v>
      </c>
      <c r="E39">
        <v>24</v>
      </c>
      <c r="F39">
        <v>135.80000000000001</v>
      </c>
      <c r="G39">
        <v>73.7</v>
      </c>
      <c r="H39">
        <f t="shared" si="0"/>
        <v>1.8426051560379919</v>
      </c>
      <c r="I39">
        <v>22</v>
      </c>
      <c r="J39">
        <v>64.58</v>
      </c>
      <c r="K39">
        <v>68.72</v>
      </c>
      <c r="L39" s="3">
        <f t="shared" si="1"/>
        <v>1</v>
      </c>
      <c r="M39" s="3">
        <f t="shared" si="2"/>
        <v>0</v>
      </c>
      <c r="N39" s="3">
        <f t="shared" si="3"/>
        <v>0</v>
      </c>
      <c r="AB39" s="1" t="s">
        <v>53</v>
      </c>
      <c r="AC39" t="s">
        <v>22</v>
      </c>
      <c r="AD39" t="s">
        <v>3</v>
      </c>
      <c r="AE39" t="s">
        <v>2</v>
      </c>
      <c r="AF39">
        <v>24</v>
      </c>
      <c r="AG39">
        <v>98.3</v>
      </c>
      <c r="AH39">
        <v>73.7</v>
      </c>
      <c r="AI39">
        <f t="shared" si="19"/>
        <v>1.3337856173677067</v>
      </c>
      <c r="AJ39">
        <v>23.5</v>
      </c>
      <c r="AK39">
        <v>64.739999999999995</v>
      </c>
      <c r="AL39">
        <v>72.459999999999994</v>
      </c>
      <c r="AM39" s="3">
        <f t="shared" si="20"/>
        <v>0</v>
      </c>
      <c r="AN39" s="3">
        <f t="shared" si="21"/>
        <v>1</v>
      </c>
      <c r="AO39" s="3">
        <f t="shared" si="22"/>
        <v>0</v>
      </c>
    </row>
    <row r="40" spans="1:41" x14ac:dyDescent="0.35">
      <c r="A40" s="2" t="s">
        <v>71</v>
      </c>
      <c r="B40" t="s">
        <v>22</v>
      </c>
      <c r="C40" t="s">
        <v>3</v>
      </c>
      <c r="D40" t="s">
        <v>4</v>
      </c>
      <c r="E40">
        <v>24</v>
      </c>
      <c r="F40">
        <v>123.74</v>
      </c>
      <c r="G40">
        <v>73.7</v>
      </c>
      <c r="H40">
        <f t="shared" si="0"/>
        <v>1.6789687924016281</v>
      </c>
      <c r="I40">
        <v>22.5</v>
      </c>
      <c r="J40">
        <v>59.36</v>
      </c>
      <c r="K40">
        <v>69.97</v>
      </c>
      <c r="L40" s="3">
        <f t="shared" si="1"/>
        <v>1</v>
      </c>
      <c r="M40" s="3">
        <f t="shared" si="2"/>
        <v>0</v>
      </c>
      <c r="N40" s="3">
        <f t="shared" si="3"/>
        <v>0</v>
      </c>
      <c r="AB40" s="1" t="s">
        <v>71</v>
      </c>
      <c r="AC40" t="s">
        <v>22</v>
      </c>
      <c r="AD40" t="s">
        <v>3</v>
      </c>
      <c r="AE40" t="s">
        <v>5</v>
      </c>
      <c r="AF40">
        <v>24.5</v>
      </c>
      <c r="AG40">
        <v>122.17</v>
      </c>
      <c r="AH40">
        <v>74.930000000000007</v>
      </c>
      <c r="AI40">
        <f t="shared" si="19"/>
        <v>1.6304550914186573</v>
      </c>
      <c r="AJ40">
        <v>23</v>
      </c>
      <c r="AK40">
        <v>52.81</v>
      </c>
      <c r="AL40">
        <v>71.22</v>
      </c>
      <c r="AM40" s="3">
        <f t="shared" si="20"/>
        <v>1</v>
      </c>
      <c r="AN40" s="3">
        <f t="shared" si="21"/>
        <v>0</v>
      </c>
      <c r="AO40" s="3">
        <f t="shared" si="22"/>
        <v>0</v>
      </c>
    </row>
    <row r="41" spans="1:41" x14ac:dyDescent="0.35">
      <c r="A41" s="2" t="s">
        <v>72</v>
      </c>
      <c r="B41" t="s">
        <v>22</v>
      </c>
      <c r="C41" t="s">
        <v>3</v>
      </c>
      <c r="D41" t="s">
        <v>4</v>
      </c>
      <c r="E41">
        <v>24.5</v>
      </c>
      <c r="F41">
        <v>116.59</v>
      </c>
      <c r="G41">
        <v>74.930000000000007</v>
      </c>
      <c r="H41">
        <f t="shared" si="0"/>
        <v>1.5559855865474441</v>
      </c>
      <c r="I41">
        <v>23</v>
      </c>
      <c r="J41">
        <v>56.34</v>
      </c>
      <c r="K41">
        <v>71.22</v>
      </c>
      <c r="L41" s="3">
        <f t="shared" si="1"/>
        <v>1</v>
      </c>
      <c r="M41" s="3">
        <f t="shared" si="2"/>
        <v>0</v>
      </c>
      <c r="N41" s="3">
        <f t="shared" si="3"/>
        <v>0</v>
      </c>
      <c r="AB41" s="1" t="s">
        <v>72</v>
      </c>
      <c r="AC41" t="s">
        <v>22</v>
      </c>
      <c r="AD41" t="s">
        <v>3</v>
      </c>
      <c r="AE41" t="s">
        <v>5</v>
      </c>
      <c r="AF41">
        <v>24</v>
      </c>
      <c r="AG41">
        <v>156.43</v>
      </c>
      <c r="AH41">
        <v>73.7</v>
      </c>
      <c r="AI41">
        <f t="shared" si="19"/>
        <v>2.1225237449118048</v>
      </c>
      <c r="AJ41">
        <v>22.5</v>
      </c>
      <c r="AK41">
        <v>59.13</v>
      </c>
      <c r="AL41">
        <v>69.97</v>
      </c>
      <c r="AM41" s="3">
        <f t="shared" si="20"/>
        <v>1</v>
      </c>
      <c r="AN41" s="3">
        <f t="shared" si="21"/>
        <v>0</v>
      </c>
      <c r="AO41" s="3">
        <f t="shared" si="22"/>
        <v>0</v>
      </c>
    </row>
    <row r="42" spans="1:41" x14ac:dyDescent="0.35">
      <c r="A42" s="2" t="s">
        <v>73</v>
      </c>
      <c r="B42" t="s">
        <v>22</v>
      </c>
      <c r="C42" t="s">
        <v>3</v>
      </c>
      <c r="D42" t="s">
        <v>4</v>
      </c>
      <c r="E42">
        <v>24.5</v>
      </c>
      <c r="F42">
        <v>123.85</v>
      </c>
      <c r="G42">
        <v>74.930000000000007</v>
      </c>
      <c r="H42">
        <f t="shared" si="0"/>
        <v>1.6528760176164419</v>
      </c>
      <c r="I42">
        <v>23</v>
      </c>
      <c r="J42">
        <v>68.19</v>
      </c>
      <c r="K42">
        <v>71.22</v>
      </c>
      <c r="L42" s="3">
        <f t="shared" si="1"/>
        <v>1</v>
      </c>
      <c r="M42" s="3">
        <f t="shared" si="2"/>
        <v>0</v>
      </c>
      <c r="N42" s="3">
        <f t="shared" si="3"/>
        <v>0</v>
      </c>
      <c r="AB42" s="1" t="s">
        <v>73</v>
      </c>
      <c r="AC42" t="s">
        <v>22</v>
      </c>
      <c r="AD42" t="s">
        <v>3</v>
      </c>
      <c r="AE42" t="s">
        <v>5</v>
      </c>
      <c r="AF42">
        <v>24</v>
      </c>
      <c r="AG42">
        <v>158.63</v>
      </c>
      <c r="AH42">
        <v>73.7</v>
      </c>
      <c r="AI42">
        <f t="shared" si="19"/>
        <v>2.1523744911804612</v>
      </c>
      <c r="AJ42">
        <v>22</v>
      </c>
      <c r="AK42">
        <v>61.93</v>
      </c>
      <c r="AL42">
        <v>68.72</v>
      </c>
      <c r="AM42" s="3">
        <f t="shared" si="20"/>
        <v>1</v>
      </c>
      <c r="AN42" s="3">
        <f t="shared" si="21"/>
        <v>0</v>
      </c>
      <c r="AO42" s="3">
        <f t="shared" si="22"/>
        <v>0</v>
      </c>
    </row>
    <row r="43" spans="1:41" x14ac:dyDescent="0.35">
      <c r="A43" s="2" t="s">
        <v>74</v>
      </c>
      <c r="B43" t="s">
        <v>22</v>
      </c>
      <c r="C43" t="s">
        <v>3</v>
      </c>
      <c r="D43" t="s">
        <v>4</v>
      </c>
      <c r="E43">
        <v>24</v>
      </c>
      <c r="F43">
        <v>156.61000000000001</v>
      </c>
      <c r="G43">
        <v>73.7</v>
      </c>
      <c r="H43">
        <f t="shared" si="0"/>
        <v>2.124966078697422</v>
      </c>
      <c r="I43">
        <v>23</v>
      </c>
      <c r="J43">
        <v>59.59</v>
      </c>
      <c r="K43">
        <v>71.22</v>
      </c>
      <c r="L43" s="3">
        <f t="shared" si="1"/>
        <v>1</v>
      </c>
      <c r="M43" s="3">
        <f t="shared" si="2"/>
        <v>0</v>
      </c>
      <c r="N43" s="3">
        <f t="shared" si="3"/>
        <v>0</v>
      </c>
      <c r="AB43" s="1" t="s">
        <v>74</v>
      </c>
      <c r="AC43" t="s">
        <v>22</v>
      </c>
      <c r="AD43" t="s">
        <v>3</v>
      </c>
      <c r="AE43" t="s">
        <v>5</v>
      </c>
      <c r="AF43">
        <v>24</v>
      </c>
      <c r="AG43">
        <v>132.32</v>
      </c>
      <c r="AH43">
        <v>73.7</v>
      </c>
      <c r="AI43">
        <f t="shared" si="19"/>
        <v>1.7953867028493893</v>
      </c>
      <c r="AJ43">
        <v>22.5</v>
      </c>
      <c r="AK43">
        <v>56.5</v>
      </c>
      <c r="AL43">
        <v>69.97</v>
      </c>
      <c r="AM43" s="3">
        <f t="shared" si="20"/>
        <v>1</v>
      </c>
      <c r="AN43" s="3">
        <f t="shared" si="21"/>
        <v>0</v>
      </c>
      <c r="AO43" s="3">
        <f t="shared" si="22"/>
        <v>0</v>
      </c>
    </row>
    <row r="44" spans="1:41" x14ac:dyDescent="0.35">
      <c r="A44" s="2" t="s">
        <v>77</v>
      </c>
      <c r="B44" t="s">
        <v>22</v>
      </c>
      <c r="C44" t="s">
        <v>3</v>
      </c>
      <c r="D44" t="s">
        <v>4</v>
      </c>
      <c r="E44">
        <v>24</v>
      </c>
      <c r="F44">
        <v>203.43</v>
      </c>
      <c r="G44">
        <v>73.7</v>
      </c>
      <c r="H44">
        <f t="shared" si="0"/>
        <v>2.7602442333785615</v>
      </c>
      <c r="I44">
        <v>22.5</v>
      </c>
      <c r="J44">
        <v>54.65</v>
      </c>
      <c r="K44">
        <v>69.97</v>
      </c>
      <c r="L44" s="3">
        <f t="shared" si="1"/>
        <v>1</v>
      </c>
      <c r="M44" s="3">
        <f t="shared" si="2"/>
        <v>0</v>
      </c>
      <c r="N44" s="3">
        <f t="shared" si="3"/>
        <v>0</v>
      </c>
      <c r="AB44" s="1" t="s">
        <v>77</v>
      </c>
      <c r="AC44" t="s">
        <v>22</v>
      </c>
      <c r="AD44" t="s">
        <v>3</v>
      </c>
      <c r="AE44" t="s">
        <v>5</v>
      </c>
      <c r="AF44">
        <v>24</v>
      </c>
      <c r="AG44">
        <v>180.39</v>
      </c>
      <c r="AH44">
        <v>73.7</v>
      </c>
      <c r="AI44">
        <f t="shared" si="19"/>
        <v>2.4476255088195384</v>
      </c>
      <c r="AJ44">
        <v>22</v>
      </c>
      <c r="AK44">
        <v>48.4</v>
      </c>
      <c r="AL44">
        <v>68.72</v>
      </c>
      <c r="AM44" s="3">
        <f t="shared" si="20"/>
        <v>1</v>
      </c>
      <c r="AN44" s="3">
        <f t="shared" si="21"/>
        <v>0</v>
      </c>
      <c r="AO44" s="3">
        <f t="shared" si="22"/>
        <v>0</v>
      </c>
    </row>
    <row r="45" spans="1:41" x14ac:dyDescent="0.35">
      <c r="A45" s="2" t="s">
        <v>78</v>
      </c>
      <c r="B45" t="s">
        <v>22</v>
      </c>
      <c r="C45" t="s">
        <v>3</v>
      </c>
      <c r="D45" t="s">
        <v>4</v>
      </c>
      <c r="E45">
        <v>24</v>
      </c>
      <c r="F45">
        <v>178.61</v>
      </c>
      <c r="G45">
        <v>73.7</v>
      </c>
      <c r="H45">
        <f t="shared" si="0"/>
        <v>2.4234735413839892</v>
      </c>
      <c r="I45">
        <v>22.5</v>
      </c>
      <c r="J45">
        <v>64.87</v>
      </c>
      <c r="K45">
        <v>69.97</v>
      </c>
      <c r="L45" s="3">
        <f t="shared" si="1"/>
        <v>1</v>
      </c>
      <c r="M45" s="3">
        <f t="shared" si="2"/>
        <v>0</v>
      </c>
      <c r="N45" s="3">
        <f t="shared" si="3"/>
        <v>0</v>
      </c>
      <c r="AB45" s="1" t="s">
        <v>78</v>
      </c>
      <c r="AC45" t="s">
        <v>22</v>
      </c>
      <c r="AD45" t="s">
        <v>3</v>
      </c>
      <c r="AE45" t="s">
        <v>5</v>
      </c>
      <c r="AF45">
        <v>24.5</v>
      </c>
      <c r="AG45">
        <v>98.22</v>
      </c>
      <c r="AH45">
        <v>74.930000000000007</v>
      </c>
      <c r="AI45">
        <f t="shared" si="19"/>
        <v>1.3108234352061923</v>
      </c>
      <c r="AJ45">
        <v>23</v>
      </c>
      <c r="AK45">
        <v>67.8</v>
      </c>
      <c r="AL45">
        <v>71.22</v>
      </c>
      <c r="AM45" s="3">
        <f t="shared" si="20"/>
        <v>0</v>
      </c>
      <c r="AN45" s="3">
        <f t="shared" si="21"/>
        <v>1</v>
      </c>
      <c r="AO45" s="3">
        <f t="shared" si="22"/>
        <v>0</v>
      </c>
    </row>
    <row r="46" spans="1:41" x14ac:dyDescent="0.35">
      <c r="A46" s="2" t="s">
        <v>79</v>
      </c>
      <c r="B46" t="s">
        <v>22</v>
      </c>
      <c r="C46" t="s">
        <v>3</v>
      </c>
      <c r="D46" t="s">
        <v>4</v>
      </c>
      <c r="E46">
        <v>24.5</v>
      </c>
      <c r="F46">
        <v>120.37</v>
      </c>
      <c r="G46">
        <v>74.930000000000007</v>
      </c>
      <c r="H46">
        <f t="shared" si="0"/>
        <v>1.6064326704924596</v>
      </c>
      <c r="I46">
        <v>23</v>
      </c>
      <c r="J46">
        <v>67.66</v>
      </c>
      <c r="K46">
        <v>71.22</v>
      </c>
      <c r="L46" s="3">
        <f t="shared" si="1"/>
        <v>1</v>
      </c>
      <c r="M46" s="3">
        <f t="shared" si="2"/>
        <v>0</v>
      </c>
      <c r="N46" s="3">
        <f t="shared" si="3"/>
        <v>0</v>
      </c>
      <c r="AB46" s="1" t="s">
        <v>79</v>
      </c>
      <c r="AC46" t="s">
        <v>22</v>
      </c>
      <c r="AD46" t="s">
        <v>3</v>
      </c>
      <c r="AE46" t="s">
        <v>5</v>
      </c>
      <c r="AF46">
        <v>24</v>
      </c>
      <c r="AG46">
        <v>150.88</v>
      </c>
      <c r="AH46">
        <v>73.7</v>
      </c>
      <c r="AI46">
        <f t="shared" si="19"/>
        <v>2.0472184531886022</v>
      </c>
      <c r="AJ46">
        <v>23</v>
      </c>
      <c r="AK46">
        <v>59.13</v>
      </c>
      <c r="AL46">
        <v>71.22</v>
      </c>
      <c r="AM46" s="3">
        <f t="shared" si="20"/>
        <v>1</v>
      </c>
      <c r="AN46" s="3">
        <f t="shared" si="21"/>
        <v>0</v>
      </c>
      <c r="AO46" s="3">
        <f t="shared" si="22"/>
        <v>0</v>
      </c>
    </row>
    <row r="47" spans="1:41" x14ac:dyDescent="0.35">
      <c r="A47" s="2" t="s">
        <v>81</v>
      </c>
      <c r="B47" t="s">
        <v>22</v>
      </c>
      <c r="C47" t="s">
        <v>3</v>
      </c>
      <c r="D47" t="s">
        <v>4</v>
      </c>
      <c r="E47">
        <v>24.5</v>
      </c>
      <c r="F47">
        <v>119.08</v>
      </c>
      <c r="G47">
        <v>74.930000000000007</v>
      </c>
      <c r="H47">
        <f t="shared" si="0"/>
        <v>1.5892166021620178</v>
      </c>
      <c r="I47">
        <v>22.5</v>
      </c>
      <c r="J47">
        <v>62.13</v>
      </c>
      <c r="K47">
        <v>69.97</v>
      </c>
      <c r="L47" s="3">
        <f t="shared" si="1"/>
        <v>1</v>
      </c>
      <c r="M47" s="3">
        <f t="shared" si="2"/>
        <v>0</v>
      </c>
      <c r="N47" s="3">
        <f t="shared" si="3"/>
        <v>0</v>
      </c>
      <c r="AB47" s="1" t="s">
        <v>81</v>
      </c>
      <c r="AC47" t="s">
        <v>22</v>
      </c>
      <c r="AD47" t="s">
        <v>3</v>
      </c>
      <c r="AE47" t="s">
        <v>5</v>
      </c>
      <c r="AF47">
        <v>24</v>
      </c>
      <c r="AG47">
        <v>127.62</v>
      </c>
      <c r="AH47">
        <v>73.7</v>
      </c>
      <c r="AI47">
        <f t="shared" si="19"/>
        <v>1.7316146540027137</v>
      </c>
      <c r="AJ47">
        <v>22</v>
      </c>
      <c r="AK47">
        <v>45.69</v>
      </c>
      <c r="AL47">
        <v>68.72</v>
      </c>
      <c r="AM47" s="3">
        <f t="shared" si="20"/>
        <v>1</v>
      </c>
      <c r="AN47" s="3">
        <f t="shared" si="21"/>
        <v>0</v>
      </c>
      <c r="AO47" s="3">
        <f t="shared" si="22"/>
        <v>0</v>
      </c>
    </row>
    <row r="48" spans="1:41" x14ac:dyDescent="0.35">
      <c r="A48" s="2" t="s">
        <v>83</v>
      </c>
      <c r="B48" t="s">
        <v>22</v>
      </c>
      <c r="C48" t="s">
        <v>3</v>
      </c>
      <c r="D48" t="s">
        <v>4</v>
      </c>
      <c r="E48">
        <v>24</v>
      </c>
      <c r="F48">
        <v>205.75</v>
      </c>
      <c r="G48">
        <v>73.7</v>
      </c>
      <c r="H48">
        <f t="shared" si="0"/>
        <v>2.7917232021709633</v>
      </c>
      <c r="I48">
        <v>22</v>
      </c>
      <c r="J48">
        <v>54</v>
      </c>
      <c r="K48">
        <v>68.72</v>
      </c>
      <c r="L48" s="3">
        <f t="shared" si="1"/>
        <v>1</v>
      </c>
      <c r="M48" s="3">
        <f t="shared" si="2"/>
        <v>0</v>
      </c>
      <c r="N48" s="3">
        <f t="shared" si="3"/>
        <v>0</v>
      </c>
      <c r="AB48" s="1" t="s">
        <v>83</v>
      </c>
      <c r="AC48" t="s">
        <v>22</v>
      </c>
      <c r="AD48" t="s">
        <v>3</v>
      </c>
      <c r="AE48" t="s">
        <v>5</v>
      </c>
      <c r="AF48">
        <v>24.5</v>
      </c>
      <c r="AG48">
        <v>160</v>
      </c>
      <c r="AH48">
        <v>74.930000000000007</v>
      </c>
      <c r="AI48">
        <f t="shared" si="19"/>
        <v>2.1353263045509139</v>
      </c>
      <c r="AJ48">
        <v>22.5</v>
      </c>
      <c r="AK48">
        <v>62.01</v>
      </c>
      <c r="AL48">
        <v>69.97</v>
      </c>
      <c r="AM48" s="3">
        <f t="shared" si="20"/>
        <v>1</v>
      </c>
      <c r="AN48" s="3">
        <f t="shared" si="21"/>
        <v>0</v>
      </c>
      <c r="AO48" s="3">
        <f t="shared" si="22"/>
        <v>0</v>
      </c>
    </row>
    <row r="49" spans="1:41" x14ac:dyDescent="0.35">
      <c r="A49" t="s">
        <v>1517</v>
      </c>
      <c r="B49" t="s">
        <v>1548</v>
      </c>
      <c r="C49" t="s">
        <v>0</v>
      </c>
      <c r="D49" t="s">
        <v>4</v>
      </c>
      <c r="E49">
        <v>24</v>
      </c>
      <c r="F49">
        <v>175.97</v>
      </c>
      <c r="G49">
        <v>73.7</v>
      </c>
      <c r="H49">
        <f t="shared" ref="H49:H109" si="23">F49/G49</f>
        <v>2.3876526458616012</v>
      </c>
      <c r="I49">
        <v>22.5</v>
      </c>
      <c r="J49">
        <v>63.17</v>
      </c>
      <c r="K49">
        <v>69.97</v>
      </c>
      <c r="L49" s="3">
        <f t="shared" ref="L49:L69" si="24">IF(H49&gt;1.5,1,0)</f>
        <v>1</v>
      </c>
      <c r="M49" s="3">
        <f t="shared" ref="M49:M69" si="25">IF((AND(H49&gt;1,H49&lt;1.5)),1,0)</f>
        <v>0</v>
      </c>
      <c r="N49" s="3">
        <f t="shared" ref="N49:N69" si="26">IF(H49&lt;1,1,0)</f>
        <v>0</v>
      </c>
      <c r="AB49" t="s">
        <v>1517</v>
      </c>
      <c r="AC49" t="s">
        <v>1548</v>
      </c>
      <c r="AD49" t="s">
        <v>0</v>
      </c>
      <c r="AE49" t="s">
        <v>5</v>
      </c>
      <c r="AF49">
        <v>24</v>
      </c>
      <c r="AG49">
        <v>173.32</v>
      </c>
      <c r="AH49">
        <v>73.7</v>
      </c>
      <c r="AI49">
        <f t="shared" ref="AI49:AI109" si="27">AG49/AH49</f>
        <v>2.3516960651289009</v>
      </c>
      <c r="AJ49">
        <v>22.5</v>
      </c>
      <c r="AK49">
        <v>60.02</v>
      </c>
      <c r="AL49">
        <v>69.97</v>
      </c>
      <c r="AM49" s="3">
        <f t="shared" ref="AM49:AM68" si="28">IF(AI49&gt;1.5,1,0)</f>
        <v>1</v>
      </c>
      <c r="AN49" s="3">
        <f t="shared" ref="AN49:AN68" si="29">IF((AND(AI49&gt;1,AI49&lt;1.5)),1,0)</f>
        <v>0</v>
      </c>
      <c r="AO49" s="3">
        <f t="shared" ref="AO49:AO68" si="30">IF(AI49&lt;1,1,0)</f>
        <v>0</v>
      </c>
    </row>
    <row r="50" spans="1:41" x14ac:dyDescent="0.35">
      <c r="A50" t="s">
        <v>1518</v>
      </c>
      <c r="B50" t="s">
        <v>1548</v>
      </c>
      <c r="C50" t="s">
        <v>0</v>
      </c>
      <c r="D50" t="s">
        <v>4</v>
      </c>
      <c r="E50">
        <v>24.5</v>
      </c>
      <c r="F50">
        <v>142.04</v>
      </c>
      <c r="G50">
        <v>74.930000000000007</v>
      </c>
      <c r="H50">
        <f t="shared" si="23"/>
        <v>1.8956359268650738</v>
      </c>
      <c r="I50">
        <v>22.5</v>
      </c>
      <c r="J50">
        <v>69.88</v>
      </c>
      <c r="K50">
        <v>69.97</v>
      </c>
      <c r="L50" s="3">
        <f t="shared" si="24"/>
        <v>1</v>
      </c>
      <c r="M50" s="3">
        <f t="shared" si="25"/>
        <v>0</v>
      </c>
      <c r="N50" s="3">
        <f t="shared" si="26"/>
        <v>0</v>
      </c>
      <c r="AB50" t="s">
        <v>1518</v>
      </c>
      <c r="AC50" t="s">
        <v>1548</v>
      </c>
      <c r="AD50" t="s">
        <v>0</v>
      </c>
      <c r="AE50" t="s">
        <v>5</v>
      </c>
      <c r="AF50">
        <v>24</v>
      </c>
      <c r="AG50">
        <v>119.86</v>
      </c>
      <c r="AH50">
        <v>73.7</v>
      </c>
      <c r="AI50">
        <f t="shared" si="27"/>
        <v>1.6263229308005427</v>
      </c>
      <c r="AJ50">
        <v>23</v>
      </c>
      <c r="AK50">
        <v>57.73</v>
      </c>
      <c r="AL50">
        <v>71.22</v>
      </c>
      <c r="AM50" s="3">
        <f t="shared" si="28"/>
        <v>1</v>
      </c>
      <c r="AN50" s="3">
        <f t="shared" si="29"/>
        <v>0</v>
      </c>
      <c r="AO50" s="3">
        <f t="shared" si="30"/>
        <v>0</v>
      </c>
    </row>
    <row r="51" spans="1:41" x14ac:dyDescent="0.35">
      <c r="A51" t="s">
        <v>1519</v>
      </c>
      <c r="B51" t="s">
        <v>1548</v>
      </c>
      <c r="C51" t="s">
        <v>0</v>
      </c>
      <c r="D51" t="s">
        <v>4</v>
      </c>
      <c r="E51">
        <v>24</v>
      </c>
      <c r="F51">
        <v>159.69</v>
      </c>
      <c r="G51">
        <v>73.7</v>
      </c>
      <c r="H51">
        <f t="shared" si="23"/>
        <v>2.1667571234735412</v>
      </c>
      <c r="I51">
        <v>22.5</v>
      </c>
      <c r="J51">
        <v>64.83</v>
      </c>
      <c r="K51">
        <v>69.97</v>
      </c>
      <c r="L51" s="3">
        <f t="shared" si="24"/>
        <v>1</v>
      </c>
      <c r="M51" s="3">
        <f t="shared" si="25"/>
        <v>0</v>
      </c>
      <c r="N51" s="3">
        <f t="shared" si="26"/>
        <v>0</v>
      </c>
      <c r="AB51" t="s">
        <v>1519</v>
      </c>
      <c r="AC51" t="s">
        <v>1548</v>
      </c>
      <c r="AD51" t="s">
        <v>0</v>
      </c>
      <c r="AE51" t="s">
        <v>5</v>
      </c>
      <c r="AF51">
        <v>24</v>
      </c>
      <c r="AG51">
        <v>73.89</v>
      </c>
      <c r="AH51">
        <v>73.7</v>
      </c>
      <c r="AI51">
        <f t="shared" si="27"/>
        <v>1.0025780189959295</v>
      </c>
      <c r="AJ51">
        <v>23.5</v>
      </c>
      <c r="AK51">
        <v>52.01</v>
      </c>
      <c r="AL51">
        <v>72.459999999999994</v>
      </c>
      <c r="AM51" s="3">
        <f t="shared" si="28"/>
        <v>0</v>
      </c>
      <c r="AN51" s="3">
        <f t="shared" si="29"/>
        <v>1</v>
      </c>
      <c r="AO51" s="3">
        <f t="shared" si="30"/>
        <v>0</v>
      </c>
    </row>
    <row r="52" spans="1:41" x14ac:dyDescent="0.35">
      <c r="A52" t="s">
        <v>1521</v>
      </c>
      <c r="B52" t="s">
        <v>1548</v>
      </c>
      <c r="C52" t="s">
        <v>0</v>
      </c>
      <c r="D52" t="s">
        <v>4</v>
      </c>
      <c r="E52">
        <v>24</v>
      </c>
      <c r="F52">
        <v>214.21</v>
      </c>
      <c r="G52">
        <v>73.7</v>
      </c>
      <c r="H52">
        <f t="shared" si="23"/>
        <v>2.9065128900949797</v>
      </c>
      <c r="I52">
        <v>22</v>
      </c>
      <c r="J52">
        <v>57.37</v>
      </c>
      <c r="K52">
        <v>68.72</v>
      </c>
      <c r="L52" s="3">
        <f t="shared" si="24"/>
        <v>1</v>
      </c>
      <c r="M52" s="3">
        <f t="shared" si="25"/>
        <v>0</v>
      </c>
      <c r="N52" s="3">
        <f t="shared" si="26"/>
        <v>0</v>
      </c>
      <c r="AB52" t="s">
        <v>1521</v>
      </c>
      <c r="AC52" t="s">
        <v>1548</v>
      </c>
      <c r="AD52" t="s">
        <v>0</v>
      </c>
      <c r="AE52" t="s">
        <v>5</v>
      </c>
      <c r="AF52">
        <v>24</v>
      </c>
      <c r="AG52">
        <v>107.7</v>
      </c>
      <c r="AH52">
        <v>73.7</v>
      </c>
      <c r="AI52">
        <f t="shared" si="27"/>
        <v>1.4613297150610582</v>
      </c>
      <c r="AJ52">
        <v>23.5</v>
      </c>
      <c r="AK52">
        <v>69.44</v>
      </c>
      <c r="AL52">
        <v>72.459999999999994</v>
      </c>
      <c r="AM52" s="3">
        <f t="shared" si="28"/>
        <v>0</v>
      </c>
      <c r="AN52" s="3">
        <f t="shared" si="29"/>
        <v>1</v>
      </c>
      <c r="AO52" s="3">
        <f t="shared" si="30"/>
        <v>0</v>
      </c>
    </row>
    <row r="53" spans="1:41" x14ac:dyDescent="0.35">
      <c r="A53" t="s">
        <v>1523</v>
      </c>
      <c r="B53" s="4" t="s">
        <v>1548</v>
      </c>
      <c r="C53" s="4" t="s">
        <v>0</v>
      </c>
      <c r="D53" s="4" t="s">
        <v>4</v>
      </c>
      <c r="E53" s="4">
        <v>17.5</v>
      </c>
      <c r="F53" s="4">
        <v>40.74</v>
      </c>
      <c r="G53" s="4">
        <v>57.36</v>
      </c>
      <c r="H53" s="4">
        <f t="shared" si="23"/>
        <v>0.71025104602510469</v>
      </c>
      <c r="I53" s="4">
        <v>17</v>
      </c>
      <c r="J53" s="4">
        <v>31.63</v>
      </c>
      <c r="K53" s="4">
        <v>56.08</v>
      </c>
      <c r="L53" s="4">
        <f t="shared" si="24"/>
        <v>0</v>
      </c>
      <c r="M53" s="4">
        <f t="shared" si="25"/>
        <v>0</v>
      </c>
      <c r="N53" s="4">
        <f t="shared" si="26"/>
        <v>1</v>
      </c>
      <c r="AB53" t="s">
        <v>1523</v>
      </c>
      <c r="AC53" t="s">
        <v>1548</v>
      </c>
      <c r="AD53" t="s">
        <v>0</v>
      </c>
      <c r="AE53" t="s">
        <v>5</v>
      </c>
      <c r="AF53">
        <v>24</v>
      </c>
      <c r="AG53">
        <v>78.67</v>
      </c>
      <c r="AH53">
        <v>73.7</v>
      </c>
      <c r="AI53">
        <f t="shared" si="27"/>
        <v>1.0674355495251018</v>
      </c>
      <c r="AJ53">
        <v>23.5</v>
      </c>
      <c r="AK53">
        <v>60.7</v>
      </c>
      <c r="AL53">
        <v>72.459999999999994</v>
      </c>
      <c r="AM53" s="3">
        <f t="shared" si="28"/>
        <v>0</v>
      </c>
      <c r="AN53" s="3">
        <f t="shared" si="29"/>
        <v>1</v>
      </c>
      <c r="AO53" s="3">
        <f t="shared" si="30"/>
        <v>0</v>
      </c>
    </row>
    <row r="54" spans="1:41" x14ac:dyDescent="0.35">
      <c r="A54" t="s">
        <v>1524</v>
      </c>
      <c r="B54" t="s">
        <v>1548</v>
      </c>
      <c r="C54" t="s">
        <v>0</v>
      </c>
      <c r="D54" t="s">
        <v>4</v>
      </c>
      <c r="E54">
        <v>24</v>
      </c>
      <c r="F54">
        <v>223.88</v>
      </c>
      <c r="G54">
        <v>73.7</v>
      </c>
      <c r="H54">
        <f t="shared" si="23"/>
        <v>3.037720488466757</v>
      </c>
      <c r="I54">
        <v>22</v>
      </c>
      <c r="J54">
        <v>35.72</v>
      </c>
      <c r="K54">
        <v>68.72</v>
      </c>
      <c r="L54" s="3">
        <f t="shared" si="24"/>
        <v>1</v>
      </c>
      <c r="M54" s="3">
        <f t="shared" si="25"/>
        <v>0</v>
      </c>
      <c r="N54" s="3">
        <f t="shared" si="26"/>
        <v>0</v>
      </c>
      <c r="AB54" t="s">
        <v>1524</v>
      </c>
      <c r="AC54" t="s">
        <v>1548</v>
      </c>
      <c r="AD54" t="s">
        <v>0</v>
      </c>
      <c r="AE54" t="s">
        <v>5</v>
      </c>
      <c r="AF54">
        <v>24</v>
      </c>
      <c r="AG54">
        <v>124.1</v>
      </c>
      <c r="AH54">
        <v>73.7</v>
      </c>
      <c r="AI54">
        <f t="shared" si="27"/>
        <v>1.6838534599728627</v>
      </c>
      <c r="AJ54">
        <v>23</v>
      </c>
      <c r="AK54">
        <v>49.29</v>
      </c>
      <c r="AL54">
        <v>71.22</v>
      </c>
      <c r="AM54" s="3">
        <f t="shared" si="28"/>
        <v>1</v>
      </c>
      <c r="AN54" s="3">
        <f t="shared" si="29"/>
        <v>0</v>
      </c>
      <c r="AO54" s="3">
        <f t="shared" si="30"/>
        <v>0</v>
      </c>
    </row>
    <row r="55" spans="1:41" x14ac:dyDescent="0.35">
      <c r="A55" t="s">
        <v>1525</v>
      </c>
      <c r="B55" t="s">
        <v>1548</v>
      </c>
      <c r="C55" t="s">
        <v>0</v>
      </c>
      <c r="D55" t="s">
        <v>4</v>
      </c>
      <c r="E55">
        <v>24</v>
      </c>
      <c r="F55">
        <v>236.98</v>
      </c>
      <c r="G55">
        <v>73.7</v>
      </c>
      <c r="H55">
        <f t="shared" si="23"/>
        <v>3.2154681139755765</v>
      </c>
      <c r="I55">
        <v>22</v>
      </c>
      <c r="J55">
        <v>52.23</v>
      </c>
      <c r="K55">
        <v>68.72</v>
      </c>
      <c r="L55" s="3">
        <f t="shared" si="24"/>
        <v>1</v>
      </c>
      <c r="M55" s="3">
        <f t="shared" si="25"/>
        <v>0</v>
      </c>
      <c r="N55" s="3">
        <f t="shared" si="26"/>
        <v>0</v>
      </c>
      <c r="AB55" t="s">
        <v>1525</v>
      </c>
      <c r="AC55" t="s">
        <v>1548</v>
      </c>
      <c r="AD55" t="s">
        <v>0</v>
      </c>
      <c r="AE55" t="s">
        <v>5</v>
      </c>
      <c r="AF55">
        <v>24</v>
      </c>
      <c r="AG55">
        <v>98.53</v>
      </c>
      <c r="AH55">
        <v>73.7</v>
      </c>
      <c r="AI55">
        <f t="shared" si="27"/>
        <v>1.3369063772048846</v>
      </c>
      <c r="AJ55">
        <v>23.5</v>
      </c>
      <c r="AK55">
        <v>57.45</v>
      </c>
      <c r="AL55">
        <v>72.459999999999994</v>
      </c>
      <c r="AM55" s="3">
        <f t="shared" si="28"/>
        <v>0</v>
      </c>
      <c r="AN55" s="3">
        <f t="shared" si="29"/>
        <v>1</v>
      </c>
      <c r="AO55" s="3">
        <f t="shared" si="30"/>
        <v>0</v>
      </c>
    </row>
    <row r="56" spans="1:41" x14ac:dyDescent="0.35">
      <c r="A56" t="s">
        <v>1526</v>
      </c>
      <c r="B56" t="s">
        <v>1548</v>
      </c>
      <c r="C56" t="s">
        <v>0</v>
      </c>
      <c r="D56" t="s">
        <v>4</v>
      </c>
      <c r="E56">
        <v>24</v>
      </c>
      <c r="F56">
        <v>141.29</v>
      </c>
      <c r="G56">
        <v>73.7</v>
      </c>
      <c r="H56">
        <f t="shared" si="23"/>
        <v>1.9170963364993214</v>
      </c>
      <c r="I56">
        <v>22.5</v>
      </c>
      <c r="J56">
        <v>61.16</v>
      </c>
      <c r="K56">
        <v>69.97</v>
      </c>
      <c r="L56" s="3">
        <f t="shared" si="24"/>
        <v>1</v>
      </c>
      <c r="M56" s="3">
        <f t="shared" si="25"/>
        <v>0</v>
      </c>
      <c r="N56" s="3">
        <f t="shared" si="26"/>
        <v>0</v>
      </c>
      <c r="AB56" t="s">
        <v>1526</v>
      </c>
      <c r="AC56" t="s">
        <v>1548</v>
      </c>
      <c r="AD56" t="s">
        <v>0</v>
      </c>
      <c r="AE56" t="s">
        <v>5</v>
      </c>
      <c r="AF56">
        <v>24</v>
      </c>
      <c r="AG56">
        <v>108.74</v>
      </c>
      <c r="AH56">
        <v>73.7</v>
      </c>
      <c r="AI56">
        <f t="shared" si="27"/>
        <v>1.4754409769335142</v>
      </c>
      <c r="AJ56">
        <v>23</v>
      </c>
      <c r="AK56">
        <v>54.94</v>
      </c>
      <c r="AL56">
        <v>71.22</v>
      </c>
      <c r="AM56" s="3">
        <f t="shared" si="28"/>
        <v>0</v>
      </c>
      <c r="AN56" s="3">
        <f t="shared" si="29"/>
        <v>1</v>
      </c>
      <c r="AO56" s="3">
        <f t="shared" si="30"/>
        <v>0</v>
      </c>
    </row>
    <row r="57" spans="1:41" x14ac:dyDescent="0.35">
      <c r="A57" t="s">
        <v>1527</v>
      </c>
      <c r="B57" t="s">
        <v>1548</v>
      </c>
      <c r="C57" t="s">
        <v>0</v>
      </c>
      <c r="D57" t="s">
        <v>4</v>
      </c>
      <c r="E57">
        <v>25</v>
      </c>
      <c r="F57">
        <v>76.63</v>
      </c>
      <c r="G57">
        <v>76.17</v>
      </c>
      <c r="H57">
        <f t="shared" si="23"/>
        <v>1.00603912301431</v>
      </c>
      <c r="I57">
        <v>24.5</v>
      </c>
      <c r="J57">
        <v>71.95</v>
      </c>
      <c r="K57">
        <v>74.930000000000007</v>
      </c>
      <c r="L57" s="3">
        <f t="shared" si="24"/>
        <v>0</v>
      </c>
      <c r="M57" s="3">
        <f t="shared" si="25"/>
        <v>1</v>
      </c>
      <c r="N57" s="3">
        <f t="shared" si="26"/>
        <v>0</v>
      </c>
      <c r="AB57" t="s">
        <v>1527</v>
      </c>
      <c r="AC57" t="s">
        <v>1548</v>
      </c>
      <c r="AD57" t="s">
        <v>0</v>
      </c>
      <c r="AE57" t="s">
        <v>5</v>
      </c>
      <c r="AF57">
        <v>24</v>
      </c>
      <c r="AG57">
        <v>76.39</v>
      </c>
      <c r="AH57">
        <v>73.7</v>
      </c>
      <c r="AI57">
        <f t="shared" si="27"/>
        <v>1.0364993215739484</v>
      </c>
      <c r="AJ57">
        <v>23.5</v>
      </c>
      <c r="AK57">
        <v>61.09</v>
      </c>
      <c r="AL57">
        <v>72.459999999999994</v>
      </c>
      <c r="AM57" s="3">
        <f t="shared" si="28"/>
        <v>0</v>
      </c>
      <c r="AN57" s="3">
        <f t="shared" si="29"/>
        <v>1</v>
      </c>
      <c r="AO57" s="3">
        <f t="shared" si="30"/>
        <v>0</v>
      </c>
    </row>
    <row r="58" spans="1:41" x14ac:dyDescent="0.35">
      <c r="A58" t="s">
        <v>1528</v>
      </c>
      <c r="B58" t="s">
        <v>1548</v>
      </c>
      <c r="C58" t="s">
        <v>0</v>
      </c>
      <c r="D58" t="s">
        <v>4</v>
      </c>
      <c r="E58">
        <v>24</v>
      </c>
      <c r="F58">
        <v>261.31</v>
      </c>
      <c r="G58">
        <v>73.7</v>
      </c>
      <c r="H58">
        <f t="shared" si="23"/>
        <v>3.5455902306648572</v>
      </c>
      <c r="I58">
        <v>22</v>
      </c>
      <c r="J58">
        <v>59.16</v>
      </c>
      <c r="K58">
        <v>68.72</v>
      </c>
      <c r="L58" s="3">
        <f t="shared" si="24"/>
        <v>1</v>
      </c>
      <c r="M58" s="3">
        <f t="shared" si="25"/>
        <v>0</v>
      </c>
      <c r="N58" s="3">
        <f t="shared" si="26"/>
        <v>0</v>
      </c>
      <c r="AB58" t="s">
        <v>1528</v>
      </c>
      <c r="AC58" t="s">
        <v>1548</v>
      </c>
      <c r="AD58" t="s">
        <v>0</v>
      </c>
      <c r="AE58" t="s">
        <v>5</v>
      </c>
      <c r="AF58">
        <v>24</v>
      </c>
      <c r="AG58">
        <v>88.12</v>
      </c>
      <c r="AH58">
        <v>73.7</v>
      </c>
      <c r="AI58">
        <f t="shared" si="27"/>
        <v>1.1956580732700135</v>
      </c>
      <c r="AJ58">
        <v>23</v>
      </c>
      <c r="AK58">
        <v>58.8</v>
      </c>
      <c r="AL58">
        <v>71.22</v>
      </c>
      <c r="AM58" s="3">
        <f t="shared" si="28"/>
        <v>0</v>
      </c>
      <c r="AN58" s="3">
        <f t="shared" si="29"/>
        <v>1</v>
      </c>
      <c r="AO58" s="3">
        <f t="shared" si="30"/>
        <v>0</v>
      </c>
    </row>
    <row r="59" spans="1:41" x14ac:dyDescent="0.35">
      <c r="A59" t="s">
        <v>1529</v>
      </c>
      <c r="B59" t="s">
        <v>1548</v>
      </c>
      <c r="C59" t="s">
        <v>0</v>
      </c>
      <c r="D59" t="s">
        <v>4</v>
      </c>
      <c r="E59">
        <v>24</v>
      </c>
      <c r="F59">
        <v>205.61</v>
      </c>
      <c r="G59">
        <v>73.7</v>
      </c>
      <c r="H59">
        <f t="shared" si="23"/>
        <v>2.7898236092265942</v>
      </c>
      <c r="I59">
        <v>22</v>
      </c>
      <c r="J59">
        <v>44.8</v>
      </c>
      <c r="K59">
        <v>68.72</v>
      </c>
      <c r="L59" s="3">
        <f t="shared" si="24"/>
        <v>1</v>
      </c>
      <c r="M59" s="3">
        <f t="shared" si="25"/>
        <v>0</v>
      </c>
      <c r="N59" s="3">
        <f t="shared" si="26"/>
        <v>0</v>
      </c>
      <c r="AB59" t="s">
        <v>1529</v>
      </c>
      <c r="AC59" t="s">
        <v>1548</v>
      </c>
      <c r="AD59" t="s">
        <v>0</v>
      </c>
      <c r="AE59" t="s">
        <v>5</v>
      </c>
      <c r="AF59">
        <v>24</v>
      </c>
      <c r="AG59">
        <v>113.28</v>
      </c>
      <c r="AH59">
        <v>73.7</v>
      </c>
      <c r="AI59">
        <f t="shared" si="27"/>
        <v>1.5370420624151968</v>
      </c>
      <c r="AJ59">
        <v>23</v>
      </c>
      <c r="AK59">
        <v>67.010000000000005</v>
      </c>
      <c r="AL59">
        <v>71.22</v>
      </c>
      <c r="AM59" s="3">
        <f t="shared" si="28"/>
        <v>1</v>
      </c>
      <c r="AN59" s="3">
        <f t="shared" si="29"/>
        <v>0</v>
      </c>
      <c r="AO59" s="3">
        <f t="shared" si="30"/>
        <v>0</v>
      </c>
    </row>
    <row r="60" spans="1:41" x14ac:dyDescent="0.35">
      <c r="A60" t="s">
        <v>1531</v>
      </c>
      <c r="B60" t="s">
        <v>1548</v>
      </c>
      <c r="C60" t="s">
        <v>0</v>
      </c>
      <c r="D60" t="s">
        <v>4</v>
      </c>
      <c r="E60">
        <v>24.5</v>
      </c>
      <c r="F60">
        <v>156.46</v>
      </c>
      <c r="G60">
        <v>74.930000000000007</v>
      </c>
      <c r="H60">
        <f t="shared" si="23"/>
        <v>2.088082210062725</v>
      </c>
      <c r="I60">
        <v>23</v>
      </c>
      <c r="J60">
        <v>69.34</v>
      </c>
      <c r="K60">
        <v>71.22</v>
      </c>
      <c r="L60" s="3">
        <f t="shared" si="24"/>
        <v>1</v>
      </c>
      <c r="M60" s="3">
        <f t="shared" si="25"/>
        <v>0</v>
      </c>
      <c r="N60" s="3">
        <f t="shared" si="26"/>
        <v>0</v>
      </c>
      <c r="AB60" t="s">
        <v>1531</v>
      </c>
      <c r="AC60" t="s">
        <v>1548</v>
      </c>
      <c r="AD60" t="s">
        <v>0</v>
      </c>
      <c r="AE60" t="s">
        <v>5</v>
      </c>
      <c r="AF60">
        <v>24</v>
      </c>
      <c r="AG60">
        <v>82.35</v>
      </c>
      <c r="AH60">
        <v>73.7</v>
      </c>
      <c r="AI60">
        <f t="shared" si="27"/>
        <v>1.1173677069199457</v>
      </c>
      <c r="AJ60">
        <v>25</v>
      </c>
      <c r="AK60">
        <v>77.8</v>
      </c>
      <c r="AL60">
        <v>76.17</v>
      </c>
      <c r="AM60" s="3">
        <f t="shared" si="28"/>
        <v>0</v>
      </c>
      <c r="AN60" s="3">
        <f t="shared" si="29"/>
        <v>1</v>
      </c>
      <c r="AO60" s="3">
        <f t="shared" si="30"/>
        <v>0</v>
      </c>
    </row>
    <row r="61" spans="1:41" x14ac:dyDescent="0.35">
      <c r="A61" t="s">
        <v>1533</v>
      </c>
      <c r="B61" t="s">
        <v>1548</v>
      </c>
      <c r="C61" t="s">
        <v>3</v>
      </c>
      <c r="D61" t="s">
        <v>4</v>
      </c>
      <c r="E61">
        <v>24</v>
      </c>
      <c r="F61">
        <v>117.55</v>
      </c>
      <c r="G61">
        <v>73.7</v>
      </c>
      <c r="H61">
        <f t="shared" si="23"/>
        <v>1.594979647218453</v>
      </c>
      <c r="I61">
        <v>22.5</v>
      </c>
      <c r="J61">
        <v>61.86</v>
      </c>
      <c r="K61">
        <v>69.97</v>
      </c>
      <c r="L61" s="3">
        <f t="shared" si="24"/>
        <v>1</v>
      </c>
      <c r="M61" s="3">
        <f t="shared" si="25"/>
        <v>0</v>
      </c>
      <c r="N61" s="3">
        <f t="shared" si="26"/>
        <v>0</v>
      </c>
      <c r="AB61" t="s">
        <v>1533</v>
      </c>
      <c r="AC61" t="s">
        <v>1548</v>
      </c>
      <c r="AD61" t="s">
        <v>3</v>
      </c>
      <c r="AE61" t="s">
        <v>5</v>
      </c>
      <c r="AF61">
        <v>24</v>
      </c>
      <c r="AG61">
        <v>134.38</v>
      </c>
      <c r="AH61">
        <v>73.7</v>
      </c>
      <c r="AI61">
        <f t="shared" si="27"/>
        <v>1.8233378561736768</v>
      </c>
      <c r="AJ61">
        <v>23</v>
      </c>
      <c r="AK61">
        <v>60.86</v>
      </c>
      <c r="AL61">
        <v>71.22</v>
      </c>
      <c r="AM61" s="3">
        <f t="shared" si="28"/>
        <v>1</v>
      </c>
      <c r="AN61" s="3">
        <f t="shared" si="29"/>
        <v>0</v>
      </c>
      <c r="AO61" s="3">
        <f t="shared" si="30"/>
        <v>0</v>
      </c>
    </row>
    <row r="62" spans="1:41" x14ac:dyDescent="0.35">
      <c r="A62" t="s">
        <v>1534</v>
      </c>
      <c r="B62" t="s">
        <v>1548</v>
      </c>
      <c r="C62" t="s">
        <v>3</v>
      </c>
      <c r="D62" t="s">
        <v>4</v>
      </c>
      <c r="E62">
        <v>24.5</v>
      </c>
      <c r="F62">
        <v>111.96</v>
      </c>
      <c r="G62">
        <v>74.930000000000007</v>
      </c>
      <c r="H62">
        <f t="shared" si="23"/>
        <v>1.4941945816095019</v>
      </c>
      <c r="I62">
        <v>23</v>
      </c>
      <c r="J62">
        <v>55.42</v>
      </c>
      <c r="K62">
        <v>71.22</v>
      </c>
      <c r="L62" s="3">
        <f t="shared" si="24"/>
        <v>0</v>
      </c>
      <c r="M62" s="3">
        <f t="shared" si="25"/>
        <v>1</v>
      </c>
      <c r="N62" s="3">
        <f t="shared" si="26"/>
        <v>0</v>
      </c>
      <c r="AB62" t="s">
        <v>1534</v>
      </c>
      <c r="AC62" t="s">
        <v>1548</v>
      </c>
      <c r="AD62" t="s">
        <v>3</v>
      </c>
      <c r="AE62" t="s">
        <v>5</v>
      </c>
      <c r="AF62">
        <v>24</v>
      </c>
      <c r="AG62">
        <v>166.51</v>
      </c>
      <c r="AH62">
        <v>73.7</v>
      </c>
      <c r="AI62">
        <f t="shared" si="27"/>
        <v>2.259294436906377</v>
      </c>
      <c r="AJ62">
        <v>22.5</v>
      </c>
      <c r="AK62">
        <v>66.040000000000006</v>
      </c>
      <c r="AL62">
        <v>69.97</v>
      </c>
      <c r="AM62" s="3">
        <f t="shared" si="28"/>
        <v>1</v>
      </c>
      <c r="AN62" s="3">
        <f t="shared" si="29"/>
        <v>0</v>
      </c>
      <c r="AO62" s="3">
        <f t="shared" si="30"/>
        <v>0</v>
      </c>
    </row>
    <row r="63" spans="1:41" x14ac:dyDescent="0.35">
      <c r="A63" t="s">
        <v>1535</v>
      </c>
      <c r="B63" t="s">
        <v>1548</v>
      </c>
      <c r="C63" t="s">
        <v>3</v>
      </c>
      <c r="D63" t="s">
        <v>4</v>
      </c>
      <c r="E63">
        <v>24.5</v>
      </c>
      <c r="F63">
        <v>121.77</v>
      </c>
      <c r="G63">
        <v>74.930000000000007</v>
      </c>
      <c r="H63">
        <f t="shared" si="23"/>
        <v>1.62511677565728</v>
      </c>
      <c r="I63">
        <v>23</v>
      </c>
      <c r="J63">
        <v>70.37</v>
      </c>
      <c r="K63">
        <v>71.22</v>
      </c>
      <c r="L63" s="3">
        <f t="shared" si="24"/>
        <v>1</v>
      </c>
      <c r="M63" s="3">
        <f t="shared" si="25"/>
        <v>0</v>
      </c>
      <c r="N63" s="3">
        <f t="shared" si="26"/>
        <v>0</v>
      </c>
      <c r="AB63" t="s">
        <v>1535</v>
      </c>
      <c r="AC63" t="s">
        <v>1548</v>
      </c>
      <c r="AD63" t="s">
        <v>3</v>
      </c>
      <c r="AE63" t="s">
        <v>5</v>
      </c>
      <c r="AF63">
        <v>24</v>
      </c>
      <c r="AG63">
        <v>183.91</v>
      </c>
      <c r="AH63">
        <v>73.7</v>
      </c>
      <c r="AI63">
        <f t="shared" si="27"/>
        <v>2.4953867028493892</v>
      </c>
      <c r="AJ63">
        <v>22</v>
      </c>
      <c r="AK63">
        <v>66.41</v>
      </c>
      <c r="AL63">
        <v>68.72</v>
      </c>
      <c r="AM63" s="3">
        <f t="shared" si="28"/>
        <v>1</v>
      </c>
      <c r="AN63" s="3">
        <f t="shared" si="29"/>
        <v>0</v>
      </c>
      <c r="AO63" s="3">
        <f t="shared" si="30"/>
        <v>0</v>
      </c>
    </row>
    <row r="64" spans="1:41" x14ac:dyDescent="0.35">
      <c r="A64" t="s">
        <v>1536</v>
      </c>
      <c r="B64" t="s">
        <v>1548</v>
      </c>
      <c r="C64" t="s">
        <v>3</v>
      </c>
      <c r="D64" t="s">
        <v>4</v>
      </c>
      <c r="E64">
        <v>24</v>
      </c>
      <c r="F64">
        <v>156.44999999999999</v>
      </c>
      <c r="G64">
        <v>73.7</v>
      </c>
      <c r="H64">
        <f t="shared" si="23"/>
        <v>2.1227951153324285</v>
      </c>
      <c r="I64">
        <v>23</v>
      </c>
      <c r="J64">
        <v>59.7</v>
      </c>
      <c r="K64">
        <v>71.22</v>
      </c>
      <c r="L64" s="3">
        <f t="shared" si="24"/>
        <v>1</v>
      </c>
      <c r="M64" s="3">
        <f t="shared" si="25"/>
        <v>0</v>
      </c>
      <c r="N64" s="3">
        <f t="shared" si="26"/>
        <v>0</v>
      </c>
      <c r="AB64" t="s">
        <v>1536</v>
      </c>
      <c r="AC64" t="s">
        <v>1548</v>
      </c>
      <c r="AD64" t="s">
        <v>3</v>
      </c>
      <c r="AE64" t="s">
        <v>5</v>
      </c>
      <c r="AF64">
        <v>24</v>
      </c>
      <c r="AG64">
        <v>138.44</v>
      </c>
      <c r="AH64">
        <v>73.7</v>
      </c>
      <c r="AI64">
        <f t="shared" si="27"/>
        <v>1.8784260515603799</v>
      </c>
      <c r="AJ64">
        <v>22.5</v>
      </c>
      <c r="AK64">
        <v>67.67</v>
      </c>
      <c r="AL64">
        <v>69.97</v>
      </c>
      <c r="AM64" s="3">
        <f t="shared" si="28"/>
        <v>1</v>
      </c>
      <c r="AN64" s="3">
        <f t="shared" si="29"/>
        <v>0</v>
      </c>
      <c r="AO64" s="3">
        <f t="shared" si="30"/>
        <v>0</v>
      </c>
    </row>
    <row r="65" spans="1:41" x14ac:dyDescent="0.35">
      <c r="A65" t="s">
        <v>1539</v>
      </c>
      <c r="B65" t="s">
        <v>1548</v>
      </c>
      <c r="C65" t="s">
        <v>3</v>
      </c>
      <c r="D65" t="s">
        <v>4</v>
      </c>
      <c r="E65">
        <v>24.5</v>
      </c>
      <c r="F65">
        <v>202.62</v>
      </c>
      <c r="G65">
        <v>74.930000000000007</v>
      </c>
      <c r="H65">
        <f t="shared" si="23"/>
        <v>2.7041238489256636</v>
      </c>
      <c r="I65">
        <v>22.5</v>
      </c>
      <c r="J65">
        <v>58.91</v>
      </c>
      <c r="K65">
        <v>69.97</v>
      </c>
      <c r="L65" s="3">
        <f t="shared" si="24"/>
        <v>1</v>
      </c>
      <c r="M65" s="3">
        <f t="shared" si="25"/>
        <v>0</v>
      </c>
      <c r="N65" s="3">
        <f t="shared" si="26"/>
        <v>0</v>
      </c>
      <c r="AB65" t="s">
        <v>1539</v>
      </c>
      <c r="AC65" t="s">
        <v>1548</v>
      </c>
      <c r="AD65" t="s">
        <v>3</v>
      </c>
      <c r="AE65" t="s">
        <v>5</v>
      </c>
      <c r="AF65">
        <v>24</v>
      </c>
      <c r="AG65">
        <v>196.39</v>
      </c>
      <c r="AH65">
        <v>73.7</v>
      </c>
      <c r="AI65">
        <f t="shared" si="27"/>
        <v>2.6647218453188599</v>
      </c>
      <c r="AJ65">
        <v>22</v>
      </c>
      <c r="AK65">
        <v>62.3</v>
      </c>
      <c r="AL65">
        <v>68.72</v>
      </c>
      <c r="AM65" s="3">
        <f t="shared" si="28"/>
        <v>1</v>
      </c>
      <c r="AN65" s="3">
        <f t="shared" si="29"/>
        <v>0</v>
      </c>
      <c r="AO65" s="3">
        <f t="shared" si="30"/>
        <v>0</v>
      </c>
    </row>
    <row r="66" spans="1:41" x14ac:dyDescent="0.35">
      <c r="A66" t="s">
        <v>1540</v>
      </c>
      <c r="B66" t="s">
        <v>1548</v>
      </c>
      <c r="C66" t="s">
        <v>3</v>
      </c>
      <c r="D66" t="s">
        <v>4</v>
      </c>
      <c r="E66">
        <v>24</v>
      </c>
      <c r="F66">
        <v>180.06</v>
      </c>
      <c r="G66">
        <v>73.7</v>
      </c>
      <c r="H66">
        <f t="shared" si="23"/>
        <v>2.4431478968792399</v>
      </c>
      <c r="I66">
        <v>22.5</v>
      </c>
      <c r="J66">
        <v>65.23</v>
      </c>
      <c r="K66">
        <v>69.97</v>
      </c>
      <c r="L66" s="3">
        <f t="shared" si="24"/>
        <v>1</v>
      </c>
      <c r="M66" s="3">
        <f t="shared" si="25"/>
        <v>0</v>
      </c>
      <c r="N66" s="3">
        <f t="shared" si="26"/>
        <v>0</v>
      </c>
      <c r="AB66" t="s">
        <v>1540</v>
      </c>
      <c r="AC66" t="s">
        <v>1548</v>
      </c>
      <c r="AD66" t="s">
        <v>3</v>
      </c>
      <c r="AE66" t="s">
        <v>5</v>
      </c>
      <c r="AF66">
        <v>24</v>
      </c>
      <c r="AG66">
        <v>93.2</v>
      </c>
      <c r="AH66">
        <v>73.7</v>
      </c>
      <c r="AI66">
        <f t="shared" si="27"/>
        <v>1.2645861601085482</v>
      </c>
      <c r="AJ66">
        <v>23</v>
      </c>
      <c r="AK66">
        <v>66.41</v>
      </c>
      <c r="AL66">
        <v>71.22</v>
      </c>
      <c r="AM66" s="3">
        <f t="shared" si="28"/>
        <v>0</v>
      </c>
      <c r="AN66" s="3">
        <f t="shared" si="29"/>
        <v>1</v>
      </c>
      <c r="AO66" s="3">
        <f t="shared" si="30"/>
        <v>0</v>
      </c>
    </row>
    <row r="67" spans="1:41" x14ac:dyDescent="0.35">
      <c r="A67" t="s">
        <v>1541</v>
      </c>
      <c r="B67" t="s">
        <v>1548</v>
      </c>
      <c r="C67" t="s">
        <v>3</v>
      </c>
      <c r="D67" t="s">
        <v>4</v>
      </c>
      <c r="E67">
        <v>24.5</v>
      </c>
      <c r="F67">
        <v>119.49</v>
      </c>
      <c r="G67">
        <v>74.930000000000007</v>
      </c>
      <c r="H67">
        <f t="shared" si="23"/>
        <v>1.5946883758174293</v>
      </c>
      <c r="I67">
        <v>23</v>
      </c>
      <c r="J67">
        <v>68.569999999999993</v>
      </c>
      <c r="K67">
        <v>71.22</v>
      </c>
      <c r="L67" s="3">
        <f t="shared" si="24"/>
        <v>1</v>
      </c>
      <c r="M67" s="3">
        <f t="shared" si="25"/>
        <v>0</v>
      </c>
      <c r="N67" s="3">
        <f t="shared" si="26"/>
        <v>0</v>
      </c>
      <c r="AB67" t="s">
        <v>1541</v>
      </c>
      <c r="AC67" t="s">
        <v>1548</v>
      </c>
      <c r="AD67" t="s">
        <v>3</v>
      </c>
      <c r="AE67" t="s">
        <v>5</v>
      </c>
      <c r="AF67">
        <v>24</v>
      </c>
      <c r="AG67">
        <v>180.26</v>
      </c>
      <c r="AH67">
        <v>73.7</v>
      </c>
      <c r="AI67">
        <f t="shared" si="27"/>
        <v>2.4458616010854817</v>
      </c>
      <c r="AJ67">
        <v>16</v>
      </c>
      <c r="AK67">
        <v>57.06</v>
      </c>
      <c r="AL67">
        <v>53.5</v>
      </c>
      <c r="AM67" s="3">
        <f t="shared" si="28"/>
        <v>1</v>
      </c>
      <c r="AN67" s="3">
        <f t="shared" si="29"/>
        <v>0</v>
      </c>
      <c r="AO67" s="3">
        <f t="shared" si="30"/>
        <v>0</v>
      </c>
    </row>
    <row r="68" spans="1:41" x14ac:dyDescent="0.35">
      <c r="A68" t="s">
        <v>1543</v>
      </c>
      <c r="B68" t="s">
        <v>1548</v>
      </c>
      <c r="C68" t="s">
        <v>3</v>
      </c>
      <c r="D68" t="s">
        <v>4</v>
      </c>
      <c r="E68">
        <v>24.5</v>
      </c>
      <c r="F68">
        <v>116.9</v>
      </c>
      <c r="G68">
        <v>74.930000000000007</v>
      </c>
      <c r="H68">
        <f t="shared" si="23"/>
        <v>1.5601227812625116</v>
      </c>
      <c r="I68">
        <v>22.5</v>
      </c>
      <c r="J68">
        <v>60.44</v>
      </c>
      <c r="K68">
        <v>69.97</v>
      </c>
      <c r="L68" s="3">
        <f t="shared" si="24"/>
        <v>1</v>
      </c>
      <c r="M68" s="3">
        <f t="shared" si="25"/>
        <v>0</v>
      </c>
      <c r="N68" s="3">
        <f t="shared" si="26"/>
        <v>0</v>
      </c>
      <c r="AB68" t="s">
        <v>1543</v>
      </c>
      <c r="AC68" t="s">
        <v>1548</v>
      </c>
      <c r="AD68" t="s">
        <v>3</v>
      </c>
      <c r="AE68" t="s">
        <v>5</v>
      </c>
      <c r="AF68">
        <v>24</v>
      </c>
      <c r="AG68">
        <v>153.58000000000001</v>
      </c>
      <c r="AH68">
        <v>73.7</v>
      </c>
      <c r="AI68">
        <f t="shared" si="27"/>
        <v>2.0838534599728629</v>
      </c>
      <c r="AJ68">
        <v>22</v>
      </c>
      <c r="AK68">
        <v>47.81</v>
      </c>
      <c r="AL68">
        <v>68.72</v>
      </c>
      <c r="AM68" s="3">
        <f t="shared" si="28"/>
        <v>1</v>
      </c>
      <c r="AN68" s="3">
        <f t="shared" si="29"/>
        <v>0</v>
      </c>
      <c r="AO68" s="3">
        <f t="shared" si="30"/>
        <v>0</v>
      </c>
    </row>
    <row r="69" spans="1:41" x14ac:dyDescent="0.35">
      <c r="A69" t="s">
        <v>1545</v>
      </c>
      <c r="B69" t="s">
        <v>1548</v>
      </c>
      <c r="C69" t="s">
        <v>3</v>
      </c>
      <c r="D69" t="s">
        <v>4</v>
      </c>
      <c r="E69">
        <v>24</v>
      </c>
      <c r="F69">
        <v>206.07</v>
      </c>
      <c r="G69">
        <v>73.7</v>
      </c>
      <c r="H69">
        <f t="shared" si="23"/>
        <v>2.7960651289009495</v>
      </c>
      <c r="I69">
        <v>22</v>
      </c>
      <c r="J69">
        <v>52.96</v>
      </c>
      <c r="K69">
        <v>68.72</v>
      </c>
      <c r="L69" s="3">
        <f t="shared" si="24"/>
        <v>1</v>
      </c>
      <c r="M69" s="3">
        <f t="shared" si="25"/>
        <v>0</v>
      </c>
      <c r="N69" s="3">
        <f t="shared" si="26"/>
        <v>0</v>
      </c>
      <c r="AB69" t="s">
        <v>1545</v>
      </c>
      <c r="AC69" t="s">
        <v>1548</v>
      </c>
      <c r="AD69" t="s">
        <v>3</v>
      </c>
      <c r="AE69" t="s">
        <v>5</v>
      </c>
      <c r="AF69">
        <v>24</v>
      </c>
      <c r="AG69">
        <v>180.63</v>
      </c>
      <c r="AH69">
        <v>73.7</v>
      </c>
      <c r="AI69">
        <f t="shared" si="27"/>
        <v>2.4508819538670283</v>
      </c>
      <c r="AJ69">
        <v>22</v>
      </c>
      <c r="AK69">
        <v>49.54</v>
      </c>
      <c r="AL69">
        <v>68.72</v>
      </c>
      <c r="AM69" s="3">
        <f t="shared" ref="AM69:AM95" si="31">IF(AI69&gt;1.5,1,0)</f>
        <v>1</v>
      </c>
      <c r="AN69" s="3">
        <f t="shared" ref="AN69:AN95" si="32">IF((AND(AI69&gt;1,AI69&lt;1.5)),1,0)</f>
        <v>0</v>
      </c>
      <c r="AO69" s="3">
        <f t="shared" ref="AO69:AO95" si="33">IF(AI69&lt;1,1,0)</f>
        <v>0</v>
      </c>
    </row>
    <row r="70" spans="1:41" x14ac:dyDescent="0.35">
      <c r="A70" t="s">
        <v>1551</v>
      </c>
      <c r="B70" t="s">
        <v>1548</v>
      </c>
      <c r="C70" t="s">
        <v>0</v>
      </c>
      <c r="D70" t="s">
        <v>1</v>
      </c>
      <c r="E70">
        <v>24.5</v>
      </c>
      <c r="F70">
        <v>159.05000000000001</v>
      </c>
      <c r="G70">
        <v>74.930000000000007</v>
      </c>
      <c r="H70">
        <f t="shared" si="23"/>
        <v>2.1226478046176429</v>
      </c>
      <c r="I70">
        <v>22</v>
      </c>
      <c r="J70">
        <v>50.72</v>
      </c>
      <c r="K70">
        <v>68.72</v>
      </c>
      <c r="L70" s="3">
        <f t="shared" ref="L70:L95" si="34">IF(H70&gt;1.5,1,0)</f>
        <v>1</v>
      </c>
      <c r="M70" s="3">
        <f t="shared" ref="M70:M95" si="35">IF((AND(H70&gt;1,H70&lt;1.5)),1,0)</f>
        <v>0</v>
      </c>
      <c r="N70" s="3">
        <f t="shared" ref="N70:N95" si="36">IF(H70&lt;1,1,0)</f>
        <v>0</v>
      </c>
      <c r="AB70" t="s">
        <v>1551</v>
      </c>
      <c r="AC70" t="s">
        <v>1548</v>
      </c>
      <c r="AD70" t="s">
        <v>0</v>
      </c>
      <c r="AE70" t="s">
        <v>2</v>
      </c>
      <c r="AF70">
        <v>24</v>
      </c>
      <c r="AG70">
        <v>84.69</v>
      </c>
      <c r="AH70">
        <v>73.7</v>
      </c>
      <c r="AI70">
        <f t="shared" si="27"/>
        <v>1.1491180461329715</v>
      </c>
      <c r="AJ70">
        <v>23.5</v>
      </c>
      <c r="AK70">
        <v>63.36</v>
      </c>
      <c r="AL70">
        <v>72.459999999999994</v>
      </c>
      <c r="AM70" s="3">
        <f t="shared" si="31"/>
        <v>0</v>
      </c>
      <c r="AN70" s="3">
        <f t="shared" si="32"/>
        <v>1</v>
      </c>
      <c r="AO70" s="3">
        <f t="shared" si="33"/>
        <v>0</v>
      </c>
    </row>
    <row r="71" spans="1:41" x14ac:dyDescent="0.35">
      <c r="A71" t="s">
        <v>1552</v>
      </c>
      <c r="B71" t="s">
        <v>1548</v>
      </c>
      <c r="C71" t="s">
        <v>0</v>
      </c>
      <c r="D71" t="s">
        <v>1</v>
      </c>
      <c r="E71">
        <v>24</v>
      </c>
      <c r="F71">
        <v>120.51</v>
      </c>
      <c r="G71">
        <v>73.7</v>
      </c>
      <c r="H71">
        <f t="shared" si="23"/>
        <v>1.6351424694708276</v>
      </c>
      <c r="I71">
        <v>22.5</v>
      </c>
      <c r="J71">
        <v>67.849999999999994</v>
      </c>
      <c r="K71">
        <v>69.97</v>
      </c>
      <c r="L71" s="3">
        <f t="shared" si="34"/>
        <v>1</v>
      </c>
      <c r="M71" s="3">
        <f t="shared" si="35"/>
        <v>0</v>
      </c>
      <c r="N71" s="3">
        <f t="shared" si="36"/>
        <v>0</v>
      </c>
      <c r="AB71" t="s">
        <v>1552</v>
      </c>
      <c r="AC71" t="s">
        <v>1548</v>
      </c>
      <c r="AD71" s="4" t="s">
        <v>0</v>
      </c>
      <c r="AE71" s="4" t="s">
        <v>2</v>
      </c>
      <c r="AF71" s="4">
        <v>27.5</v>
      </c>
      <c r="AG71" s="4">
        <v>78.27</v>
      </c>
      <c r="AH71" s="4">
        <v>82.3</v>
      </c>
      <c r="AI71" s="4">
        <f t="shared" si="27"/>
        <v>0.95103280680437419</v>
      </c>
      <c r="AJ71" s="4">
        <v>27</v>
      </c>
      <c r="AK71" s="4">
        <v>54.25</v>
      </c>
      <c r="AL71" s="4">
        <v>81.08</v>
      </c>
      <c r="AM71" s="4">
        <f t="shared" si="31"/>
        <v>0</v>
      </c>
      <c r="AN71" s="4">
        <f t="shared" si="32"/>
        <v>0</v>
      </c>
      <c r="AO71" s="4">
        <f t="shared" si="33"/>
        <v>1</v>
      </c>
    </row>
    <row r="72" spans="1:41" x14ac:dyDescent="0.35">
      <c r="A72" t="s">
        <v>1553</v>
      </c>
      <c r="B72" t="s">
        <v>1548</v>
      </c>
      <c r="C72" t="s">
        <v>0</v>
      </c>
      <c r="D72" t="s">
        <v>1</v>
      </c>
      <c r="E72">
        <v>24</v>
      </c>
      <c r="F72">
        <v>165.5</v>
      </c>
      <c r="G72">
        <v>73.7</v>
      </c>
      <c r="H72">
        <f t="shared" si="23"/>
        <v>2.2455902306648574</v>
      </c>
      <c r="I72">
        <v>22</v>
      </c>
      <c r="J72">
        <v>52.88</v>
      </c>
      <c r="K72">
        <v>68.72</v>
      </c>
      <c r="L72" s="3">
        <f t="shared" si="34"/>
        <v>1</v>
      </c>
      <c r="M72" s="3">
        <f t="shared" si="35"/>
        <v>0</v>
      </c>
      <c r="N72" s="3">
        <f t="shared" si="36"/>
        <v>0</v>
      </c>
      <c r="AB72" t="s">
        <v>1553</v>
      </c>
      <c r="AC72" t="s">
        <v>1548</v>
      </c>
      <c r="AD72" t="s">
        <v>0</v>
      </c>
      <c r="AE72" t="s">
        <v>2</v>
      </c>
      <c r="AF72">
        <v>24</v>
      </c>
      <c r="AG72">
        <v>143.31</v>
      </c>
      <c r="AH72">
        <v>73.7</v>
      </c>
      <c r="AI72">
        <f t="shared" si="27"/>
        <v>1.9445047489823608</v>
      </c>
      <c r="AJ72">
        <v>23</v>
      </c>
      <c r="AK72">
        <v>69.73</v>
      </c>
      <c r="AL72">
        <v>71.22</v>
      </c>
      <c r="AM72" s="3">
        <f t="shared" si="31"/>
        <v>1</v>
      </c>
      <c r="AN72" s="3">
        <f t="shared" si="32"/>
        <v>0</v>
      </c>
      <c r="AO72" s="3">
        <f t="shared" si="33"/>
        <v>0</v>
      </c>
    </row>
    <row r="73" spans="1:41" x14ac:dyDescent="0.35">
      <c r="A73" t="s">
        <v>1554</v>
      </c>
      <c r="B73" t="s">
        <v>1548</v>
      </c>
      <c r="C73" t="s">
        <v>0</v>
      </c>
      <c r="D73" t="s">
        <v>1</v>
      </c>
      <c r="E73">
        <v>24</v>
      </c>
      <c r="F73">
        <v>167.9</v>
      </c>
      <c r="G73">
        <v>73.7</v>
      </c>
      <c r="H73">
        <f t="shared" si="23"/>
        <v>2.2781546811397559</v>
      </c>
      <c r="I73">
        <v>22.5</v>
      </c>
      <c r="J73">
        <v>50.24</v>
      </c>
      <c r="K73">
        <v>69.97</v>
      </c>
      <c r="L73" s="3">
        <f t="shared" si="34"/>
        <v>1</v>
      </c>
      <c r="M73" s="3">
        <f t="shared" si="35"/>
        <v>0</v>
      </c>
      <c r="N73" s="3">
        <f t="shared" si="36"/>
        <v>0</v>
      </c>
      <c r="AB73" t="s">
        <v>1554</v>
      </c>
      <c r="AC73" t="s">
        <v>1548</v>
      </c>
      <c r="AD73" t="s">
        <v>0</v>
      </c>
      <c r="AE73" t="s">
        <v>2</v>
      </c>
      <c r="AF73">
        <v>24</v>
      </c>
      <c r="AG73">
        <v>90.75</v>
      </c>
      <c r="AH73">
        <v>73.7</v>
      </c>
      <c r="AI73">
        <f t="shared" si="27"/>
        <v>1.2313432835820894</v>
      </c>
      <c r="AJ73">
        <v>23.5</v>
      </c>
      <c r="AK73">
        <v>54.74</v>
      </c>
      <c r="AL73">
        <v>72.459999999999994</v>
      </c>
      <c r="AM73" s="3">
        <f t="shared" si="31"/>
        <v>0</v>
      </c>
      <c r="AN73" s="3">
        <f t="shared" si="32"/>
        <v>1</v>
      </c>
      <c r="AO73" s="3">
        <f t="shared" si="33"/>
        <v>0</v>
      </c>
    </row>
    <row r="74" spans="1:41" x14ac:dyDescent="0.35">
      <c r="A74" t="s">
        <v>1557</v>
      </c>
      <c r="B74" t="s">
        <v>1548</v>
      </c>
      <c r="C74" t="s">
        <v>0</v>
      </c>
      <c r="D74" t="s">
        <v>1</v>
      </c>
      <c r="E74">
        <v>24</v>
      </c>
      <c r="F74">
        <v>190.03</v>
      </c>
      <c r="G74">
        <v>73.7</v>
      </c>
      <c r="H74">
        <f t="shared" si="23"/>
        <v>2.5784260515603799</v>
      </c>
      <c r="I74">
        <v>22</v>
      </c>
      <c r="J74">
        <v>44.84</v>
      </c>
      <c r="K74">
        <v>68.72</v>
      </c>
      <c r="L74" s="3">
        <f t="shared" si="34"/>
        <v>1</v>
      </c>
      <c r="M74" s="3">
        <f t="shared" si="35"/>
        <v>0</v>
      </c>
      <c r="N74" s="3">
        <f t="shared" si="36"/>
        <v>0</v>
      </c>
      <c r="AB74" t="s">
        <v>1557</v>
      </c>
      <c r="AC74" t="s">
        <v>1548</v>
      </c>
      <c r="AD74" t="s">
        <v>0</v>
      </c>
      <c r="AE74" t="s">
        <v>2</v>
      </c>
      <c r="AF74">
        <v>24</v>
      </c>
      <c r="AG74">
        <v>163.6</v>
      </c>
      <c r="AH74">
        <v>73.7</v>
      </c>
      <c r="AI74">
        <f t="shared" si="27"/>
        <v>2.2198100407055628</v>
      </c>
      <c r="AJ74">
        <v>22.5</v>
      </c>
      <c r="AK74">
        <v>48.68</v>
      </c>
      <c r="AL74">
        <v>69.97</v>
      </c>
      <c r="AM74" s="3">
        <f t="shared" si="31"/>
        <v>1</v>
      </c>
      <c r="AN74" s="3">
        <f t="shared" si="32"/>
        <v>0</v>
      </c>
      <c r="AO74" s="3">
        <f t="shared" si="33"/>
        <v>0</v>
      </c>
    </row>
    <row r="75" spans="1:41" x14ac:dyDescent="0.35">
      <c r="A75" t="s">
        <v>1558</v>
      </c>
      <c r="B75" t="s">
        <v>1548</v>
      </c>
      <c r="C75" t="s">
        <v>0</v>
      </c>
      <c r="D75" t="s">
        <v>1</v>
      </c>
      <c r="E75">
        <v>24.5</v>
      </c>
      <c r="F75">
        <v>87.05</v>
      </c>
      <c r="G75">
        <v>74.930000000000007</v>
      </c>
      <c r="H75">
        <f t="shared" si="23"/>
        <v>1.1617509675697315</v>
      </c>
      <c r="I75">
        <v>24</v>
      </c>
      <c r="J75">
        <v>65.91</v>
      </c>
      <c r="K75">
        <v>73.7</v>
      </c>
      <c r="L75" s="3">
        <f t="shared" si="34"/>
        <v>0</v>
      </c>
      <c r="M75" s="3">
        <f t="shared" si="35"/>
        <v>1</v>
      </c>
      <c r="N75" s="3">
        <f t="shared" si="36"/>
        <v>0</v>
      </c>
      <c r="AB75" t="s">
        <v>1558</v>
      </c>
      <c r="AC75" t="s">
        <v>1548</v>
      </c>
      <c r="AD75" s="4" t="s">
        <v>0</v>
      </c>
      <c r="AE75" s="4" t="s">
        <v>2</v>
      </c>
      <c r="AF75" s="4">
        <v>22</v>
      </c>
      <c r="AG75" s="4">
        <v>63.66</v>
      </c>
      <c r="AH75" s="4">
        <v>68.72</v>
      </c>
      <c r="AI75" s="4">
        <f t="shared" si="27"/>
        <v>0.92636786961583228</v>
      </c>
      <c r="AJ75" s="4">
        <v>21.5</v>
      </c>
      <c r="AK75" s="4">
        <v>35.049999999999997</v>
      </c>
      <c r="AL75" s="4">
        <v>67.47</v>
      </c>
      <c r="AM75" s="4">
        <f t="shared" si="31"/>
        <v>0</v>
      </c>
      <c r="AN75" s="4">
        <f t="shared" si="32"/>
        <v>0</v>
      </c>
      <c r="AO75" s="4">
        <f t="shared" si="33"/>
        <v>1</v>
      </c>
    </row>
    <row r="76" spans="1:41" x14ac:dyDescent="0.35">
      <c r="A76" t="s">
        <v>1559</v>
      </c>
      <c r="B76" t="s">
        <v>1548</v>
      </c>
      <c r="C76" t="s">
        <v>0</v>
      </c>
      <c r="D76" t="s">
        <v>1</v>
      </c>
      <c r="E76">
        <v>24</v>
      </c>
      <c r="F76">
        <v>129.22</v>
      </c>
      <c r="G76">
        <v>73.7</v>
      </c>
      <c r="H76">
        <f t="shared" si="23"/>
        <v>1.7533242876526458</v>
      </c>
      <c r="I76">
        <v>22.5</v>
      </c>
      <c r="J76">
        <v>54.92</v>
      </c>
      <c r="K76">
        <v>69.97</v>
      </c>
      <c r="L76" s="3">
        <f t="shared" si="34"/>
        <v>1</v>
      </c>
      <c r="M76" s="3">
        <f t="shared" si="35"/>
        <v>0</v>
      </c>
      <c r="N76" s="3">
        <f t="shared" si="36"/>
        <v>0</v>
      </c>
      <c r="AB76" t="s">
        <v>1559</v>
      </c>
      <c r="AC76" t="s">
        <v>1548</v>
      </c>
      <c r="AD76" t="s">
        <v>0</v>
      </c>
      <c r="AE76" t="s">
        <v>2</v>
      </c>
      <c r="AF76">
        <v>24</v>
      </c>
      <c r="AG76">
        <v>80.92</v>
      </c>
      <c r="AH76">
        <v>73.7</v>
      </c>
      <c r="AI76">
        <f t="shared" si="27"/>
        <v>1.0979647218453188</v>
      </c>
      <c r="AJ76">
        <v>18</v>
      </c>
      <c r="AK76">
        <v>64.010000000000005</v>
      </c>
      <c r="AL76">
        <v>58.64</v>
      </c>
      <c r="AM76" s="3">
        <f t="shared" si="31"/>
        <v>0</v>
      </c>
      <c r="AN76" s="3">
        <f t="shared" si="32"/>
        <v>1</v>
      </c>
      <c r="AO76" s="3">
        <f t="shared" si="33"/>
        <v>0</v>
      </c>
    </row>
    <row r="77" spans="1:41" x14ac:dyDescent="0.35">
      <c r="A77" t="s">
        <v>1561</v>
      </c>
      <c r="B77" t="s">
        <v>1548</v>
      </c>
      <c r="C77" t="s">
        <v>0</v>
      </c>
      <c r="D77" t="s">
        <v>1</v>
      </c>
      <c r="E77">
        <v>24</v>
      </c>
      <c r="F77">
        <v>146.66</v>
      </c>
      <c r="G77">
        <v>73.7</v>
      </c>
      <c r="H77">
        <f t="shared" si="23"/>
        <v>1.9899592944369062</v>
      </c>
      <c r="I77">
        <v>22.5</v>
      </c>
      <c r="J77">
        <v>63.64</v>
      </c>
      <c r="K77">
        <v>69.97</v>
      </c>
      <c r="L77" s="3">
        <f t="shared" si="34"/>
        <v>1</v>
      </c>
      <c r="M77" s="3">
        <f t="shared" si="35"/>
        <v>0</v>
      </c>
      <c r="N77" s="3">
        <f t="shared" si="36"/>
        <v>0</v>
      </c>
      <c r="AB77" t="s">
        <v>1561</v>
      </c>
      <c r="AC77" t="s">
        <v>1548</v>
      </c>
      <c r="AD77" t="s">
        <v>0</v>
      </c>
      <c r="AE77" t="s">
        <v>2</v>
      </c>
      <c r="AF77">
        <v>24</v>
      </c>
      <c r="AG77">
        <v>104.03</v>
      </c>
      <c r="AH77">
        <v>73.7</v>
      </c>
      <c r="AI77">
        <f t="shared" si="27"/>
        <v>1.4115332428765264</v>
      </c>
      <c r="AJ77">
        <v>23</v>
      </c>
      <c r="AK77">
        <v>57.29</v>
      </c>
      <c r="AL77">
        <v>71.22</v>
      </c>
      <c r="AM77" s="3">
        <f t="shared" si="31"/>
        <v>0</v>
      </c>
      <c r="AN77" s="3">
        <f t="shared" si="32"/>
        <v>1</v>
      </c>
      <c r="AO77" s="3">
        <f t="shared" si="33"/>
        <v>0</v>
      </c>
    </row>
    <row r="78" spans="1:41" x14ac:dyDescent="0.35">
      <c r="A78" t="s">
        <v>1562</v>
      </c>
      <c r="B78" s="4" t="s">
        <v>1548</v>
      </c>
      <c r="C78" s="4" t="s">
        <v>0</v>
      </c>
      <c r="D78" s="4" t="s">
        <v>1</v>
      </c>
      <c r="E78" s="4">
        <v>19</v>
      </c>
      <c r="F78" s="4">
        <v>60.48</v>
      </c>
      <c r="G78" s="4">
        <v>61.18</v>
      </c>
      <c r="H78" s="4">
        <f t="shared" si="23"/>
        <v>0.98855835240274592</v>
      </c>
      <c r="I78" s="4">
        <v>18.5</v>
      </c>
      <c r="J78" s="4">
        <v>27.62</v>
      </c>
      <c r="K78" s="4">
        <v>59.91</v>
      </c>
      <c r="L78" s="4">
        <f t="shared" si="34"/>
        <v>0</v>
      </c>
      <c r="M78" s="4">
        <f t="shared" si="35"/>
        <v>0</v>
      </c>
      <c r="N78" s="4">
        <f t="shared" si="36"/>
        <v>1</v>
      </c>
      <c r="AB78" t="s">
        <v>1562</v>
      </c>
      <c r="AC78" t="s">
        <v>1548</v>
      </c>
      <c r="AD78" t="s">
        <v>0</v>
      </c>
      <c r="AE78" t="s">
        <v>2</v>
      </c>
      <c r="AF78">
        <v>35</v>
      </c>
      <c r="AG78">
        <v>113.47</v>
      </c>
      <c r="AH78">
        <v>100.44</v>
      </c>
      <c r="AI78">
        <f t="shared" si="27"/>
        <v>1.1297291915571486</v>
      </c>
      <c r="AJ78">
        <v>34.5</v>
      </c>
      <c r="AK78">
        <v>85.46</v>
      </c>
      <c r="AL78">
        <v>99.24</v>
      </c>
      <c r="AM78" s="3">
        <f t="shared" si="31"/>
        <v>0</v>
      </c>
      <c r="AN78" s="3">
        <f t="shared" si="32"/>
        <v>1</v>
      </c>
      <c r="AO78" s="3">
        <f t="shared" si="33"/>
        <v>0</v>
      </c>
    </row>
    <row r="79" spans="1:41" x14ac:dyDescent="0.35">
      <c r="A79" t="s">
        <v>1563</v>
      </c>
      <c r="B79" t="s">
        <v>1548</v>
      </c>
      <c r="C79" t="s">
        <v>0</v>
      </c>
      <c r="D79" t="s">
        <v>1</v>
      </c>
      <c r="E79">
        <v>24.5</v>
      </c>
      <c r="F79">
        <v>130.15</v>
      </c>
      <c r="G79">
        <v>74.930000000000007</v>
      </c>
      <c r="H79">
        <f t="shared" si="23"/>
        <v>1.7369544908581342</v>
      </c>
      <c r="I79">
        <v>22.5</v>
      </c>
      <c r="J79">
        <v>56.21</v>
      </c>
      <c r="K79">
        <v>69.97</v>
      </c>
      <c r="L79" s="3">
        <f t="shared" si="34"/>
        <v>1</v>
      </c>
      <c r="M79" s="3">
        <f t="shared" si="35"/>
        <v>0</v>
      </c>
      <c r="N79" s="3">
        <f t="shared" si="36"/>
        <v>0</v>
      </c>
      <c r="AB79" t="s">
        <v>1563</v>
      </c>
      <c r="AC79" t="s">
        <v>1548</v>
      </c>
      <c r="AD79" t="s">
        <v>0</v>
      </c>
      <c r="AE79" t="s">
        <v>2</v>
      </c>
      <c r="AF79">
        <v>24</v>
      </c>
      <c r="AG79">
        <v>120.42</v>
      </c>
      <c r="AH79">
        <v>73.7</v>
      </c>
      <c r="AI79">
        <f t="shared" si="27"/>
        <v>1.633921302578019</v>
      </c>
      <c r="AJ79">
        <v>23.5</v>
      </c>
      <c r="AK79">
        <v>71.31</v>
      </c>
      <c r="AL79">
        <v>72.459999999999994</v>
      </c>
      <c r="AM79" s="3">
        <f t="shared" si="31"/>
        <v>1</v>
      </c>
      <c r="AN79" s="3">
        <f t="shared" si="32"/>
        <v>0</v>
      </c>
      <c r="AO79" s="3">
        <f t="shared" si="33"/>
        <v>0</v>
      </c>
    </row>
    <row r="80" spans="1:41" x14ac:dyDescent="0.35">
      <c r="A80" t="s">
        <v>1564</v>
      </c>
      <c r="B80" t="s">
        <v>1548</v>
      </c>
      <c r="C80" t="s">
        <v>0</v>
      </c>
      <c r="D80" t="s">
        <v>1</v>
      </c>
      <c r="E80">
        <v>24</v>
      </c>
      <c r="F80">
        <v>164.56</v>
      </c>
      <c r="G80">
        <v>73.7</v>
      </c>
      <c r="H80">
        <f t="shared" si="23"/>
        <v>2.2328358208955223</v>
      </c>
      <c r="I80">
        <v>22.5</v>
      </c>
      <c r="J80">
        <v>34.03</v>
      </c>
      <c r="K80">
        <v>69.97</v>
      </c>
      <c r="L80" s="3">
        <f t="shared" si="34"/>
        <v>1</v>
      </c>
      <c r="M80" s="3">
        <f t="shared" si="35"/>
        <v>0</v>
      </c>
      <c r="N80" s="3">
        <f t="shared" si="36"/>
        <v>0</v>
      </c>
      <c r="AB80" t="s">
        <v>1564</v>
      </c>
      <c r="AC80" t="s">
        <v>1548</v>
      </c>
      <c r="AD80" s="4" t="s">
        <v>0</v>
      </c>
      <c r="AE80" s="4" t="s">
        <v>2</v>
      </c>
      <c r="AF80" s="4">
        <v>23</v>
      </c>
      <c r="AG80" s="4">
        <v>68.569999999999993</v>
      </c>
      <c r="AH80" s="4">
        <v>71.22</v>
      </c>
      <c r="AI80" s="4">
        <f t="shared" si="27"/>
        <v>0.96279135074417288</v>
      </c>
      <c r="AJ80" s="4">
        <v>22.5</v>
      </c>
      <c r="AK80" s="4">
        <v>48.45</v>
      </c>
      <c r="AL80" s="4">
        <v>69.97</v>
      </c>
      <c r="AM80" s="4">
        <f t="shared" si="31"/>
        <v>0</v>
      </c>
      <c r="AN80" s="4">
        <f t="shared" si="32"/>
        <v>0</v>
      </c>
      <c r="AO80" s="4">
        <f t="shared" si="33"/>
        <v>1</v>
      </c>
    </row>
    <row r="81" spans="1:41" x14ac:dyDescent="0.35">
      <c r="A81" t="s">
        <v>1565</v>
      </c>
      <c r="B81" t="s">
        <v>1548</v>
      </c>
      <c r="C81" t="s">
        <v>0</v>
      </c>
      <c r="D81" t="s">
        <v>1</v>
      </c>
      <c r="E81">
        <v>24</v>
      </c>
      <c r="F81">
        <v>200.1</v>
      </c>
      <c r="G81">
        <v>73.7</v>
      </c>
      <c r="H81">
        <f t="shared" si="23"/>
        <v>2.7150610583446402</v>
      </c>
      <c r="I81">
        <v>22</v>
      </c>
      <c r="J81">
        <v>53.18</v>
      </c>
      <c r="K81">
        <v>68.72</v>
      </c>
      <c r="L81" s="3">
        <f t="shared" si="34"/>
        <v>1</v>
      </c>
      <c r="M81" s="3">
        <f t="shared" si="35"/>
        <v>0</v>
      </c>
      <c r="N81" s="3">
        <f t="shared" si="36"/>
        <v>0</v>
      </c>
      <c r="AB81" t="s">
        <v>1565</v>
      </c>
      <c r="AC81" t="s">
        <v>1548</v>
      </c>
      <c r="AD81" t="s">
        <v>0</v>
      </c>
      <c r="AE81" t="s">
        <v>2</v>
      </c>
      <c r="AF81">
        <v>24</v>
      </c>
      <c r="AG81">
        <v>100.72</v>
      </c>
      <c r="AH81">
        <v>73.7</v>
      </c>
      <c r="AI81">
        <f t="shared" si="27"/>
        <v>1.3666214382632293</v>
      </c>
      <c r="AJ81">
        <v>23.5</v>
      </c>
      <c r="AK81">
        <v>71.209999999999994</v>
      </c>
      <c r="AL81">
        <v>72.459999999999994</v>
      </c>
      <c r="AM81" s="3">
        <f t="shared" si="31"/>
        <v>0</v>
      </c>
      <c r="AN81" s="3">
        <f t="shared" si="32"/>
        <v>1</v>
      </c>
      <c r="AO81" s="3">
        <f t="shared" si="33"/>
        <v>0</v>
      </c>
    </row>
    <row r="82" spans="1:41" x14ac:dyDescent="0.35">
      <c r="A82" t="s">
        <v>1566</v>
      </c>
      <c r="B82" t="s">
        <v>1548</v>
      </c>
      <c r="C82" t="s">
        <v>3</v>
      </c>
      <c r="D82" t="s">
        <v>1</v>
      </c>
      <c r="E82">
        <v>24</v>
      </c>
      <c r="F82">
        <v>118.74</v>
      </c>
      <c r="G82">
        <v>73.7</v>
      </c>
      <c r="H82">
        <f t="shared" si="23"/>
        <v>1.6111261872455902</v>
      </c>
      <c r="I82">
        <v>22</v>
      </c>
      <c r="J82">
        <v>54.08</v>
      </c>
      <c r="K82">
        <v>68.72</v>
      </c>
      <c r="L82" s="3">
        <f t="shared" si="34"/>
        <v>1</v>
      </c>
      <c r="M82" s="3">
        <f t="shared" si="35"/>
        <v>0</v>
      </c>
      <c r="N82" s="3">
        <f t="shared" si="36"/>
        <v>0</v>
      </c>
      <c r="AB82" t="s">
        <v>1566</v>
      </c>
      <c r="AC82" t="s">
        <v>1548</v>
      </c>
      <c r="AD82" t="s">
        <v>3</v>
      </c>
      <c r="AE82" t="s">
        <v>2</v>
      </c>
      <c r="AF82">
        <v>24</v>
      </c>
      <c r="AG82">
        <v>80.72</v>
      </c>
      <c r="AH82">
        <v>73.7</v>
      </c>
      <c r="AI82">
        <f t="shared" si="27"/>
        <v>1.0952510176390773</v>
      </c>
      <c r="AJ82">
        <v>23.5</v>
      </c>
      <c r="AK82">
        <v>59.7</v>
      </c>
      <c r="AL82">
        <v>72.459999999999994</v>
      </c>
      <c r="AM82" s="3">
        <f t="shared" si="31"/>
        <v>0</v>
      </c>
      <c r="AN82" s="3">
        <f t="shared" si="32"/>
        <v>1</v>
      </c>
      <c r="AO82" s="3">
        <f t="shared" si="33"/>
        <v>0</v>
      </c>
    </row>
    <row r="83" spans="1:41" x14ac:dyDescent="0.35">
      <c r="A83" t="s">
        <v>1567</v>
      </c>
      <c r="B83" t="s">
        <v>1548</v>
      </c>
      <c r="C83" t="s">
        <v>3</v>
      </c>
      <c r="D83" t="s">
        <v>1</v>
      </c>
      <c r="E83">
        <v>24</v>
      </c>
      <c r="F83">
        <v>213.3</v>
      </c>
      <c r="G83">
        <v>73.7</v>
      </c>
      <c r="H83">
        <f t="shared" si="23"/>
        <v>2.894165535956581</v>
      </c>
      <c r="I83">
        <v>21.5</v>
      </c>
      <c r="J83">
        <v>51.71</v>
      </c>
      <c r="K83">
        <v>67.47</v>
      </c>
      <c r="L83" s="3">
        <f t="shared" si="34"/>
        <v>1</v>
      </c>
      <c r="M83" s="3">
        <f t="shared" si="35"/>
        <v>0</v>
      </c>
      <c r="N83" s="3">
        <f t="shared" si="36"/>
        <v>0</v>
      </c>
      <c r="AB83" t="s">
        <v>1567</v>
      </c>
      <c r="AC83" t="s">
        <v>1548</v>
      </c>
      <c r="AD83" t="s">
        <v>3</v>
      </c>
      <c r="AE83" t="s">
        <v>2</v>
      </c>
      <c r="AF83">
        <v>24</v>
      </c>
      <c r="AG83">
        <v>74.52</v>
      </c>
      <c r="AH83">
        <v>73.7</v>
      </c>
      <c r="AI83">
        <f t="shared" si="27"/>
        <v>1.0111261872455901</v>
      </c>
      <c r="AJ83">
        <v>23.5</v>
      </c>
      <c r="AK83">
        <v>57.19</v>
      </c>
      <c r="AL83">
        <v>72.459999999999994</v>
      </c>
      <c r="AM83" s="3">
        <f t="shared" si="31"/>
        <v>0</v>
      </c>
      <c r="AN83" s="3">
        <f t="shared" si="32"/>
        <v>1</v>
      </c>
      <c r="AO83" s="3">
        <f t="shared" si="33"/>
        <v>0</v>
      </c>
    </row>
    <row r="84" spans="1:41" x14ac:dyDescent="0.35">
      <c r="A84" t="s">
        <v>1568</v>
      </c>
      <c r="B84" s="4" t="s">
        <v>1548</v>
      </c>
      <c r="C84" s="4" t="s">
        <v>3</v>
      </c>
      <c r="D84" s="4" t="s">
        <v>1</v>
      </c>
      <c r="E84" s="4">
        <v>24.5</v>
      </c>
      <c r="F84" s="4">
        <v>70.09</v>
      </c>
      <c r="G84" s="4">
        <v>74.930000000000007</v>
      </c>
      <c r="H84" s="4">
        <f t="shared" si="23"/>
        <v>0.93540637928733483</v>
      </c>
      <c r="I84" s="4">
        <v>24</v>
      </c>
      <c r="J84" s="4">
        <v>67.17</v>
      </c>
      <c r="K84" s="4">
        <v>73.7</v>
      </c>
      <c r="L84" s="4">
        <f t="shared" si="34"/>
        <v>0</v>
      </c>
      <c r="M84" s="4">
        <f t="shared" si="35"/>
        <v>0</v>
      </c>
      <c r="N84" s="4">
        <f t="shared" si="36"/>
        <v>1</v>
      </c>
      <c r="AB84" t="s">
        <v>1568</v>
      </c>
      <c r="AC84" t="s">
        <v>1548</v>
      </c>
      <c r="AD84" t="s">
        <v>3</v>
      </c>
      <c r="AE84" t="s">
        <v>2</v>
      </c>
      <c r="AF84">
        <v>24</v>
      </c>
      <c r="AG84">
        <v>80.569999999999993</v>
      </c>
      <c r="AH84">
        <v>73.7</v>
      </c>
      <c r="AI84">
        <f t="shared" si="27"/>
        <v>1.093215739484396</v>
      </c>
      <c r="AJ84">
        <v>23.5</v>
      </c>
      <c r="AK84">
        <v>66.03</v>
      </c>
      <c r="AL84">
        <v>72.459999999999994</v>
      </c>
      <c r="AM84" s="3">
        <f t="shared" si="31"/>
        <v>0</v>
      </c>
      <c r="AN84" s="3">
        <f t="shared" si="32"/>
        <v>1</v>
      </c>
      <c r="AO84" s="3">
        <f t="shared" si="33"/>
        <v>0</v>
      </c>
    </row>
    <row r="85" spans="1:41" x14ac:dyDescent="0.35">
      <c r="A85" t="s">
        <v>1569</v>
      </c>
      <c r="B85" t="s">
        <v>1548</v>
      </c>
      <c r="C85" t="s">
        <v>3</v>
      </c>
      <c r="D85" t="s">
        <v>1</v>
      </c>
      <c r="E85">
        <v>23.5</v>
      </c>
      <c r="F85">
        <v>183.66</v>
      </c>
      <c r="G85">
        <v>72.459999999999994</v>
      </c>
      <c r="H85">
        <f t="shared" si="23"/>
        <v>2.534639801269666</v>
      </c>
      <c r="I85">
        <v>21.5</v>
      </c>
      <c r="J85">
        <v>66.849999999999994</v>
      </c>
      <c r="K85">
        <v>67.47</v>
      </c>
      <c r="L85" s="3">
        <f t="shared" si="34"/>
        <v>1</v>
      </c>
      <c r="M85" s="3">
        <f t="shared" si="35"/>
        <v>0</v>
      </c>
      <c r="N85" s="3">
        <f t="shared" si="36"/>
        <v>0</v>
      </c>
      <c r="AB85" t="s">
        <v>1569</v>
      </c>
      <c r="AC85" t="s">
        <v>1548</v>
      </c>
      <c r="AD85" t="s">
        <v>3</v>
      </c>
      <c r="AE85" t="s">
        <v>2</v>
      </c>
      <c r="AF85">
        <v>24</v>
      </c>
      <c r="AG85">
        <v>142.18</v>
      </c>
      <c r="AH85">
        <v>73.7</v>
      </c>
      <c r="AI85">
        <f t="shared" si="27"/>
        <v>1.9291723202170963</v>
      </c>
      <c r="AJ85">
        <v>22</v>
      </c>
      <c r="AK85">
        <v>69.790000000000006</v>
      </c>
      <c r="AL85">
        <v>68.72</v>
      </c>
      <c r="AM85" s="3">
        <f t="shared" si="31"/>
        <v>1</v>
      </c>
      <c r="AN85" s="3">
        <f t="shared" si="32"/>
        <v>0</v>
      </c>
      <c r="AO85" s="3">
        <f t="shared" si="33"/>
        <v>0</v>
      </c>
    </row>
    <row r="86" spans="1:41" x14ac:dyDescent="0.35">
      <c r="A86" t="s">
        <v>1570</v>
      </c>
      <c r="B86" t="s">
        <v>1548</v>
      </c>
      <c r="C86" t="s">
        <v>3</v>
      </c>
      <c r="D86" t="s">
        <v>1</v>
      </c>
      <c r="E86">
        <v>24</v>
      </c>
      <c r="F86">
        <v>142.25</v>
      </c>
      <c r="G86">
        <v>73.7</v>
      </c>
      <c r="H86">
        <f t="shared" si="23"/>
        <v>1.9301221166892808</v>
      </c>
      <c r="I86">
        <v>22</v>
      </c>
      <c r="J86">
        <v>62.6</v>
      </c>
      <c r="K86">
        <v>68.72</v>
      </c>
      <c r="L86" s="3">
        <f t="shared" si="34"/>
        <v>1</v>
      </c>
      <c r="M86" s="3">
        <f t="shared" si="35"/>
        <v>0</v>
      </c>
      <c r="N86" s="3">
        <f t="shared" si="36"/>
        <v>0</v>
      </c>
      <c r="AB86" t="s">
        <v>1570</v>
      </c>
      <c r="AC86" t="s">
        <v>1548</v>
      </c>
      <c r="AD86" t="s">
        <v>3</v>
      </c>
      <c r="AE86" t="s">
        <v>2</v>
      </c>
      <c r="AF86">
        <v>24</v>
      </c>
      <c r="AG86">
        <v>132.44</v>
      </c>
      <c r="AH86">
        <v>73.7</v>
      </c>
      <c r="AI86">
        <f t="shared" si="27"/>
        <v>1.7970149253731342</v>
      </c>
      <c r="AJ86">
        <v>22.5</v>
      </c>
      <c r="AK86">
        <v>68.34</v>
      </c>
      <c r="AL86">
        <v>69.97</v>
      </c>
      <c r="AM86" s="3">
        <f t="shared" si="31"/>
        <v>1</v>
      </c>
      <c r="AN86" s="3">
        <f t="shared" si="32"/>
        <v>0</v>
      </c>
      <c r="AO86" s="3">
        <f t="shared" si="33"/>
        <v>0</v>
      </c>
    </row>
    <row r="87" spans="1:41" x14ac:dyDescent="0.35">
      <c r="A87" t="s">
        <v>1571</v>
      </c>
      <c r="B87" t="s">
        <v>1548</v>
      </c>
      <c r="C87" t="s">
        <v>3</v>
      </c>
      <c r="D87" t="s">
        <v>1</v>
      </c>
      <c r="E87">
        <v>23</v>
      </c>
      <c r="F87">
        <v>126.23</v>
      </c>
      <c r="G87">
        <v>71.22</v>
      </c>
      <c r="H87">
        <f t="shared" si="23"/>
        <v>1.7723953945520923</v>
      </c>
      <c r="I87">
        <v>21</v>
      </c>
      <c r="J87">
        <v>40.450000000000003</v>
      </c>
      <c r="K87">
        <v>66.22</v>
      </c>
      <c r="L87" s="3">
        <f t="shared" si="34"/>
        <v>1</v>
      </c>
      <c r="M87" s="3">
        <f t="shared" si="35"/>
        <v>0</v>
      </c>
      <c r="N87" s="3">
        <f t="shared" si="36"/>
        <v>0</v>
      </c>
      <c r="AB87" t="s">
        <v>1571</v>
      </c>
      <c r="AC87" t="s">
        <v>1548</v>
      </c>
      <c r="AD87" t="s">
        <v>3</v>
      </c>
      <c r="AE87" t="s">
        <v>2</v>
      </c>
      <c r="AF87">
        <v>24</v>
      </c>
      <c r="AG87">
        <v>145.1</v>
      </c>
      <c r="AH87">
        <v>73.7</v>
      </c>
      <c r="AI87">
        <f t="shared" si="27"/>
        <v>1.9687924016282223</v>
      </c>
      <c r="AJ87">
        <v>22.5</v>
      </c>
      <c r="AK87">
        <v>52.39</v>
      </c>
      <c r="AL87">
        <v>69.97</v>
      </c>
      <c r="AM87" s="3">
        <f t="shared" si="31"/>
        <v>1</v>
      </c>
      <c r="AN87" s="3">
        <f t="shared" si="32"/>
        <v>0</v>
      </c>
      <c r="AO87" s="3">
        <f t="shared" si="33"/>
        <v>0</v>
      </c>
    </row>
    <row r="88" spans="1:41" x14ac:dyDescent="0.35">
      <c r="A88" t="s">
        <v>1573</v>
      </c>
      <c r="B88" t="s">
        <v>1548</v>
      </c>
      <c r="C88" t="s">
        <v>3</v>
      </c>
      <c r="D88" t="s">
        <v>1</v>
      </c>
      <c r="E88">
        <v>24</v>
      </c>
      <c r="F88">
        <v>165.42</v>
      </c>
      <c r="G88">
        <v>73.7</v>
      </c>
      <c r="H88">
        <f t="shared" si="23"/>
        <v>2.2445047489823606</v>
      </c>
      <c r="I88">
        <v>22.5</v>
      </c>
      <c r="J88">
        <v>62.68</v>
      </c>
      <c r="K88">
        <v>69.97</v>
      </c>
      <c r="L88" s="3">
        <f t="shared" si="34"/>
        <v>1</v>
      </c>
      <c r="M88" s="3">
        <f t="shared" si="35"/>
        <v>0</v>
      </c>
      <c r="N88" s="3">
        <f t="shared" si="36"/>
        <v>0</v>
      </c>
      <c r="AB88" t="s">
        <v>1573</v>
      </c>
      <c r="AC88" t="s">
        <v>1548</v>
      </c>
      <c r="AD88" s="4" t="s">
        <v>3</v>
      </c>
      <c r="AE88" s="4" t="s">
        <v>2</v>
      </c>
      <c r="AF88" s="4">
        <v>15</v>
      </c>
      <c r="AG88" s="4">
        <v>44.15</v>
      </c>
      <c r="AH88" s="4">
        <v>50.91</v>
      </c>
      <c r="AI88" s="4">
        <f t="shared" si="27"/>
        <v>0.86721665684541349</v>
      </c>
      <c r="AJ88" s="4">
        <v>15</v>
      </c>
      <c r="AK88" s="4">
        <v>44.15</v>
      </c>
      <c r="AL88" s="4">
        <v>50.91</v>
      </c>
      <c r="AM88" s="4">
        <f t="shared" si="31"/>
        <v>0</v>
      </c>
      <c r="AN88" s="4">
        <f t="shared" si="32"/>
        <v>0</v>
      </c>
      <c r="AO88" s="4">
        <f t="shared" si="33"/>
        <v>1</v>
      </c>
    </row>
    <row r="89" spans="1:41" x14ac:dyDescent="0.35">
      <c r="A89" t="s">
        <v>1574</v>
      </c>
      <c r="B89" t="s">
        <v>1548</v>
      </c>
      <c r="C89" t="s">
        <v>3</v>
      </c>
      <c r="D89" t="s">
        <v>1</v>
      </c>
      <c r="E89">
        <v>23.5</v>
      </c>
      <c r="F89">
        <v>147.19999999999999</v>
      </c>
      <c r="G89">
        <v>72.459999999999994</v>
      </c>
      <c r="H89">
        <f t="shared" si="23"/>
        <v>2.031465636213083</v>
      </c>
      <c r="I89">
        <v>22</v>
      </c>
      <c r="J89">
        <v>49.91</v>
      </c>
      <c r="K89">
        <v>68.72</v>
      </c>
      <c r="L89" s="3">
        <f t="shared" si="34"/>
        <v>1</v>
      </c>
      <c r="M89" s="3">
        <f t="shared" si="35"/>
        <v>0</v>
      </c>
      <c r="N89" s="3">
        <f t="shared" si="36"/>
        <v>0</v>
      </c>
      <c r="AB89" t="s">
        <v>1574</v>
      </c>
      <c r="AC89" t="s">
        <v>1548</v>
      </c>
      <c r="AD89" t="s">
        <v>3</v>
      </c>
      <c r="AE89" t="s">
        <v>2</v>
      </c>
      <c r="AF89">
        <v>24</v>
      </c>
      <c r="AG89">
        <v>120.22</v>
      </c>
      <c r="AH89">
        <v>73.7</v>
      </c>
      <c r="AI89">
        <f t="shared" si="27"/>
        <v>1.6312075983717773</v>
      </c>
      <c r="AJ89">
        <v>21.5</v>
      </c>
      <c r="AK89">
        <v>55.89</v>
      </c>
      <c r="AL89">
        <v>67.47</v>
      </c>
      <c r="AM89" s="3">
        <f t="shared" si="31"/>
        <v>1</v>
      </c>
      <c r="AN89" s="3">
        <f t="shared" si="32"/>
        <v>0</v>
      </c>
      <c r="AO89" s="3">
        <f t="shared" si="33"/>
        <v>0</v>
      </c>
    </row>
    <row r="90" spans="1:41" x14ac:dyDescent="0.35">
      <c r="A90" t="s">
        <v>1575</v>
      </c>
      <c r="B90" t="s">
        <v>1548</v>
      </c>
      <c r="C90" t="s">
        <v>3</v>
      </c>
      <c r="D90" t="s">
        <v>1</v>
      </c>
      <c r="E90">
        <v>24</v>
      </c>
      <c r="F90">
        <v>131.53</v>
      </c>
      <c r="G90">
        <v>73.7</v>
      </c>
      <c r="H90">
        <f t="shared" si="23"/>
        <v>1.7846675712347353</v>
      </c>
      <c r="I90">
        <v>22</v>
      </c>
      <c r="J90">
        <v>62.69</v>
      </c>
      <c r="K90">
        <v>68.72</v>
      </c>
      <c r="L90" s="3">
        <f t="shared" si="34"/>
        <v>1</v>
      </c>
      <c r="M90" s="3">
        <f t="shared" si="35"/>
        <v>0</v>
      </c>
      <c r="N90" s="3">
        <f t="shared" si="36"/>
        <v>0</v>
      </c>
      <c r="AB90" t="s">
        <v>1575</v>
      </c>
      <c r="AC90" t="s">
        <v>1548</v>
      </c>
      <c r="AD90" s="4" t="s">
        <v>3</v>
      </c>
      <c r="AE90" s="4" t="s">
        <v>2</v>
      </c>
      <c r="AF90" s="4">
        <v>18</v>
      </c>
      <c r="AG90" s="4">
        <v>53.06</v>
      </c>
      <c r="AH90" s="4">
        <v>58.64</v>
      </c>
      <c r="AI90" s="4">
        <f t="shared" si="27"/>
        <v>0.90484311050477495</v>
      </c>
      <c r="AJ90" s="4">
        <v>17.5</v>
      </c>
      <c r="AK90" s="4">
        <v>27.9</v>
      </c>
      <c r="AL90" s="4">
        <v>57.36</v>
      </c>
      <c r="AM90" s="4">
        <f t="shared" si="31"/>
        <v>0</v>
      </c>
      <c r="AN90" s="4">
        <f t="shared" si="32"/>
        <v>0</v>
      </c>
      <c r="AO90" s="4">
        <f t="shared" si="33"/>
        <v>1</v>
      </c>
    </row>
    <row r="91" spans="1:41" x14ac:dyDescent="0.35">
      <c r="A91" t="s">
        <v>1577</v>
      </c>
      <c r="B91" t="s">
        <v>1548</v>
      </c>
      <c r="C91" t="s">
        <v>3</v>
      </c>
      <c r="D91" t="s">
        <v>1</v>
      </c>
      <c r="E91">
        <v>25</v>
      </c>
      <c r="F91">
        <v>164.06</v>
      </c>
      <c r="G91">
        <v>76.17</v>
      </c>
      <c r="H91">
        <f t="shared" si="23"/>
        <v>2.1538663515819878</v>
      </c>
      <c r="I91">
        <v>22.5</v>
      </c>
      <c r="J91">
        <v>52.37</v>
      </c>
      <c r="K91">
        <v>69.97</v>
      </c>
      <c r="L91" s="3">
        <f t="shared" si="34"/>
        <v>1</v>
      </c>
      <c r="M91" s="3">
        <f t="shared" si="35"/>
        <v>0</v>
      </c>
      <c r="N91" s="3">
        <f t="shared" si="36"/>
        <v>0</v>
      </c>
      <c r="AB91" t="s">
        <v>1577</v>
      </c>
      <c r="AC91" t="s">
        <v>1548</v>
      </c>
      <c r="AD91" t="s">
        <v>3</v>
      </c>
      <c r="AE91" t="s">
        <v>2</v>
      </c>
      <c r="AF91">
        <v>24</v>
      </c>
      <c r="AG91">
        <v>86.57</v>
      </c>
      <c r="AH91">
        <v>73.7</v>
      </c>
      <c r="AI91">
        <f t="shared" si="27"/>
        <v>1.1746268656716417</v>
      </c>
      <c r="AJ91">
        <v>23.5</v>
      </c>
      <c r="AK91">
        <v>61.3</v>
      </c>
      <c r="AL91">
        <v>72.459999999999994</v>
      </c>
      <c r="AM91" s="3">
        <f t="shared" si="31"/>
        <v>0</v>
      </c>
      <c r="AN91" s="3">
        <f t="shared" si="32"/>
        <v>1</v>
      </c>
      <c r="AO91" s="3">
        <f t="shared" si="33"/>
        <v>0</v>
      </c>
    </row>
    <row r="92" spans="1:41" x14ac:dyDescent="0.35">
      <c r="A92" t="s">
        <v>1578</v>
      </c>
      <c r="B92" t="s">
        <v>1548</v>
      </c>
      <c r="C92" t="s">
        <v>3</v>
      </c>
      <c r="D92" t="s">
        <v>1</v>
      </c>
      <c r="E92">
        <v>24</v>
      </c>
      <c r="F92">
        <v>123.31</v>
      </c>
      <c r="G92">
        <v>73.7</v>
      </c>
      <c r="H92">
        <f t="shared" si="23"/>
        <v>1.673134328358209</v>
      </c>
      <c r="I92">
        <v>22</v>
      </c>
      <c r="J92">
        <v>52.16</v>
      </c>
      <c r="K92">
        <v>68.72</v>
      </c>
      <c r="L92" s="3">
        <f t="shared" si="34"/>
        <v>1</v>
      </c>
      <c r="M92" s="3">
        <f t="shared" si="35"/>
        <v>0</v>
      </c>
      <c r="N92" s="3">
        <f t="shared" si="36"/>
        <v>0</v>
      </c>
      <c r="AB92" t="s">
        <v>1578</v>
      </c>
      <c r="AC92" t="s">
        <v>1548</v>
      </c>
      <c r="AD92" t="s">
        <v>3</v>
      </c>
      <c r="AE92" t="s">
        <v>2</v>
      </c>
      <c r="AF92">
        <v>24</v>
      </c>
      <c r="AG92">
        <v>139.16999999999999</v>
      </c>
      <c r="AH92">
        <v>73.7</v>
      </c>
      <c r="AI92">
        <f t="shared" si="27"/>
        <v>1.8883310719131612</v>
      </c>
      <c r="AJ92">
        <v>22</v>
      </c>
      <c r="AK92">
        <v>49.11</v>
      </c>
      <c r="AL92">
        <v>68.72</v>
      </c>
      <c r="AM92" s="3">
        <f t="shared" si="31"/>
        <v>1</v>
      </c>
      <c r="AN92" s="3">
        <f t="shared" si="32"/>
        <v>0</v>
      </c>
      <c r="AO92" s="3">
        <f t="shared" si="33"/>
        <v>0</v>
      </c>
    </row>
    <row r="93" spans="1:41" x14ac:dyDescent="0.35">
      <c r="A93" t="s">
        <v>1579</v>
      </c>
      <c r="B93" t="s">
        <v>1548</v>
      </c>
      <c r="C93" t="s">
        <v>3</v>
      </c>
      <c r="D93" t="s">
        <v>1</v>
      </c>
      <c r="E93">
        <v>23.5</v>
      </c>
      <c r="F93">
        <v>181.33</v>
      </c>
      <c r="G93">
        <v>72.459999999999994</v>
      </c>
      <c r="H93">
        <f t="shared" si="23"/>
        <v>2.5024841291747175</v>
      </c>
      <c r="I93">
        <v>21.5</v>
      </c>
      <c r="J93">
        <v>64.87</v>
      </c>
      <c r="K93">
        <v>67.47</v>
      </c>
      <c r="L93" s="3">
        <f t="shared" si="34"/>
        <v>1</v>
      </c>
      <c r="M93" s="3">
        <f t="shared" si="35"/>
        <v>0</v>
      </c>
      <c r="N93" s="3">
        <f t="shared" si="36"/>
        <v>0</v>
      </c>
      <c r="AB93" t="s">
        <v>1579</v>
      </c>
      <c r="AC93" t="s">
        <v>1548</v>
      </c>
      <c r="AD93" t="s">
        <v>3</v>
      </c>
      <c r="AE93" t="s">
        <v>2</v>
      </c>
      <c r="AF93">
        <v>24</v>
      </c>
      <c r="AG93">
        <v>165.72</v>
      </c>
      <c r="AH93">
        <v>73.7</v>
      </c>
      <c r="AI93">
        <f t="shared" si="27"/>
        <v>2.2485753052917232</v>
      </c>
      <c r="AJ93">
        <v>22</v>
      </c>
      <c r="AK93">
        <v>54.86</v>
      </c>
      <c r="AL93">
        <v>68.72</v>
      </c>
      <c r="AM93" s="3">
        <f t="shared" si="31"/>
        <v>1</v>
      </c>
      <c r="AN93" s="3">
        <f t="shared" si="32"/>
        <v>0</v>
      </c>
      <c r="AO93" s="3">
        <f t="shared" si="33"/>
        <v>0</v>
      </c>
    </row>
    <row r="94" spans="1:41" x14ac:dyDescent="0.35">
      <c r="A94" t="s">
        <v>1580</v>
      </c>
      <c r="B94" t="s">
        <v>1548</v>
      </c>
      <c r="C94" t="s">
        <v>3</v>
      </c>
      <c r="D94" t="s">
        <v>1</v>
      </c>
      <c r="E94">
        <v>24</v>
      </c>
      <c r="F94">
        <v>130.07</v>
      </c>
      <c r="G94">
        <v>73.7</v>
      </c>
      <c r="H94">
        <f t="shared" si="23"/>
        <v>1.7648575305291723</v>
      </c>
      <c r="I94">
        <v>22</v>
      </c>
      <c r="J94">
        <v>53.84</v>
      </c>
      <c r="K94">
        <v>68.72</v>
      </c>
      <c r="L94" s="3">
        <f t="shared" si="34"/>
        <v>1</v>
      </c>
      <c r="M94" s="3">
        <f t="shared" si="35"/>
        <v>0</v>
      </c>
      <c r="N94" s="3">
        <f t="shared" si="36"/>
        <v>0</v>
      </c>
      <c r="AB94" t="s">
        <v>1580</v>
      </c>
      <c r="AC94" t="s">
        <v>1548</v>
      </c>
      <c r="AD94" t="s">
        <v>3</v>
      </c>
      <c r="AE94" t="s">
        <v>2</v>
      </c>
      <c r="AF94">
        <v>23.5</v>
      </c>
      <c r="AG94">
        <v>95.08</v>
      </c>
      <c r="AH94">
        <v>72.459999999999994</v>
      </c>
      <c r="AI94">
        <f t="shared" si="27"/>
        <v>1.3121722329561138</v>
      </c>
      <c r="AJ94">
        <v>23</v>
      </c>
      <c r="AK94">
        <v>60.86</v>
      </c>
      <c r="AL94">
        <v>71.22</v>
      </c>
      <c r="AM94" s="3">
        <f t="shared" si="31"/>
        <v>0</v>
      </c>
      <c r="AN94" s="3">
        <f t="shared" si="32"/>
        <v>1</v>
      </c>
      <c r="AO94" s="3">
        <f t="shared" si="33"/>
        <v>0</v>
      </c>
    </row>
    <row r="95" spans="1:41" x14ac:dyDescent="0.35">
      <c r="A95" t="s">
        <v>1581</v>
      </c>
      <c r="B95" t="s">
        <v>1548</v>
      </c>
      <c r="C95" t="s">
        <v>3</v>
      </c>
      <c r="D95" t="s">
        <v>1</v>
      </c>
      <c r="E95">
        <v>24</v>
      </c>
      <c r="F95">
        <v>137.61000000000001</v>
      </c>
      <c r="G95">
        <v>73.7</v>
      </c>
      <c r="H95">
        <f t="shared" si="23"/>
        <v>1.8671641791044777</v>
      </c>
      <c r="I95">
        <v>22</v>
      </c>
      <c r="J95">
        <v>60.82</v>
      </c>
      <c r="K95">
        <v>68.72</v>
      </c>
      <c r="L95" s="3">
        <f t="shared" si="34"/>
        <v>1</v>
      </c>
      <c r="M95" s="3">
        <f t="shared" si="35"/>
        <v>0</v>
      </c>
      <c r="N95" s="3">
        <f t="shared" si="36"/>
        <v>0</v>
      </c>
      <c r="AB95" t="s">
        <v>1581</v>
      </c>
      <c r="AC95" t="s">
        <v>1548</v>
      </c>
      <c r="AD95" t="s">
        <v>3</v>
      </c>
      <c r="AE95" t="s">
        <v>2</v>
      </c>
      <c r="AF95">
        <v>24</v>
      </c>
      <c r="AG95">
        <v>115.1</v>
      </c>
      <c r="AH95">
        <v>73.7</v>
      </c>
      <c r="AI95">
        <f t="shared" si="27"/>
        <v>1.5617367706919945</v>
      </c>
      <c r="AJ95">
        <v>23.5</v>
      </c>
      <c r="AK95">
        <v>66.64</v>
      </c>
      <c r="AL95">
        <v>72.459999999999994</v>
      </c>
      <c r="AM95" s="3">
        <f t="shared" si="31"/>
        <v>1</v>
      </c>
      <c r="AN95" s="3">
        <f t="shared" si="32"/>
        <v>0</v>
      </c>
      <c r="AO95" s="3">
        <f t="shared" si="33"/>
        <v>0</v>
      </c>
    </row>
    <row r="96" spans="1:41" x14ac:dyDescent="0.35">
      <c r="A96" t="s">
        <v>1583</v>
      </c>
      <c r="B96" t="s">
        <v>1582</v>
      </c>
      <c r="C96" t="s">
        <v>0</v>
      </c>
      <c r="D96" t="s">
        <v>4</v>
      </c>
      <c r="E96">
        <v>25</v>
      </c>
      <c r="F96">
        <v>104.96</v>
      </c>
      <c r="G96">
        <v>76.17</v>
      </c>
      <c r="H96">
        <f t="shared" si="23"/>
        <v>1.3779703295260599</v>
      </c>
      <c r="I96">
        <v>24</v>
      </c>
      <c r="J96">
        <v>73.31</v>
      </c>
      <c r="K96">
        <v>73.7</v>
      </c>
      <c r="L96" s="3">
        <f t="shared" ref="L96:L119" si="37">IF(H96&gt;1.5,1,0)</f>
        <v>0</v>
      </c>
      <c r="M96" s="3">
        <f t="shared" ref="M96:M119" si="38">IF((AND(H96&gt;1,H96&lt;1.5)),1,0)</f>
        <v>1</v>
      </c>
      <c r="N96" s="3">
        <f t="shared" ref="N96:N119" si="39">IF(H96&lt;1,1,0)</f>
        <v>0</v>
      </c>
      <c r="AB96" t="s">
        <v>1583</v>
      </c>
      <c r="AC96" t="s">
        <v>1582</v>
      </c>
      <c r="AD96" t="s">
        <v>0</v>
      </c>
      <c r="AE96" t="s">
        <v>5</v>
      </c>
      <c r="AF96">
        <v>24</v>
      </c>
      <c r="AG96">
        <v>90.3</v>
      </c>
      <c r="AH96">
        <v>73.7</v>
      </c>
      <c r="AI96">
        <f t="shared" si="27"/>
        <v>1.225237449118046</v>
      </c>
      <c r="AJ96">
        <v>23.5</v>
      </c>
      <c r="AK96">
        <v>63.09</v>
      </c>
      <c r="AL96">
        <v>72.459999999999994</v>
      </c>
      <c r="AM96" s="3">
        <f t="shared" ref="AM96:AM119" si="40">IF(AI96&gt;1.5,1,0)</f>
        <v>0</v>
      </c>
      <c r="AN96" s="3">
        <f t="shared" ref="AN96:AN119" si="41">IF((AND(AI96&gt;1,AI96&lt;1.5)),1,0)</f>
        <v>1</v>
      </c>
      <c r="AO96" s="3">
        <f t="shared" ref="AO96:AO119" si="42">IF(AI96&lt;1,1,0)</f>
        <v>0</v>
      </c>
    </row>
    <row r="97" spans="1:46" x14ac:dyDescent="0.35">
      <c r="A97" t="s">
        <v>1584</v>
      </c>
      <c r="B97" t="s">
        <v>1582</v>
      </c>
      <c r="C97" t="s">
        <v>0</v>
      </c>
      <c r="D97" t="s">
        <v>4</v>
      </c>
      <c r="E97">
        <v>24.5</v>
      </c>
      <c r="F97">
        <v>109.9</v>
      </c>
      <c r="G97">
        <v>74.930000000000007</v>
      </c>
      <c r="H97">
        <f t="shared" si="23"/>
        <v>1.466702255438409</v>
      </c>
      <c r="I97">
        <v>23.5</v>
      </c>
      <c r="J97">
        <v>69.819999999999993</v>
      </c>
      <c r="K97">
        <v>72.459999999999994</v>
      </c>
      <c r="L97" s="3">
        <f t="shared" si="37"/>
        <v>0</v>
      </c>
      <c r="M97" s="3">
        <f t="shared" si="38"/>
        <v>1</v>
      </c>
      <c r="N97" s="3">
        <f t="shared" si="39"/>
        <v>0</v>
      </c>
      <c r="AB97" t="s">
        <v>1584</v>
      </c>
      <c r="AC97" t="s">
        <v>1582</v>
      </c>
      <c r="AD97" t="s">
        <v>0</v>
      </c>
      <c r="AE97" t="s">
        <v>5</v>
      </c>
      <c r="AF97">
        <v>24</v>
      </c>
      <c r="AG97">
        <v>102.97</v>
      </c>
      <c r="AH97">
        <v>73.7</v>
      </c>
      <c r="AI97">
        <f t="shared" si="27"/>
        <v>1.3971506105834464</v>
      </c>
      <c r="AJ97">
        <v>23.5</v>
      </c>
      <c r="AK97">
        <v>65.790000000000006</v>
      </c>
      <c r="AL97">
        <v>72.459999999999994</v>
      </c>
      <c r="AM97" s="3">
        <f t="shared" si="40"/>
        <v>0</v>
      </c>
      <c r="AN97" s="3">
        <f t="shared" si="41"/>
        <v>1</v>
      </c>
      <c r="AO97" s="3">
        <f t="shared" si="42"/>
        <v>0</v>
      </c>
    </row>
    <row r="98" spans="1:46" x14ac:dyDescent="0.35">
      <c r="A98" t="s">
        <v>1585</v>
      </c>
      <c r="B98" t="s">
        <v>1582</v>
      </c>
      <c r="C98" t="s">
        <v>0</v>
      </c>
      <c r="D98" t="s">
        <v>4</v>
      </c>
      <c r="E98">
        <v>24</v>
      </c>
      <c r="F98">
        <v>98.68</v>
      </c>
      <c r="G98">
        <v>73.7</v>
      </c>
      <c r="H98">
        <f t="shared" si="23"/>
        <v>1.3389416553595659</v>
      </c>
      <c r="I98">
        <v>23.5</v>
      </c>
      <c r="J98">
        <v>65.5</v>
      </c>
      <c r="K98">
        <v>72.459999999999994</v>
      </c>
      <c r="L98" s="3">
        <f t="shared" si="37"/>
        <v>0</v>
      </c>
      <c r="M98" s="3">
        <f t="shared" si="38"/>
        <v>1</v>
      </c>
      <c r="N98" s="3">
        <f t="shared" si="39"/>
        <v>0</v>
      </c>
      <c r="AB98" t="s">
        <v>1585</v>
      </c>
      <c r="AC98" s="4" t="s">
        <v>1582</v>
      </c>
      <c r="AD98" s="4" t="s">
        <v>0</v>
      </c>
      <c r="AE98" s="4" t="s">
        <v>5</v>
      </c>
      <c r="AF98" s="4">
        <v>24</v>
      </c>
      <c r="AG98" s="4">
        <v>71.77</v>
      </c>
      <c r="AH98" s="4">
        <v>73.7</v>
      </c>
      <c r="AI98" s="4">
        <f t="shared" si="27"/>
        <v>0.97381275440976922</v>
      </c>
      <c r="AJ98" s="4">
        <v>23.5</v>
      </c>
      <c r="AK98" s="4">
        <v>58.57</v>
      </c>
      <c r="AL98" s="4">
        <v>72.459999999999994</v>
      </c>
      <c r="AM98" s="4">
        <f t="shared" si="40"/>
        <v>0</v>
      </c>
      <c r="AN98" s="4">
        <f t="shared" si="41"/>
        <v>0</v>
      </c>
      <c r="AO98" s="4">
        <f t="shared" si="42"/>
        <v>1</v>
      </c>
    </row>
    <row r="99" spans="1:46" x14ac:dyDescent="0.35">
      <c r="A99" t="s">
        <v>1588</v>
      </c>
      <c r="B99" t="s">
        <v>1582</v>
      </c>
      <c r="C99" t="s">
        <v>0</v>
      </c>
      <c r="D99" t="s">
        <v>4</v>
      </c>
      <c r="E99">
        <v>25</v>
      </c>
      <c r="F99">
        <v>154.36000000000001</v>
      </c>
      <c r="G99">
        <v>76.17</v>
      </c>
      <c r="H99">
        <f t="shared" si="23"/>
        <v>2.0265196271497965</v>
      </c>
      <c r="I99">
        <v>23</v>
      </c>
      <c r="J99">
        <v>60.3</v>
      </c>
      <c r="K99">
        <v>71.22</v>
      </c>
      <c r="L99" s="3">
        <f t="shared" si="37"/>
        <v>1</v>
      </c>
      <c r="M99" s="3">
        <f t="shared" si="38"/>
        <v>0</v>
      </c>
      <c r="N99" s="3">
        <f t="shared" si="39"/>
        <v>0</v>
      </c>
      <c r="AB99" t="s">
        <v>1588</v>
      </c>
      <c r="AC99" t="s">
        <v>1582</v>
      </c>
      <c r="AD99" t="s">
        <v>0</v>
      </c>
      <c r="AE99" t="s">
        <v>5</v>
      </c>
      <c r="AF99">
        <v>24</v>
      </c>
      <c r="AG99">
        <v>109.3</v>
      </c>
      <c r="AH99">
        <v>73.7</v>
      </c>
      <c r="AI99">
        <f t="shared" si="27"/>
        <v>1.4830393487109903</v>
      </c>
      <c r="AJ99">
        <v>22.5</v>
      </c>
      <c r="AK99">
        <v>71.73</v>
      </c>
      <c r="AL99">
        <v>69.97</v>
      </c>
      <c r="AM99" s="3">
        <f t="shared" si="40"/>
        <v>0</v>
      </c>
      <c r="AN99" s="3">
        <f t="shared" si="41"/>
        <v>1</v>
      </c>
      <c r="AO99" s="3">
        <f t="shared" si="42"/>
        <v>0</v>
      </c>
    </row>
    <row r="100" spans="1:46" x14ac:dyDescent="0.35">
      <c r="A100" t="s">
        <v>1589</v>
      </c>
      <c r="B100" t="s">
        <v>1582</v>
      </c>
      <c r="C100" t="s">
        <v>0</v>
      </c>
      <c r="D100" t="s">
        <v>4</v>
      </c>
      <c r="E100">
        <v>25.5</v>
      </c>
      <c r="F100">
        <v>159.16999999999999</v>
      </c>
      <c r="G100">
        <v>77.400000000000006</v>
      </c>
      <c r="H100">
        <f t="shared" si="23"/>
        <v>2.0564599483204131</v>
      </c>
      <c r="I100">
        <v>23.5</v>
      </c>
      <c r="J100">
        <v>55.49</v>
      </c>
      <c r="K100">
        <v>72.459999999999994</v>
      </c>
      <c r="L100" s="3">
        <f t="shared" si="37"/>
        <v>1</v>
      </c>
      <c r="M100" s="3">
        <f t="shared" si="38"/>
        <v>0</v>
      </c>
      <c r="N100" s="3">
        <f t="shared" si="39"/>
        <v>0</v>
      </c>
      <c r="AB100" t="s">
        <v>1589</v>
      </c>
      <c r="AC100" t="s">
        <v>1582</v>
      </c>
      <c r="AD100" t="s">
        <v>0</v>
      </c>
      <c r="AE100" t="s">
        <v>5</v>
      </c>
      <c r="AF100">
        <v>24</v>
      </c>
      <c r="AG100">
        <v>97.7</v>
      </c>
      <c r="AH100">
        <v>73.7</v>
      </c>
      <c r="AI100">
        <f t="shared" si="27"/>
        <v>1.3256445047489824</v>
      </c>
      <c r="AJ100">
        <v>23.5</v>
      </c>
      <c r="AK100">
        <v>71.400000000000006</v>
      </c>
      <c r="AL100">
        <v>72.459999999999994</v>
      </c>
      <c r="AM100" s="3">
        <f t="shared" si="40"/>
        <v>0</v>
      </c>
      <c r="AN100" s="3">
        <f t="shared" si="41"/>
        <v>1</v>
      </c>
      <c r="AO100" s="3">
        <f t="shared" si="42"/>
        <v>0</v>
      </c>
      <c r="AT100" t="s">
        <v>1617</v>
      </c>
    </row>
    <row r="101" spans="1:46" x14ac:dyDescent="0.35">
      <c r="A101" t="s">
        <v>1590</v>
      </c>
      <c r="B101" t="s">
        <v>1582</v>
      </c>
      <c r="C101" t="s">
        <v>0</v>
      </c>
      <c r="D101" t="s">
        <v>4</v>
      </c>
      <c r="E101">
        <v>24</v>
      </c>
      <c r="F101">
        <v>131.34</v>
      </c>
      <c r="G101">
        <v>73.7</v>
      </c>
      <c r="H101">
        <f t="shared" si="23"/>
        <v>1.7820895522388061</v>
      </c>
      <c r="I101">
        <v>22</v>
      </c>
      <c r="J101">
        <v>51.94</v>
      </c>
      <c r="K101">
        <v>68.72</v>
      </c>
      <c r="L101" s="3">
        <f t="shared" si="37"/>
        <v>1</v>
      </c>
      <c r="M101" s="3">
        <f t="shared" si="38"/>
        <v>0</v>
      </c>
      <c r="N101" s="3">
        <f t="shared" si="39"/>
        <v>0</v>
      </c>
      <c r="AB101" t="s">
        <v>1590</v>
      </c>
      <c r="AC101" t="s">
        <v>1582</v>
      </c>
      <c r="AD101" t="s">
        <v>0</v>
      </c>
      <c r="AE101" t="s">
        <v>5</v>
      </c>
      <c r="AF101">
        <v>24</v>
      </c>
      <c r="AG101">
        <v>120.85</v>
      </c>
      <c r="AH101">
        <v>73.7</v>
      </c>
      <c r="AI101">
        <f t="shared" si="27"/>
        <v>1.6397557666214382</v>
      </c>
      <c r="AJ101">
        <v>22.5</v>
      </c>
      <c r="AK101">
        <v>61.35</v>
      </c>
      <c r="AL101">
        <v>69.97</v>
      </c>
      <c r="AM101" s="3">
        <f t="shared" si="40"/>
        <v>1</v>
      </c>
      <c r="AN101" s="3">
        <f t="shared" si="41"/>
        <v>0</v>
      </c>
      <c r="AO101" s="3">
        <f t="shared" si="42"/>
        <v>0</v>
      </c>
    </row>
    <row r="102" spans="1:46" x14ac:dyDescent="0.35">
      <c r="A102" t="s">
        <v>1591</v>
      </c>
      <c r="B102" t="s">
        <v>1582</v>
      </c>
      <c r="C102" t="s">
        <v>0</v>
      </c>
      <c r="D102" t="s">
        <v>4</v>
      </c>
      <c r="E102">
        <v>24</v>
      </c>
      <c r="F102">
        <v>123.88</v>
      </c>
      <c r="G102">
        <v>73.7</v>
      </c>
      <c r="H102">
        <f t="shared" si="23"/>
        <v>1.6808683853459971</v>
      </c>
      <c r="I102">
        <v>22.5</v>
      </c>
      <c r="J102">
        <v>58.52</v>
      </c>
      <c r="K102">
        <v>69.97</v>
      </c>
      <c r="L102" s="3">
        <f t="shared" si="37"/>
        <v>1</v>
      </c>
      <c r="M102" s="3">
        <f t="shared" si="38"/>
        <v>0</v>
      </c>
      <c r="N102" s="3">
        <f t="shared" si="39"/>
        <v>0</v>
      </c>
      <c r="AB102" t="s">
        <v>1591</v>
      </c>
      <c r="AC102" t="s">
        <v>1582</v>
      </c>
      <c r="AD102" t="s">
        <v>0</v>
      </c>
      <c r="AE102" t="s">
        <v>5</v>
      </c>
      <c r="AF102">
        <v>23.5</v>
      </c>
      <c r="AG102">
        <v>76.78</v>
      </c>
      <c r="AH102">
        <v>72.459999999999994</v>
      </c>
      <c r="AI102">
        <f t="shared" si="27"/>
        <v>1.0596191001932103</v>
      </c>
      <c r="AJ102">
        <v>22</v>
      </c>
      <c r="AK102">
        <v>45.95</v>
      </c>
      <c r="AL102">
        <v>68.72</v>
      </c>
      <c r="AM102" s="3">
        <f t="shared" si="40"/>
        <v>0</v>
      </c>
      <c r="AN102" s="3">
        <f t="shared" si="41"/>
        <v>1</v>
      </c>
      <c r="AO102" s="3">
        <f t="shared" si="42"/>
        <v>0</v>
      </c>
    </row>
    <row r="103" spans="1:46" x14ac:dyDescent="0.35">
      <c r="A103" t="s">
        <v>1592</v>
      </c>
      <c r="B103" t="s">
        <v>1582</v>
      </c>
      <c r="C103" t="s">
        <v>0</v>
      </c>
      <c r="D103" t="s">
        <v>4</v>
      </c>
      <c r="E103">
        <v>25</v>
      </c>
      <c r="F103">
        <v>180.15</v>
      </c>
      <c r="G103">
        <v>76.17</v>
      </c>
      <c r="H103">
        <f t="shared" si="23"/>
        <v>2.3651043717999212</v>
      </c>
      <c r="I103">
        <v>22.5</v>
      </c>
      <c r="J103">
        <v>42.34</v>
      </c>
      <c r="K103">
        <v>69.97</v>
      </c>
      <c r="L103" s="3">
        <f t="shared" si="37"/>
        <v>1</v>
      </c>
      <c r="M103" s="3">
        <f t="shared" si="38"/>
        <v>0</v>
      </c>
      <c r="N103" s="3">
        <f t="shared" si="39"/>
        <v>0</v>
      </c>
      <c r="AB103" t="s">
        <v>1592</v>
      </c>
      <c r="AC103" s="4" t="s">
        <v>1582</v>
      </c>
      <c r="AD103" s="4" t="s">
        <v>0</v>
      </c>
      <c r="AE103" s="4" t="s">
        <v>5</v>
      </c>
      <c r="AF103" s="4">
        <v>24</v>
      </c>
      <c r="AG103" s="4">
        <v>57.13</v>
      </c>
      <c r="AH103" s="4">
        <v>73.7</v>
      </c>
      <c r="AI103" s="4">
        <f t="shared" si="27"/>
        <v>0.77516960651289013</v>
      </c>
      <c r="AJ103" s="4">
        <v>23.5</v>
      </c>
      <c r="AK103" s="4">
        <v>50.82</v>
      </c>
      <c r="AL103" s="4">
        <v>72.459999999999994</v>
      </c>
      <c r="AM103" s="4">
        <f t="shared" si="40"/>
        <v>0</v>
      </c>
      <c r="AN103" s="4">
        <f t="shared" si="41"/>
        <v>0</v>
      </c>
      <c r="AO103" s="4">
        <f t="shared" si="42"/>
        <v>1</v>
      </c>
    </row>
    <row r="104" spans="1:46" x14ac:dyDescent="0.35">
      <c r="A104" t="s">
        <v>1593</v>
      </c>
      <c r="B104" t="s">
        <v>1582</v>
      </c>
      <c r="C104" t="s">
        <v>0</v>
      </c>
      <c r="D104" t="s">
        <v>4</v>
      </c>
      <c r="E104">
        <v>23</v>
      </c>
      <c r="F104">
        <v>85.46</v>
      </c>
      <c r="G104">
        <v>71.22</v>
      </c>
      <c r="H104">
        <f t="shared" si="23"/>
        <v>1.1999438360011232</v>
      </c>
      <c r="I104">
        <v>22.5</v>
      </c>
      <c r="J104">
        <v>50.7</v>
      </c>
      <c r="K104">
        <v>69.97</v>
      </c>
      <c r="L104" s="3">
        <f t="shared" si="37"/>
        <v>0</v>
      </c>
      <c r="M104" s="3">
        <f t="shared" si="38"/>
        <v>1</v>
      </c>
      <c r="N104" s="3">
        <f t="shared" si="39"/>
        <v>0</v>
      </c>
      <c r="AB104" t="s">
        <v>1593</v>
      </c>
      <c r="AC104" s="4" t="s">
        <v>1582</v>
      </c>
      <c r="AD104" s="4" t="s">
        <v>0</v>
      </c>
      <c r="AE104" s="4" t="s">
        <v>5</v>
      </c>
      <c r="AF104" s="4">
        <v>24</v>
      </c>
      <c r="AG104" s="4">
        <v>70.75</v>
      </c>
      <c r="AH104" s="4">
        <v>73.7</v>
      </c>
      <c r="AI104" s="4">
        <f t="shared" si="27"/>
        <v>0.9599728629579376</v>
      </c>
      <c r="AJ104" s="4">
        <v>23.5</v>
      </c>
      <c r="AK104" s="4">
        <v>58.27</v>
      </c>
      <c r="AL104" s="4">
        <v>72.459999999999994</v>
      </c>
      <c r="AM104" s="4">
        <f t="shared" si="40"/>
        <v>0</v>
      </c>
      <c r="AN104" s="4">
        <f t="shared" si="41"/>
        <v>0</v>
      </c>
      <c r="AO104" s="4">
        <f t="shared" si="42"/>
        <v>1</v>
      </c>
    </row>
    <row r="105" spans="1:46" x14ac:dyDescent="0.35">
      <c r="A105" t="s">
        <v>1594</v>
      </c>
      <c r="B105" t="s">
        <v>1582</v>
      </c>
      <c r="C105" t="s">
        <v>0</v>
      </c>
      <c r="D105" t="s">
        <v>4</v>
      </c>
      <c r="E105">
        <v>25</v>
      </c>
      <c r="F105">
        <v>175.15</v>
      </c>
      <c r="G105">
        <v>76.17</v>
      </c>
      <c r="H105">
        <f t="shared" si="23"/>
        <v>2.2994617303400289</v>
      </c>
      <c r="I105">
        <v>23</v>
      </c>
      <c r="J105">
        <v>64.61</v>
      </c>
      <c r="K105">
        <v>71.22</v>
      </c>
      <c r="L105" s="3">
        <f t="shared" si="37"/>
        <v>1</v>
      </c>
      <c r="M105" s="3">
        <f t="shared" si="38"/>
        <v>0</v>
      </c>
      <c r="N105" s="3">
        <f t="shared" si="39"/>
        <v>0</v>
      </c>
      <c r="AB105" t="s">
        <v>1594</v>
      </c>
      <c r="AC105" t="s">
        <v>1582</v>
      </c>
      <c r="AD105" t="s">
        <v>0</v>
      </c>
      <c r="AE105" t="s">
        <v>5</v>
      </c>
      <c r="AF105">
        <v>24</v>
      </c>
      <c r="AG105">
        <v>98.81</v>
      </c>
      <c r="AH105">
        <v>73.7</v>
      </c>
      <c r="AI105">
        <f t="shared" si="27"/>
        <v>1.3407055630936229</v>
      </c>
      <c r="AJ105">
        <v>23</v>
      </c>
      <c r="AK105">
        <v>70.84</v>
      </c>
      <c r="AL105">
        <v>71.22</v>
      </c>
      <c r="AM105" s="3">
        <f t="shared" si="40"/>
        <v>0</v>
      </c>
      <c r="AN105" s="3">
        <f t="shared" si="41"/>
        <v>1</v>
      </c>
      <c r="AO105" s="3">
        <f t="shared" si="42"/>
        <v>0</v>
      </c>
    </row>
    <row r="106" spans="1:46" x14ac:dyDescent="0.35">
      <c r="A106" t="s">
        <v>1596</v>
      </c>
      <c r="B106" t="s">
        <v>1582</v>
      </c>
      <c r="C106" t="s">
        <v>0</v>
      </c>
      <c r="D106" t="s">
        <v>4</v>
      </c>
      <c r="E106">
        <v>25</v>
      </c>
      <c r="F106">
        <v>185.18</v>
      </c>
      <c r="G106">
        <v>76.17</v>
      </c>
      <c r="H106">
        <f t="shared" si="23"/>
        <v>2.4311408691085727</v>
      </c>
      <c r="I106">
        <v>22.5</v>
      </c>
      <c r="J106">
        <v>40.799999999999997</v>
      </c>
      <c r="K106">
        <v>69.97</v>
      </c>
      <c r="L106" s="3">
        <f t="shared" si="37"/>
        <v>1</v>
      </c>
      <c r="M106" s="3">
        <f t="shared" si="38"/>
        <v>0</v>
      </c>
      <c r="N106" s="3">
        <f t="shared" si="39"/>
        <v>0</v>
      </c>
      <c r="AB106" t="s">
        <v>1596</v>
      </c>
      <c r="AC106" t="s">
        <v>1582</v>
      </c>
      <c r="AD106" t="s">
        <v>0</v>
      </c>
      <c r="AE106" t="s">
        <v>5</v>
      </c>
      <c r="AF106">
        <v>24</v>
      </c>
      <c r="AG106">
        <v>74.52</v>
      </c>
      <c r="AH106">
        <v>73.7</v>
      </c>
      <c r="AI106">
        <f t="shared" si="27"/>
        <v>1.0111261872455901</v>
      </c>
      <c r="AJ106">
        <v>23.5</v>
      </c>
      <c r="AK106">
        <v>61.49</v>
      </c>
      <c r="AL106">
        <v>72.459999999999994</v>
      </c>
      <c r="AM106" s="3">
        <f t="shared" si="40"/>
        <v>0</v>
      </c>
      <c r="AN106" s="3">
        <f t="shared" si="41"/>
        <v>1</v>
      </c>
      <c r="AO106" s="3">
        <f t="shared" si="42"/>
        <v>0</v>
      </c>
    </row>
    <row r="107" spans="1:46" x14ac:dyDescent="0.35">
      <c r="A107" t="s">
        <v>1597</v>
      </c>
      <c r="B107" t="s">
        <v>1582</v>
      </c>
      <c r="C107" t="s">
        <v>0</v>
      </c>
      <c r="D107" t="s">
        <v>4</v>
      </c>
      <c r="E107">
        <v>25</v>
      </c>
      <c r="F107">
        <v>84.21</v>
      </c>
      <c r="G107">
        <v>76.17</v>
      </c>
      <c r="H107">
        <f t="shared" si="23"/>
        <v>1.1055533674675069</v>
      </c>
      <c r="I107">
        <v>23.5</v>
      </c>
      <c r="J107">
        <v>73.05</v>
      </c>
      <c r="K107">
        <v>72.459999999999994</v>
      </c>
      <c r="L107" s="3">
        <f t="shared" si="37"/>
        <v>0</v>
      </c>
      <c r="M107" s="3">
        <f t="shared" si="38"/>
        <v>1</v>
      </c>
      <c r="N107" s="3">
        <f t="shared" si="39"/>
        <v>0</v>
      </c>
      <c r="AB107" t="s">
        <v>1597</v>
      </c>
      <c r="AC107" t="s">
        <v>1582</v>
      </c>
      <c r="AD107" t="s">
        <v>0</v>
      </c>
      <c r="AE107" t="s">
        <v>5</v>
      </c>
      <c r="AF107">
        <v>24</v>
      </c>
      <c r="AG107">
        <v>78.94</v>
      </c>
      <c r="AH107">
        <v>73.7</v>
      </c>
      <c r="AI107">
        <f t="shared" si="27"/>
        <v>1.0710990502035278</v>
      </c>
      <c r="AJ107">
        <v>23.5</v>
      </c>
      <c r="AK107">
        <v>51.9</v>
      </c>
      <c r="AL107">
        <v>72.459999999999994</v>
      </c>
      <c r="AM107" s="3">
        <f t="shared" si="40"/>
        <v>0</v>
      </c>
      <c r="AN107" s="3">
        <f t="shared" si="41"/>
        <v>1</v>
      </c>
      <c r="AO107" s="3">
        <f t="shared" si="42"/>
        <v>0</v>
      </c>
    </row>
    <row r="108" spans="1:46" x14ac:dyDescent="0.35">
      <c r="A108" t="s">
        <v>1598</v>
      </c>
      <c r="B108" t="s">
        <v>1582</v>
      </c>
      <c r="C108" t="s">
        <v>0</v>
      </c>
      <c r="D108" t="s">
        <v>4</v>
      </c>
      <c r="E108">
        <v>25</v>
      </c>
      <c r="F108">
        <v>142.72</v>
      </c>
      <c r="G108">
        <v>76.17</v>
      </c>
      <c r="H108">
        <f t="shared" si="23"/>
        <v>1.8737035578311672</v>
      </c>
      <c r="I108">
        <v>23</v>
      </c>
      <c r="J108">
        <v>48.67</v>
      </c>
      <c r="K108">
        <v>71.22</v>
      </c>
      <c r="L108" s="3">
        <f t="shared" si="37"/>
        <v>1</v>
      </c>
      <c r="M108" s="3">
        <f t="shared" si="38"/>
        <v>0</v>
      </c>
      <c r="N108" s="3">
        <f t="shared" si="39"/>
        <v>0</v>
      </c>
      <c r="AB108" t="s">
        <v>1598</v>
      </c>
      <c r="AC108" t="s">
        <v>1582</v>
      </c>
      <c r="AD108" t="s">
        <v>0</v>
      </c>
      <c r="AE108" t="s">
        <v>5</v>
      </c>
      <c r="AF108">
        <v>24</v>
      </c>
      <c r="AG108">
        <v>91.12</v>
      </c>
      <c r="AH108">
        <v>73.7</v>
      </c>
      <c r="AI108">
        <f t="shared" si="27"/>
        <v>1.2363636363636363</v>
      </c>
      <c r="AJ108">
        <v>23.5</v>
      </c>
      <c r="AK108">
        <v>57.24</v>
      </c>
      <c r="AL108">
        <v>72.459999999999994</v>
      </c>
      <c r="AM108" s="3">
        <f t="shared" si="40"/>
        <v>0</v>
      </c>
      <c r="AN108" s="3">
        <f t="shared" si="41"/>
        <v>1</v>
      </c>
      <c r="AO108" s="3">
        <f t="shared" si="42"/>
        <v>0</v>
      </c>
    </row>
    <row r="109" spans="1:46" x14ac:dyDescent="0.35">
      <c r="A109" t="s">
        <v>1599</v>
      </c>
      <c r="B109" t="s">
        <v>1582</v>
      </c>
      <c r="C109" t="s">
        <v>0</v>
      </c>
      <c r="D109" t="s">
        <v>4</v>
      </c>
      <c r="E109">
        <v>25</v>
      </c>
      <c r="F109">
        <v>145.29</v>
      </c>
      <c r="G109">
        <v>76.17</v>
      </c>
      <c r="H109">
        <f t="shared" si="23"/>
        <v>1.9074438755415517</v>
      </c>
      <c r="I109">
        <v>23.5</v>
      </c>
      <c r="J109">
        <v>71.180000000000007</v>
      </c>
      <c r="K109">
        <v>72.459999999999994</v>
      </c>
      <c r="L109" s="3">
        <f t="shared" si="37"/>
        <v>1</v>
      </c>
      <c r="M109" s="3">
        <f t="shared" si="38"/>
        <v>0</v>
      </c>
      <c r="N109" s="3">
        <f t="shared" si="39"/>
        <v>0</v>
      </c>
      <c r="AB109" t="s">
        <v>1599</v>
      </c>
      <c r="AC109" t="s">
        <v>1582</v>
      </c>
      <c r="AD109" t="s">
        <v>0</v>
      </c>
      <c r="AE109" t="s">
        <v>5</v>
      </c>
      <c r="AF109">
        <v>24</v>
      </c>
      <c r="AG109">
        <v>100.95</v>
      </c>
      <c r="AH109">
        <v>73.7</v>
      </c>
      <c r="AI109">
        <f t="shared" si="27"/>
        <v>1.369742198100407</v>
      </c>
      <c r="AJ109">
        <v>23.5</v>
      </c>
      <c r="AK109">
        <v>68.849999999999994</v>
      </c>
      <c r="AL109">
        <v>72.459999999999994</v>
      </c>
      <c r="AM109" s="3">
        <f t="shared" si="40"/>
        <v>0</v>
      </c>
      <c r="AN109" s="3">
        <f t="shared" si="41"/>
        <v>1</v>
      </c>
      <c r="AO109" s="3">
        <f t="shared" si="42"/>
        <v>0</v>
      </c>
    </row>
    <row r="110" spans="1:46" x14ac:dyDescent="0.35">
      <c r="A110" t="s">
        <v>1600</v>
      </c>
      <c r="B110" t="s">
        <v>1582</v>
      </c>
      <c r="C110" t="s">
        <v>0</v>
      </c>
      <c r="D110" t="s">
        <v>4</v>
      </c>
      <c r="E110">
        <v>25</v>
      </c>
      <c r="F110">
        <v>204.47</v>
      </c>
      <c r="G110">
        <v>76.17</v>
      </c>
      <c r="H110">
        <f t="shared" ref="H110:H119" si="43">F110/G110</f>
        <v>2.6843901798608374</v>
      </c>
      <c r="I110">
        <v>23</v>
      </c>
      <c r="J110">
        <v>64.28</v>
      </c>
      <c r="K110">
        <v>71.22</v>
      </c>
      <c r="L110" s="3">
        <f t="shared" si="37"/>
        <v>1</v>
      </c>
      <c r="M110" s="3">
        <f t="shared" si="38"/>
        <v>0</v>
      </c>
      <c r="N110" s="3">
        <f t="shared" si="39"/>
        <v>0</v>
      </c>
      <c r="AB110" t="s">
        <v>1600</v>
      </c>
      <c r="AC110" t="s">
        <v>1582</v>
      </c>
      <c r="AD110" t="s">
        <v>0</v>
      </c>
      <c r="AE110" t="s">
        <v>5</v>
      </c>
      <c r="AF110">
        <v>24</v>
      </c>
      <c r="AG110">
        <v>83.18</v>
      </c>
      <c r="AH110">
        <v>73.7</v>
      </c>
      <c r="AI110">
        <f t="shared" ref="AI110:AI119" si="44">AG110/AH110</f>
        <v>1.1286295793758481</v>
      </c>
      <c r="AJ110">
        <v>23.5</v>
      </c>
      <c r="AK110">
        <v>46.36</v>
      </c>
      <c r="AL110">
        <v>72.459999999999994</v>
      </c>
      <c r="AM110" s="3">
        <f t="shared" si="40"/>
        <v>0</v>
      </c>
      <c r="AN110" s="3">
        <f t="shared" si="41"/>
        <v>1</v>
      </c>
      <c r="AO110" s="3">
        <f t="shared" si="42"/>
        <v>0</v>
      </c>
    </row>
    <row r="111" spans="1:46" x14ac:dyDescent="0.35">
      <c r="A111" t="s">
        <v>1601</v>
      </c>
      <c r="B111" t="s">
        <v>1582</v>
      </c>
      <c r="C111" t="s">
        <v>0</v>
      </c>
      <c r="D111" t="s">
        <v>4</v>
      </c>
      <c r="E111">
        <v>25</v>
      </c>
      <c r="F111">
        <v>142.74</v>
      </c>
      <c r="G111">
        <v>76.17</v>
      </c>
      <c r="H111">
        <f t="shared" si="43"/>
        <v>1.8739661283970068</v>
      </c>
      <c r="I111">
        <v>23</v>
      </c>
      <c r="J111">
        <v>58.78</v>
      </c>
      <c r="K111">
        <v>71.22</v>
      </c>
      <c r="L111" s="3">
        <f t="shared" si="37"/>
        <v>1</v>
      </c>
      <c r="M111" s="3">
        <f t="shared" si="38"/>
        <v>0</v>
      </c>
      <c r="N111" s="3">
        <f t="shared" si="39"/>
        <v>0</v>
      </c>
      <c r="AB111" t="s">
        <v>1601</v>
      </c>
      <c r="AC111" s="4" t="s">
        <v>1582</v>
      </c>
      <c r="AD111" s="4" t="s">
        <v>0</v>
      </c>
      <c r="AE111" s="4" t="s">
        <v>5</v>
      </c>
      <c r="AF111" s="4">
        <v>30.5</v>
      </c>
      <c r="AG111" s="4">
        <v>85.29</v>
      </c>
      <c r="AH111" s="4">
        <v>89.6</v>
      </c>
      <c r="AI111" s="4">
        <f t="shared" si="44"/>
        <v>0.95189732142857153</v>
      </c>
      <c r="AJ111" s="4">
        <v>30</v>
      </c>
      <c r="AK111" s="4">
        <v>72.180000000000007</v>
      </c>
      <c r="AL111" s="4">
        <v>88.39</v>
      </c>
      <c r="AM111" s="4">
        <f t="shared" si="40"/>
        <v>0</v>
      </c>
      <c r="AN111" s="4">
        <f t="shared" si="41"/>
        <v>0</v>
      </c>
      <c r="AO111" s="4">
        <f t="shared" si="42"/>
        <v>1</v>
      </c>
    </row>
    <row r="112" spans="1:46" x14ac:dyDescent="0.35">
      <c r="A112" t="s">
        <v>1602</v>
      </c>
      <c r="B112" t="s">
        <v>1582</v>
      </c>
      <c r="C112" t="s">
        <v>0</v>
      </c>
      <c r="D112" t="s">
        <v>4</v>
      </c>
      <c r="E112">
        <v>25</v>
      </c>
      <c r="F112">
        <v>178.56</v>
      </c>
      <c r="G112">
        <v>76.17</v>
      </c>
      <c r="H112">
        <f t="shared" si="43"/>
        <v>2.3442300118156756</v>
      </c>
      <c r="I112">
        <v>23</v>
      </c>
      <c r="J112">
        <v>38.82</v>
      </c>
      <c r="K112">
        <v>71.22</v>
      </c>
      <c r="L112" s="3">
        <f t="shared" si="37"/>
        <v>1</v>
      </c>
      <c r="M112" s="3">
        <f t="shared" si="38"/>
        <v>0</v>
      </c>
      <c r="N112" s="3">
        <f t="shared" si="39"/>
        <v>0</v>
      </c>
      <c r="AB112" t="s">
        <v>1602</v>
      </c>
      <c r="AC112" t="s">
        <v>1582</v>
      </c>
      <c r="AD112" t="s">
        <v>0</v>
      </c>
      <c r="AE112" t="s">
        <v>5</v>
      </c>
      <c r="AF112">
        <v>24</v>
      </c>
      <c r="AG112">
        <v>78.87</v>
      </c>
      <c r="AH112">
        <v>73.7</v>
      </c>
      <c r="AI112">
        <f t="shared" si="44"/>
        <v>1.0701492537313433</v>
      </c>
      <c r="AJ112">
        <v>25.5</v>
      </c>
      <c r="AK112">
        <v>81.03</v>
      </c>
      <c r="AL112">
        <v>77.400000000000006</v>
      </c>
      <c r="AM112" s="3">
        <f t="shared" si="40"/>
        <v>0</v>
      </c>
      <c r="AN112" s="3">
        <f t="shared" si="41"/>
        <v>1</v>
      </c>
      <c r="AO112" s="3">
        <f t="shared" si="42"/>
        <v>0</v>
      </c>
    </row>
    <row r="113" spans="1:41" x14ac:dyDescent="0.35">
      <c r="A113" t="s">
        <v>1604</v>
      </c>
      <c r="B113" s="4" t="s">
        <v>1582</v>
      </c>
      <c r="C113" s="4" t="s">
        <v>3</v>
      </c>
      <c r="D113" s="4" t="s">
        <v>4</v>
      </c>
      <c r="E113" s="4">
        <v>19</v>
      </c>
      <c r="F113" s="4">
        <v>53.47</v>
      </c>
      <c r="G113" s="4">
        <v>61.18</v>
      </c>
      <c r="H113" s="4">
        <f t="shared" si="43"/>
        <v>0.87397842432167372</v>
      </c>
      <c r="I113" s="4">
        <v>18.5</v>
      </c>
      <c r="J113" s="4">
        <v>25.21</v>
      </c>
      <c r="K113" s="4">
        <v>59.91</v>
      </c>
      <c r="L113" s="4">
        <f t="shared" si="37"/>
        <v>0</v>
      </c>
      <c r="M113" s="4">
        <f t="shared" si="38"/>
        <v>0</v>
      </c>
      <c r="N113" s="4">
        <f t="shared" si="39"/>
        <v>1</v>
      </c>
      <c r="AB113" t="s">
        <v>1604</v>
      </c>
      <c r="AC113" t="s">
        <v>1582</v>
      </c>
      <c r="AD113" t="s">
        <v>3</v>
      </c>
      <c r="AE113" t="s">
        <v>5</v>
      </c>
      <c r="AF113">
        <v>24</v>
      </c>
      <c r="AG113">
        <v>93.78</v>
      </c>
      <c r="AH113">
        <v>73.7</v>
      </c>
      <c r="AI113">
        <f t="shared" si="44"/>
        <v>1.2724559023066486</v>
      </c>
      <c r="AJ113">
        <v>23</v>
      </c>
      <c r="AK113">
        <v>52.1</v>
      </c>
      <c r="AL113">
        <v>71.22</v>
      </c>
      <c r="AM113" s="3">
        <f t="shared" si="40"/>
        <v>0</v>
      </c>
      <c r="AN113" s="3">
        <f t="shared" si="41"/>
        <v>1</v>
      </c>
      <c r="AO113" s="3">
        <f t="shared" si="42"/>
        <v>0</v>
      </c>
    </row>
    <row r="114" spans="1:41" x14ac:dyDescent="0.35">
      <c r="A114" t="s">
        <v>1605</v>
      </c>
      <c r="B114" s="4" t="s">
        <v>1582</v>
      </c>
      <c r="C114" s="4" t="s">
        <v>3</v>
      </c>
      <c r="D114" s="4" t="s">
        <v>4</v>
      </c>
      <c r="E114" s="4">
        <v>25.5</v>
      </c>
      <c r="F114" s="4">
        <v>76.569999999999993</v>
      </c>
      <c r="G114" s="4">
        <v>77.400000000000006</v>
      </c>
      <c r="H114" s="4">
        <f t="shared" si="43"/>
        <v>0.98927648578811356</v>
      </c>
      <c r="I114" s="4">
        <v>25</v>
      </c>
      <c r="J114" s="4">
        <v>75.33</v>
      </c>
      <c r="K114" s="4">
        <v>76.17</v>
      </c>
      <c r="L114" s="4">
        <f t="shared" si="37"/>
        <v>0</v>
      </c>
      <c r="M114" s="4">
        <f t="shared" si="38"/>
        <v>0</v>
      </c>
      <c r="N114" s="4">
        <f t="shared" si="39"/>
        <v>1</v>
      </c>
      <c r="AB114" t="s">
        <v>1605</v>
      </c>
      <c r="AC114" t="s">
        <v>1582</v>
      </c>
      <c r="AD114" t="s">
        <v>3</v>
      </c>
      <c r="AE114" t="s">
        <v>5</v>
      </c>
      <c r="AF114">
        <v>24.5</v>
      </c>
      <c r="AG114">
        <v>80.069999999999993</v>
      </c>
      <c r="AH114">
        <v>74.930000000000007</v>
      </c>
      <c r="AI114">
        <f t="shared" si="44"/>
        <v>1.068597357533698</v>
      </c>
      <c r="AJ114">
        <v>23.5</v>
      </c>
      <c r="AK114">
        <v>65.86</v>
      </c>
      <c r="AL114">
        <v>72.459999999999994</v>
      </c>
      <c r="AM114" s="3">
        <f t="shared" si="40"/>
        <v>0</v>
      </c>
      <c r="AN114" s="3">
        <f t="shared" si="41"/>
        <v>1</v>
      </c>
      <c r="AO114" s="3">
        <f t="shared" si="42"/>
        <v>0</v>
      </c>
    </row>
    <row r="115" spans="1:41" x14ac:dyDescent="0.35">
      <c r="A115" t="s">
        <v>1608</v>
      </c>
      <c r="B115" s="4" t="s">
        <v>1582</v>
      </c>
      <c r="C115" s="4" t="s">
        <v>3</v>
      </c>
      <c r="D115" s="4" t="s">
        <v>4</v>
      </c>
      <c r="E115" s="4">
        <v>15</v>
      </c>
      <c r="F115" s="4">
        <v>45.7</v>
      </c>
      <c r="G115" s="4">
        <v>50.91</v>
      </c>
      <c r="H115" s="4">
        <f t="shared" si="43"/>
        <v>0.89766254174032623</v>
      </c>
      <c r="I115" s="4">
        <v>15</v>
      </c>
      <c r="J115" s="4">
        <v>45.7</v>
      </c>
      <c r="K115" s="4">
        <v>50.91</v>
      </c>
      <c r="L115" s="4">
        <f t="shared" si="37"/>
        <v>0</v>
      </c>
      <c r="M115" s="4">
        <f t="shared" si="38"/>
        <v>0</v>
      </c>
      <c r="N115" s="4">
        <f t="shared" si="39"/>
        <v>1</v>
      </c>
      <c r="AB115" t="s">
        <v>1608</v>
      </c>
      <c r="AC115" t="s">
        <v>1582</v>
      </c>
      <c r="AD115" t="s">
        <v>3</v>
      </c>
      <c r="AE115" t="s">
        <v>5</v>
      </c>
      <c r="AF115">
        <v>24</v>
      </c>
      <c r="AG115">
        <v>119.59</v>
      </c>
      <c r="AH115">
        <v>73.7</v>
      </c>
      <c r="AI115">
        <f t="shared" si="44"/>
        <v>1.6226594301221167</v>
      </c>
      <c r="AJ115">
        <v>23</v>
      </c>
      <c r="AK115">
        <v>61.99</v>
      </c>
      <c r="AL115">
        <v>71.22</v>
      </c>
      <c r="AM115" s="3">
        <f t="shared" si="40"/>
        <v>1</v>
      </c>
      <c r="AN115" s="3">
        <f t="shared" si="41"/>
        <v>0</v>
      </c>
      <c r="AO115" s="3">
        <f t="shared" si="42"/>
        <v>0</v>
      </c>
    </row>
    <row r="116" spans="1:41" x14ac:dyDescent="0.35">
      <c r="A116" t="s">
        <v>1609</v>
      </c>
      <c r="B116" s="4" t="s">
        <v>1582</v>
      </c>
      <c r="C116" s="4" t="s">
        <v>3</v>
      </c>
      <c r="D116" s="4" t="s">
        <v>4</v>
      </c>
      <c r="E116" s="4">
        <v>22.5</v>
      </c>
      <c r="F116" s="4">
        <v>60.71</v>
      </c>
      <c r="G116" s="4">
        <v>69.97</v>
      </c>
      <c r="H116" s="4">
        <f t="shared" si="43"/>
        <v>0.86765756752894097</v>
      </c>
      <c r="I116" s="4">
        <v>22</v>
      </c>
      <c r="J116" s="4">
        <v>35.03</v>
      </c>
      <c r="K116" s="4">
        <v>68.72</v>
      </c>
      <c r="L116" s="4">
        <f t="shared" si="37"/>
        <v>0</v>
      </c>
      <c r="M116" s="4">
        <f t="shared" si="38"/>
        <v>0</v>
      </c>
      <c r="N116" s="4">
        <f t="shared" si="39"/>
        <v>1</v>
      </c>
      <c r="AB116" t="s">
        <v>1609</v>
      </c>
      <c r="AC116" t="s">
        <v>1582</v>
      </c>
      <c r="AD116" t="s">
        <v>3</v>
      </c>
      <c r="AE116" t="s">
        <v>5</v>
      </c>
      <c r="AF116">
        <v>24</v>
      </c>
      <c r="AG116">
        <v>77.55</v>
      </c>
      <c r="AH116">
        <v>73.7</v>
      </c>
      <c r="AI116">
        <f t="shared" si="44"/>
        <v>1.0522388059701491</v>
      </c>
      <c r="AJ116">
        <v>23.5</v>
      </c>
      <c r="AK116">
        <v>45.58</v>
      </c>
      <c r="AL116">
        <v>72.459999999999994</v>
      </c>
      <c r="AM116" s="3">
        <f t="shared" si="40"/>
        <v>0</v>
      </c>
      <c r="AN116" s="3">
        <f t="shared" si="41"/>
        <v>1</v>
      </c>
      <c r="AO116" s="3">
        <f t="shared" si="42"/>
        <v>0</v>
      </c>
    </row>
    <row r="117" spans="1:41" x14ac:dyDescent="0.35">
      <c r="A117" t="s">
        <v>1610</v>
      </c>
      <c r="B117" t="s">
        <v>1582</v>
      </c>
      <c r="C117" t="s">
        <v>3</v>
      </c>
      <c r="D117" t="s">
        <v>4</v>
      </c>
      <c r="E117">
        <v>25</v>
      </c>
      <c r="F117">
        <v>87.72</v>
      </c>
      <c r="G117">
        <v>76.17</v>
      </c>
      <c r="H117">
        <f t="shared" si="43"/>
        <v>1.1516345017723513</v>
      </c>
      <c r="I117">
        <v>24</v>
      </c>
      <c r="J117">
        <v>65.2</v>
      </c>
      <c r="K117">
        <v>73.7</v>
      </c>
      <c r="L117" s="3">
        <f t="shared" si="37"/>
        <v>0</v>
      </c>
      <c r="M117" s="3">
        <f t="shared" si="38"/>
        <v>1</v>
      </c>
      <c r="N117" s="3">
        <f t="shared" si="39"/>
        <v>0</v>
      </c>
      <c r="AB117" t="s">
        <v>1610</v>
      </c>
      <c r="AC117" t="s">
        <v>1582</v>
      </c>
      <c r="AD117" t="s">
        <v>3</v>
      </c>
      <c r="AE117" t="s">
        <v>5</v>
      </c>
      <c r="AF117">
        <v>24</v>
      </c>
      <c r="AG117">
        <v>123.2</v>
      </c>
      <c r="AH117">
        <v>73.7</v>
      </c>
      <c r="AI117">
        <f t="shared" si="44"/>
        <v>1.6716417910447761</v>
      </c>
      <c r="AJ117">
        <v>23</v>
      </c>
      <c r="AK117">
        <v>52.23</v>
      </c>
      <c r="AL117">
        <v>71.22</v>
      </c>
      <c r="AM117" s="3">
        <f t="shared" si="40"/>
        <v>1</v>
      </c>
      <c r="AN117" s="3">
        <f t="shared" si="41"/>
        <v>0</v>
      </c>
      <c r="AO117" s="3">
        <f t="shared" si="42"/>
        <v>0</v>
      </c>
    </row>
    <row r="118" spans="1:41" x14ac:dyDescent="0.35">
      <c r="A118" t="s">
        <v>1612</v>
      </c>
      <c r="B118" t="s">
        <v>1582</v>
      </c>
      <c r="C118" t="s">
        <v>3</v>
      </c>
      <c r="D118" t="s">
        <v>4</v>
      </c>
      <c r="E118">
        <v>24.5</v>
      </c>
      <c r="F118">
        <v>85.97</v>
      </c>
      <c r="G118">
        <v>74.930000000000007</v>
      </c>
      <c r="H118">
        <f t="shared" si="43"/>
        <v>1.147337515014013</v>
      </c>
      <c r="I118">
        <v>23.5</v>
      </c>
      <c r="J118">
        <v>61.83</v>
      </c>
      <c r="K118">
        <v>72.459999999999994</v>
      </c>
      <c r="L118" s="3">
        <f t="shared" si="37"/>
        <v>0</v>
      </c>
      <c r="M118" s="3">
        <f t="shared" si="38"/>
        <v>1</v>
      </c>
      <c r="N118" s="3">
        <f t="shared" si="39"/>
        <v>0</v>
      </c>
      <c r="AB118" t="s">
        <v>1612</v>
      </c>
      <c r="AC118" t="s">
        <v>1582</v>
      </c>
      <c r="AD118" t="s">
        <v>3</v>
      </c>
      <c r="AE118" t="s">
        <v>5</v>
      </c>
      <c r="AF118">
        <v>24.5</v>
      </c>
      <c r="AG118">
        <v>80.959999999999994</v>
      </c>
      <c r="AH118">
        <v>74.930000000000007</v>
      </c>
      <c r="AI118">
        <f t="shared" si="44"/>
        <v>1.0804751101027623</v>
      </c>
      <c r="AJ118">
        <v>23.5</v>
      </c>
      <c r="AK118">
        <v>65.83</v>
      </c>
      <c r="AL118">
        <v>72.459999999999994</v>
      </c>
      <c r="AM118" s="3">
        <f t="shared" si="40"/>
        <v>0</v>
      </c>
      <c r="AN118" s="3">
        <f t="shared" si="41"/>
        <v>1</v>
      </c>
      <c r="AO118" s="3">
        <f t="shared" si="42"/>
        <v>0</v>
      </c>
    </row>
    <row r="119" spans="1:41" x14ac:dyDescent="0.35">
      <c r="A119" t="s">
        <v>1614</v>
      </c>
      <c r="B119" t="s">
        <v>1582</v>
      </c>
      <c r="C119" t="s">
        <v>3</v>
      </c>
      <c r="D119" t="s">
        <v>4</v>
      </c>
      <c r="E119">
        <v>25.5</v>
      </c>
      <c r="F119">
        <v>77.84</v>
      </c>
      <c r="G119">
        <v>77.400000000000006</v>
      </c>
      <c r="H119">
        <f t="shared" si="43"/>
        <v>1.0056847545219638</v>
      </c>
      <c r="I119">
        <v>25</v>
      </c>
      <c r="J119">
        <v>62.3</v>
      </c>
      <c r="K119">
        <v>76.17</v>
      </c>
      <c r="L119" s="3">
        <f t="shared" si="37"/>
        <v>0</v>
      </c>
      <c r="M119" s="3">
        <f t="shared" si="38"/>
        <v>1</v>
      </c>
      <c r="N119" s="3">
        <f t="shared" si="39"/>
        <v>0</v>
      </c>
      <c r="AB119" t="s">
        <v>1614</v>
      </c>
      <c r="AC119" t="s">
        <v>1582</v>
      </c>
      <c r="AD119" t="s">
        <v>3</v>
      </c>
      <c r="AE119" t="s">
        <v>5</v>
      </c>
      <c r="AF119">
        <v>25</v>
      </c>
      <c r="AG119">
        <v>78.849999999999994</v>
      </c>
      <c r="AH119">
        <v>76.17</v>
      </c>
      <c r="AI119">
        <f t="shared" si="44"/>
        <v>1.0351844558225023</v>
      </c>
      <c r="AJ119">
        <v>24</v>
      </c>
      <c r="AK119">
        <v>58.08</v>
      </c>
      <c r="AL119">
        <v>73.7</v>
      </c>
      <c r="AM119" s="3">
        <f t="shared" si="40"/>
        <v>0</v>
      </c>
      <c r="AN119" s="3">
        <f t="shared" si="41"/>
        <v>1</v>
      </c>
      <c r="AO119" s="3">
        <f t="shared" si="42"/>
        <v>0</v>
      </c>
    </row>
  </sheetData>
  <phoneticPr fontId="3" type="noConversion"/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V218"/>
  <sheetViews>
    <sheetView tabSelected="1" zoomScale="70" zoomScaleNormal="70" workbookViewId="0">
      <selection activeCell="Q23" sqref="Q23"/>
    </sheetView>
  </sheetViews>
  <sheetFormatPr defaultRowHeight="14.5" x14ac:dyDescent="0.35"/>
  <cols>
    <col min="1" max="1" width="18.1796875" bestFit="1" customWidth="1"/>
    <col min="2" max="2" width="28.81640625" bestFit="1" customWidth="1"/>
    <col min="3" max="3" width="7" bestFit="1" customWidth="1"/>
    <col min="4" max="4" width="9.26953125" bestFit="1" customWidth="1"/>
    <col min="16" max="16" width="19.453125" bestFit="1" customWidth="1"/>
    <col min="17" max="21" width="6.81640625" customWidth="1"/>
    <col min="22" max="22" width="5.81640625" customWidth="1"/>
    <col min="23" max="23" width="6.81640625" customWidth="1"/>
    <col min="24" max="24" width="11" customWidth="1"/>
    <col min="25" max="25" width="18.1796875" bestFit="1" customWidth="1"/>
    <col min="26" max="26" width="28.81640625" bestFit="1" customWidth="1"/>
    <col min="27" max="27" width="7" bestFit="1" customWidth="1"/>
    <col min="28" max="28" width="8.81640625" bestFit="1" customWidth="1"/>
    <col min="39" max="39" width="3.1796875" bestFit="1" customWidth="1"/>
    <col min="40" max="40" width="19.453125" bestFit="1" customWidth="1"/>
    <col min="41" max="45" width="6.81640625" customWidth="1"/>
    <col min="46" max="46" width="5.453125" customWidth="1"/>
    <col min="47" max="48" width="6.81640625" customWidth="1"/>
  </cols>
  <sheetData>
    <row r="1" spans="1:48" x14ac:dyDescent="0.35">
      <c r="A1" t="s">
        <v>119</v>
      </c>
      <c r="B1" t="s">
        <v>120</v>
      </c>
      <c r="C1" t="s">
        <v>121</v>
      </c>
      <c r="D1" t="s">
        <v>122</v>
      </c>
      <c r="E1" t="s">
        <v>123</v>
      </c>
      <c r="F1" t="s">
        <v>124</v>
      </c>
      <c r="G1" t="s">
        <v>125</v>
      </c>
      <c r="H1" t="s">
        <v>126</v>
      </c>
      <c r="I1" t="s">
        <v>127</v>
      </c>
      <c r="J1" t="s">
        <v>128</v>
      </c>
      <c r="K1" t="s">
        <v>129</v>
      </c>
      <c r="L1" s="5" t="s">
        <v>163</v>
      </c>
      <c r="M1" s="5" t="s">
        <v>164</v>
      </c>
      <c r="N1" s="5" t="s">
        <v>165</v>
      </c>
      <c r="O1" s="9"/>
      <c r="Y1" t="s">
        <v>119</v>
      </c>
      <c r="Z1" t="s">
        <v>120</v>
      </c>
      <c r="AA1" t="s">
        <v>121</v>
      </c>
      <c r="AB1" t="s">
        <v>122</v>
      </c>
      <c r="AC1" t="s">
        <v>123</v>
      </c>
      <c r="AD1" t="s">
        <v>124</v>
      </c>
      <c r="AE1" t="s">
        <v>125</v>
      </c>
      <c r="AF1" t="s">
        <v>126</v>
      </c>
      <c r="AG1" t="s">
        <v>127</v>
      </c>
      <c r="AH1" t="s">
        <v>128</v>
      </c>
      <c r="AI1" t="s">
        <v>129</v>
      </c>
      <c r="AJ1" s="5" t="s">
        <v>163</v>
      </c>
      <c r="AK1" s="5" t="s">
        <v>164</v>
      </c>
      <c r="AL1" s="5" t="s">
        <v>165</v>
      </c>
    </row>
    <row r="2" spans="1:48" x14ac:dyDescent="0.35">
      <c r="A2" t="s">
        <v>951</v>
      </c>
      <c r="B2" t="s">
        <v>952</v>
      </c>
      <c r="C2" s="4" t="s">
        <v>0</v>
      </c>
      <c r="D2" s="4" t="s">
        <v>1</v>
      </c>
      <c r="E2" s="4">
        <v>34</v>
      </c>
      <c r="F2" s="4">
        <v>93.72</v>
      </c>
      <c r="G2" s="4">
        <v>98.04</v>
      </c>
      <c r="H2" s="4">
        <f t="shared" ref="H2:H65" si="0">F2/G2</f>
        <v>0.95593635250917985</v>
      </c>
      <c r="I2" s="4">
        <v>33.5</v>
      </c>
      <c r="J2" s="4">
        <v>64.28</v>
      </c>
      <c r="K2" s="4">
        <v>96.84</v>
      </c>
      <c r="L2" s="4">
        <f t="shared" ref="L2" si="1">IF(H2&gt;1.5,1,0)</f>
        <v>0</v>
      </c>
      <c r="M2" s="4">
        <f t="shared" ref="M2" si="2">IF((AND(H2&gt;1,H2&lt;1.5)),1,0)</f>
        <v>0</v>
      </c>
      <c r="N2" s="4">
        <f t="shared" ref="N2" si="3">IF(H2&lt;1,1,0)</f>
        <v>1</v>
      </c>
      <c r="O2" s="5" t="s">
        <v>166</v>
      </c>
      <c r="Q2" s="5" t="s">
        <v>163</v>
      </c>
      <c r="R2" s="5" t="s">
        <v>164</v>
      </c>
      <c r="S2" s="5" t="s">
        <v>165</v>
      </c>
      <c r="T2" s="5" t="s">
        <v>167</v>
      </c>
      <c r="U2" s="5" t="s">
        <v>168</v>
      </c>
      <c r="V2" s="5"/>
      <c r="W2" s="5" t="s">
        <v>126</v>
      </c>
      <c r="X2" s="5" t="s">
        <v>169</v>
      </c>
      <c r="Y2" t="s">
        <v>951</v>
      </c>
      <c r="Z2" t="s">
        <v>952</v>
      </c>
      <c r="AA2" t="s">
        <v>0</v>
      </c>
      <c r="AB2" t="s">
        <v>2</v>
      </c>
      <c r="AC2">
        <v>24</v>
      </c>
      <c r="AD2">
        <v>118.01</v>
      </c>
      <c r="AE2">
        <v>73.7</v>
      </c>
      <c r="AF2">
        <f t="shared" ref="AF2:AF65" si="4">AD2/AE2</f>
        <v>1.6012211668928087</v>
      </c>
      <c r="AG2">
        <v>22.5</v>
      </c>
      <c r="AH2">
        <v>46.51</v>
      </c>
      <c r="AI2">
        <v>69.97</v>
      </c>
      <c r="AJ2" s="3">
        <f>IF(AF2&gt;1.5,1,0)</f>
        <v>1</v>
      </c>
      <c r="AK2" s="3">
        <f t="shared" ref="AK2" si="5">IF((AND(AF2&gt;1,AF2&lt;1.5)),1,0)</f>
        <v>0</v>
      </c>
      <c r="AL2" s="3">
        <f t="shared" ref="AL2" si="6">IF(AF2&lt;1,1,0)</f>
        <v>0</v>
      </c>
      <c r="AM2" s="5" t="s">
        <v>441</v>
      </c>
      <c r="AO2" s="5" t="s">
        <v>163</v>
      </c>
      <c r="AP2" s="5" t="s">
        <v>164</v>
      </c>
      <c r="AQ2" s="5" t="s">
        <v>165</v>
      </c>
      <c r="AR2" s="5" t="s">
        <v>167</v>
      </c>
      <c r="AS2" s="5" t="s">
        <v>168</v>
      </c>
      <c r="AT2" s="5"/>
      <c r="AU2" s="5" t="s">
        <v>126</v>
      </c>
      <c r="AV2" s="5" t="s">
        <v>169</v>
      </c>
    </row>
    <row r="3" spans="1:48" x14ac:dyDescent="0.35">
      <c r="A3" t="s">
        <v>953</v>
      </c>
      <c r="B3" t="s">
        <v>952</v>
      </c>
      <c r="C3" t="s">
        <v>0</v>
      </c>
      <c r="D3" t="s">
        <v>1</v>
      </c>
      <c r="E3">
        <v>23</v>
      </c>
      <c r="F3">
        <v>100.97</v>
      </c>
      <c r="G3">
        <v>71.22</v>
      </c>
      <c r="H3">
        <f t="shared" si="0"/>
        <v>1.4177197416456051</v>
      </c>
      <c r="I3">
        <v>21.5</v>
      </c>
      <c r="J3">
        <v>64.13</v>
      </c>
      <c r="K3">
        <v>67.47</v>
      </c>
      <c r="L3" s="3">
        <f t="shared" ref="L3:L66" si="7">IF(H3&gt;1.5,1,0)</f>
        <v>0</v>
      </c>
      <c r="M3" s="3">
        <f t="shared" ref="M3:M66" si="8">IF((AND(H3&gt;1,H3&lt;1.5)),1,0)</f>
        <v>1</v>
      </c>
      <c r="N3" s="3">
        <f t="shared" ref="N3:N66" si="9">IF(H3&lt;1,1,0)</f>
        <v>0</v>
      </c>
      <c r="O3" t="s">
        <v>0</v>
      </c>
      <c r="P3" t="s">
        <v>1066</v>
      </c>
      <c r="Q3">
        <f>SUM(L2:L15)</f>
        <v>1</v>
      </c>
      <c r="R3">
        <f t="shared" ref="R3" si="10">SUM(M2:M15)</f>
        <v>9</v>
      </c>
      <c r="S3">
        <f>SUM(N2:N15)</f>
        <v>4</v>
      </c>
      <c r="T3">
        <f>AVERAGE(E3:E5,E8:E13,E15)</f>
        <v>24</v>
      </c>
      <c r="U3">
        <f>_xlfn.STDEV.P(E3:E5,E8:E13,E15)/SQRT(COUNT(E3:E5,E8:E13,E15))</f>
        <v>1.2429802894656052</v>
      </c>
      <c r="W3">
        <f>AVERAGE(H2:H15)</f>
        <v>1.1775564554862359</v>
      </c>
      <c r="X3">
        <f>_xlfn.STDEV.P(H2:H15)/SQRT(COUNT(H2:H15))</f>
        <v>5.1968244569066901E-2</v>
      </c>
      <c r="Y3" t="s">
        <v>953</v>
      </c>
      <c r="Z3" t="s">
        <v>952</v>
      </c>
      <c r="AA3" t="s">
        <v>0</v>
      </c>
      <c r="AB3" t="s">
        <v>2</v>
      </c>
      <c r="AC3">
        <v>24</v>
      </c>
      <c r="AD3">
        <v>172.13</v>
      </c>
      <c r="AE3">
        <v>73.7</v>
      </c>
      <c r="AF3">
        <f t="shared" si="4"/>
        <v>2.3355495251017637</v>
      </c>
      <c r="AG3">
        <v>22.5</v>
      </c>
      <c r="AH3">
        <v>60.52</v>
      </c>
      <c r="AI3">
        <v>69.97</v>
      </c>
      <c r="AJ3" s="3">
        <f t="shared" ref="AJ3:AJ66" si="11">IF(AF3&gt;1.5,1,0)</f>
        <v>1</v>
      </c>
      <c r="AK3" s="3">
        <f t="shared" ref="AK3:AK66" si="12">IF((AND(AF3&gt;1,AF3&lt;1.5)),1,0)</f>
        <v>0</v>
      </c>
      <c r="AL3" s="3">
        <f t="shared" ref="AL3:AL66" si="13">IF(AF3&lt;1,1,0)</f>
        <v>0</v>
      </c>
      <c r="AM3" t="s">
        <v>0</v>
      </c>
      <c r="AN3" t="s">
        <v>1066</v>
      </c>
      <c r="AO3">
        <f>SUM(AJ2:AJ15)</f>
        <v>14</v>
      </c>
      <c r="AP3">
        <f t="shared" ref="AP3" si="14">SUM(AK2:AK15)</f>
        <v>0</v>
      </c>
      <c r="AQ3">
        <f>SUM(AL2:AL15)</f>
        <v>0</v>
      </c>
      <c r="AR3">
        <f>AVERAGE(AC2:AC15)</f>
        <v>24</v>
      </c>
      <c r="AS3">
        <f>_xlfn.STDEV.P(AC2:AC15)/SQRT(COUNT(AC2:AC15))</f>
        <v>0</v>
      </c>
      <c r="AU3">
        <f>AVERAGE(AF2:AF15)</f>
        <v>2.2324675324675325</v>
      </c>
      <c r="AV3">
        <f>_xlfn.STDEV.P(AF2:AF15)/SQRT(COUNT(AF2:AF15))</f>
        <v>9.4954383295931019E-2</v>
      </c>
    </row>
    <row r="4" spans="1:48" x14ac:dyDescent="0.35">
      <c r="A4" t="s">
        <v>954</v>
      </c>
      <c r="B4" t="s">
        <v>952</v>
      </c>
      <c r="C4" t="s">
        <v>0</v>
      </c>
      <c r="D4" t="s">
        <v>1</v>
      </c>
      <c r="E4">
        <v>23.5</v>
      </c>
      <c r="F4">
        <v>99.3</v>
      </c>
      <c r="G4">
        <v>72.459999999999994</v>
      </c>
      <c r="H4">
        <f t="shared" si="0"/>
        <v>1.3704112613855921</v>
      </c>
      <c r="I4">
        <v>22.5</v>
      </c>
      <c r="J4">
        <v>65.92</v>
      </c>
      <c r="K4">
        <v>69.97</v>
      </c>
      <c r="L4" s="3">
        <f t="shared" si="7"/>
        <v>0</v>
      </c>
      <c r="M4" s="3">
        <f t="shared" si="8"/>
        <v>1</v>
      </c>
      <c r="N4" s="3">
        <f t="shared" si="9"/>
        <v>0</v>
      </c>
      <c r="O4" t="s">
        <v>0</v>
      </c>
      <c r="P4" t="s">
        <v>1067</v>
      </c>
      <c r="Q4">
        <f>SUM(L32:L45)</f>
        <v>1</v>
      </c>
      <c r="R4">
        <f t="shared" ref="R4" si="15">SUM(M32:M45)</f>
        <v>8</v>
      </c>
      <c r="S4">
        <f>SUM(N32:N45)</f>
        <v>5</v>
      </c>
      <c r="T4">
        <f>AVERAGE(E32,E34:E36,E38:E39,E42,E44:E45)</f>
        <v>23.666666666666668</v>
      </c>
      <c r="U4">
        <f>_xlfn.STDEV.P(E32,E34:E36,E38:E39,E42,E44:E45)/SQRT(COUNT(E32,E34:E36,E38:E39,E42,E44:E45))</f>
        <v>0.15713484026367722</v>
      </c>
      <c r="W4">
        <f>AVERAGE(H32:H45)</f>
        <v>1.1288259956180748</v>
      </c>
      <c r="X4">
        <f>_xlfn.STDEV.P(H32:H45)/SQRT(COUNT(H32:H45))</f>
        <v>5.4741792567421697E-2</v>
      </c>
      <c r="Y4" t="s">
        <v>954</v>
      </c>
      <c r="Z4" t="s">
        <v>952</v>
      </c>
      <c r="AA4" t="s">
        <v>0</v>
      </c>
      <c r="AB4" t="s">
        <v>2</v>
      </c>
      <c r="AC4">
        <v>24</v>
      </c>
      <c r="AD4">
        <v>185.3</v>
      </c>
      <c r="AE4">
        <v>73.7</v>
      </c>
      <c r="AF4">
        <f t="shared" si="4"/>
        <v>2.5142469470827682</v>
      </c>
      <c r="AG4">
        <v>22</v>
      </c>
      <c r="AH4">
        <v>55.04</v>
      </c>
      <c r="AI4">
        <v>68.72</v>
      </c>
      <c r="AJ4" s="3">
        <f t="shared" si="11"/>
        <v>1</v>
      </c>
      <c r="AK4" s="3">
        <f t="shared" si="12"/>
        <v>0</v>
      </c>
      <c r="AL4" s="3">
        <f t="shared" si="13"/>
        <v>0</v>
      </c>
      <c r="AM4" t="s">
        <v>0</v>
      </c>
      <c r="AN4" t="s">
        <v>1067</v>
      </c>
      <c r="AO4">
        <f>SUM(AJ32:AJ45)</f>
        <v>14</v>
      </c>
      <c r="AP4">
        <f t="shared" ref="AP4" si="16">SUM(AK32:AK45)</f>
        <v>0</v>
      </c>
      <c r="AQ4">
        <f>SUM(AL32:AL45)</f>
        <v>0</v>
      </c>
      <c r="AR4">
        <f>AVERAGE(AC32:AC45)</f>
        <v>24</v>
      </c>
      <c r="AS4">
        <f>_xlfn.STDEV.P(AC32:AC45)/SQRT(COUNT(AC32:AC45))</f>
        <v>0</v>
      </c>
      <c r="AU4">
        <f>AVERAGE(AF32:AF45)</f>
        <v>2.2565904245008719</v>
      </c>
      <c r="AV4">
        <f>_xlfn.STDEV.P(AF32:AF45)/SQRT(COUNT(AF32:AF45))</f>
        <v>7.1466333779349495E-2</v>
      </c>
    </row>
    <row r="5" spans="1:48" x14ac:dyDescent="0.35">
      <c r="A5" t="s">
        <v>955</v>
      </c>
      <c r="B5" t="s">
        <v>952</v>
      </c>
      <c r="C5" t="s">
        <v>0</v>
      </c>
      <c r="D5" t="s">
        <v>1</v>
      </c>
      <c r="E5">
        <v>24</v>
      </c>
      <c r="F5">
        <v>112.15</v>
      </c>
      <c r="G5">
        <v>73.7</v>
      </c>
      <c r="H5">
        <f t="shared" si="0"/>
        <v>1.5217096336499323</v>
      </c>
      <c r="I5">
        <v>21.5</v>
      </c>
      <c r="J5">
        <v>63.78</v>
      </c>
      <c r="K5">
        <v>67.47</v>
      </c>
      <c r="L5" s="3">
        <f t="shared" si="7"/>
        <v>1</v>
      </c>
      <c r="M5" s="3">
        <f t="shared" si="8"/>
        <v>0</v>
      </c>
      <c r="N5" s="3">
        <f t="shared" si="9"/>
        <v>0</v>
      </c>
      <c r="O5" t="s">
        <v>0</v>
      </c>
      <c r="P5" t="s">
        <v>1068</v>
      </c>
      <c r="Q5">
        <f>SUM(L59:L73)</f>
        <v>0</v>
      </c>
      <c r="R5">
        <f t="shared" ref="R5" si="17">SUM(M59:M73)</f>
        <v>4</v>
      </c>
      <c r="S5">
        <f>SUM(N59:N73)</f>
        <v>11</v>
      </c>
      <c r="T5" t="s">
        <v>448</v>
      </c>
      <c r="U5" t="s">
        <v>448</v>
      </c>
      <c r="W5">
        <f>AVERAGE(H59:H73)</f>
        <v>0.95444808466812747</v>
      </c>
      <c r="X5">
        <f>_xlfn.STDEV.P(H59:H73)/SQRT(COUNT(H59:H73))</f>
        <v>3.0595171847667378E-2</v>
      </c>
      <c r="Y5" t="s">
        <v>955</v>
      </c>
      <c r="Z5" t="s">
        <v>952</v>
      </c>
      <c r="AA5" t="s">
        <v>0</v>
      </c>
      <c r="AB5" t="s">
        <v>2</v>
      </c>
      <c r="AC5">
        <v>24</v>
      </c>
      <c r="AD5">
        <v>193.17</v>
      </c>
      <c r="AE5">
        <v>73.7</v>
      </c>
      <c r="AF5">
        <f t="shared" si="4"/>
        <v>2.6210312075983717</v>
      </c>
      <c r="AG5">
        <v>22</v>
      </c>
      <c r="AH5">
        <v>65.760000000000005</v>
      </c>
      <c r="AI5">
        <v>68.72</v>
      </c>
      <c r="AJ5" s="3">
        <f t="shared" si="11"/>
        <v>1</v>
      </c>
      <c r="AK5" s="3">
        <f t="shared" si="12"/>
        <v>0</v>
      </c>
      <c r="AL5" s="3">
        <f t="shared" si="13"/>
        <v>0</v>
      </c>
      <c r="AM5" t="s">
        <v>0</v>
      </c>
      <c r="AN5" t="s">
        <v>1068</v>
      </c>
      <c r="AO5">
        <f>SUM(AJ59:AJ73)</f>
        <v>1</v>
      </c>
      <c r="AP5">
        <f t="shared" ref="AP5" si="18">SUM(AK59:AK73)</f>
        <v>9</v>
      </c>
      <c r="AQ5">
        <f>SUM(AL59:AL73)</f>
        <v>5</v>
      </c>
      <c r="AR5">
        <f>AVERAGE(AC61:AC62,AC64:AC65,AC67:AC72)</f>
        <v>24.1</v>
      </c>
      <c r="AS5">
        <f>_xlfn.STDEV.P(AC61:AC62,AC64:AC65,AC67:AC72)/SQRT(COUNT(AC61:AC62,AC64:AC65,AC67:AC72))</f>
        <v>9.4868329805051346E-2</v>
      </c>
      <c r="AU5">
        <f>AVERAGE(AF59:AF73)</f>
        <v>1.10441595663971</v>
      </c>
      <c r="AV5">
        <f>_xlfn.STDEV.P(AF59:AF73)/SQRT(COUNT(AF59:AF73))</f>
        <v>4.3767241858630013E-2</v>
      </c>
    </row>
    <row r="6" spans="1:48" x14ac:dyDescent="0.35">
      <c r="A6" t="s">
        <v>956</v>
      </c>
      <c r="B6" t="s">
        <v>952</v>
      </c>
      <c r="C6" s="4" t="s">
        <v>0</v>
      </c>
      <c r="D6" s="4" t="s">
        <v>1</v>
      </c>
      <c r="E6" s="4">
        <v>25</v>
      </c>
      <c r="F6" s="4">
        <v>72.09</v>
      </c>
      <c r="G6" s="4">
        <v>76.17</v>
      </c>
      <c r="H6" s="4">
        <f t="shared" si="0"/>
        <v>0.94643560456872788</v>
      </c>
      <c r="I6" s="4">
        <v>24.5</v>
      </c>
      <c r="J6" s="4">
        <v>55.02</v>
      </c>
      <c r="K6" s="4">
        <v>74.930000000000007</v>
      </c>
      <c r="L6" s="4">
        <f t="shared" si="7"/>
        <v>0</v>
      </c>
      <c r="M6" s="4">
        <f t="shared" si="8"/>
        <v>0</v>
      </c>
      <c r="N6" s="4">
        <f t="shared" si="9"/>
        <v>1</v>
      </c>
      <c r="O6" t="s">
        <v>0</v>
      </c>
      <c r="P6" t="s">
        <v>1068</v>
      </c>
      <c r="Q6">
        <f>SUM(L90:L103)</f>
        <v>1</v>
      </c>
      <c r="R6">
        <f t="shared" ref="R6" si="19">SUM(M90:M103)</f>
        <v>5</v>
      </c>
      <c r="S6">
        <f>SUM(N90:N103)</f>
        <v>8</v>
      </c>
      <c r="T6">
        <f>AVERAGE(E93:E97,E103)</f>
        <v>23.583333333333332</v>
      </c>
      <c r="U6">
        <f>_xlfn.STDEV.P(E93:E97,E103)/SQRT(COUNT(E93:E97,E103))</f>
        <v>0.21783871029664062</v>
      </c>
      <c r="W6">
        <f>AVERAGE(H90:H103)</f>
        <v>1.0381456992748099</v>
      </c>
      <c r="X6">
        <f>_xlfn.STDEV.P(H90:H103)/SQRT(COUNT(H90:H103))</f>
        <v>6.7362253437393368E-2</v>
      </c>
      <c r="Y6" t="s">
        <v>956</v>
      </c>
      <c r="Z6" t="s">
        <v>952</v>
      </c>
      <c r="AA6" t="s">
        <v>0</v>
      </c>
      <c r="AB6" t="s">
        <v>2</v>
      </c>
      <c r="AC6">
        <v>24</v>
      </c>
      <c r="AD6">
        <v>162.66999999999999</v>
      </c>
      <c r="AE6">
        <v>73.7</v>
      </c>
      <c r="AF6">
        <f t="shared" si="4"/>
        <v>2.20719131614654</v>
      </c>
      <c r="AG6">
        <v>21.5</v>
      </c>
      <c r="AH6">
        <v>43.71</v>
      </c>
      <c r="AI6">
        <v>67.47</v>
      </c>
      <c r="AJ6" s="3">
        <f t="shared" si="11"/>
        <v>1</v>
      </c>
      <c r="AK6" s="3">
        <f t="shared" si="12"/>
        <v>0</v>
      </c>
      <c r="AL6" s="3">
        <f t="shared" si="13"/>
        <v>0</v>
      </c>
      <c r="AM6" t="s">
        <v>0</v>
      </c>
      <c r="AN6" t="s">
        <v>1068</v>
      </c>
      <c r="AO6">
        <f>SUM(AJ90:AJ103)</f>
        <v>11</v>
      </c>
      <c r="AP6">
        <f t="shared" ref="AP6" si="20">SUM(AK90:AK103)</f>
        <v>3</v>
      </c>
      <c r="AQ6">
        <f>SUM(AL90:AL103)</f>
        <v>0</v>
      </c>
      <c r="AR6">
        <f>AVERAGE(AC90:AC103)</f>
        <v>23.964285714285715</v>
      </c>
      <c r="AS6">
        <f>_xlfn.STDEV.P(AC90:AC103)/SQRT(COUNT(AC90:AC103))</f>
        <v>3.4415146844979705E-2</v>
      </c>
      <c r="AU6">
        <f>AVERAGE(AF90:AF103)</f>
        <v>1.6744756222186898</v>
      </c>
      <c r="AV6">
        <f>_xlfn.STDEV.P(AF90:AF103)/SQRT(COUNT(AF90:AF103))</f>
        <v>6.9020384959471576E-2</v>
      </c>
    </row>
    <row r="7" spans="1:48" x14ac:dyDescent="0.35">
      <c r="A7" t="s">
        <v>957</v>
      </c>
      <c r="B7" t="s">
        <v>952</v>
      </c>
      <c r="C7" s="4" t="s">
        <v>0</v>
      </c>
      <c r="D7" s="4" t="s">
        <v>1</v>
      </c>
      <c r="E7" s="4">
        <v>22.5</v>
      </c>
      <c r="F7" s="4">
        <v>69.11</v>
      </c>
      <c r="G7" s="4">
        <v>69.97</v>
      </c>
      <c r="H7" s="4">
        <f t="shared" si="0"/>
        <v>0.98770901815063594</v>
      </c>
      <c r="I7" s="4">
        <v>22</v>
      </c>
      <c r="J7" s="4">
        <v>51.87</v>
      </c>
      <c r="K7" s="4">
        <v>68.72</v>
      </c>
      <c r="L7" s="4">
        <f t="shared" si="7"/>
        <v>0</v>
      </c>
      <c r="M7" s="4">
        <f t="shared" si="8"/>
        <v>0</v>
      </c>
      <c r="N7" s="4">
        <f t="shared" si="9"/>
        <v>1</v>
      </c>
      <c r="O7" t="s">
        <v>3</v>
      </c>
      <c r="P7" t="s">
        <v>1064</v>
      </c>
      <c r="Q7">
        <f>SUM(L117:L131)</f>
        <v>0</v>
      </c>
      <c r="R7">
        <f t="shared" ref="R7" si="21">SUM(M117:M131)</f>
        <v>4</v>
      </c>
      <c r="S7">
        <f>SUM(N117:N131)</f>
        <v>11</v>
      </c>
      <c r="T7" t="s">
        <v>448</v>
      </c>
      <c r="U7" t="s">
        <v>448</v>
      </c>
      <c r="W7">
        <f>AVERAGE(H117:H131)</f>
        <v>0.94182477741853765</v>
      </c>
      <c r="X7">
        <f>_xlfn.STDEV.P(H117:H131)/SQRT(COUNT(H117:H131))</f>
        <v>2.5531289603619903E-2</v>
      </c>
      <c r="Y7" t="s">
        <v>957</v>
      </c>
      <c r="Z7" t="s">
        <v>952</v>
      </c>
      <c r="AA7" t="s">
        <v>0</v>
      </c>
      <c r="AB7" t="s">
        <v>2</v>
      </c>
      <c r="AC7">
        <v>24</v>
      </c>
      <c r="AD7">
        <v>117.68</v>
      </c>
      <c r="AE7">
        <v>73.7</v>
      </c>
      <c r="AF7">
        <f t="shared" si="4"/>
        <v>1.5967435549525102</v>
      </c>
      <c r="AG7">
        <v>23</v>
      </c>
      <c r="AH7">
        <v>49.02</v>
      </c>
      <c r="AI7">
        <v>71.22</v>
      </c>
      <c r="AJ7" s="3">
        <f t="shared" si="11"/>
        <v>1</v>
      </c>
      <c r="AK7" s="3">
        <f t="shared" si="12"/>
        <v>0</v>
      </c>
      <c r="AL7" s="3">
        <f t="shared" si="13"/>
        <v>0</v>
      </c>
      <c r="AM7" t="s">
        <v>3</v>
      </c>
      <c r="AN7" t="s">
        <v>1064</v>
      </c>
      <c r="AO7">
        <f>SUM(AJ117:AJ131)</f>
        <v>5</v>
      </c>
      <c r="AP7">
        <f t="shared" ref="AP7" si="22">SUM(AK117:AK131)</f>
        <v>9</v>
      </c>
      <c r="AQ7">
        <f>SUM(AL117:AL131)</f>
        <v>1</v>
      </c>
      <c r="AR7">
        <f>AVERAGE(AC117:AC123,AC125:AC131)</f>
        <v>24</v>
      </c>
      <c r="AS7">
        <f>_xlfn.STDEV.P(AC117:AC123,AC125:AC131)/SQRT(COUNT(AC117:AC123,AC125:AC131))</f>
        <v>0</v>
      </c>
      <c r="AU7">
        <f>AVERAGE(AF117:AF131)</f>
        <v>1.3963455450022613</v>
      </c>
      <c r="AV7">
        <f>_xlfn.STDEV.P(AF117:AF131)/SQRT(COUNT(AF117:AF131))</f>
        <v>6.2373251942911247E-2</v>
      </c>
    </row>
    <row r="8" spans="1:48" x14ac:dyDescent="0.35">
      <c r="A8" t="s">
        <v>958</v>
      </c>
      <c r="B8" t="s">
        <v>952</v>
      </c>
      <c r="C8" t="s">
        <v>0</v>
      </c>
      <c r="D8" t="s">
        <v>1</v>
      </c>
      <c r="E8">
        <v>22</v>
      </c>
      <c r="F8">
        <v>70.97</v>
      </c>
      <c r="G8">
        <v>68.72</v>
      </c>
      <c r="H8">
        <f t="shared" si="0"/>
        <v>1.0327415599534342</v>
      </c>
      <c r="I8">
        <v>21.5</v>
      </c>
      <c r="J8">
        <v>42.61</v>
      </c>
      <c r="K8">
        <v>67.47</v>
      </c>
      <c r="L8" s="3">
        <f t="shared" si="7"/>
        <v>0</v>
      </c>
      <c r="M8" s="3">
        <f t="shared" si="8"/>
        <v>1</v>
      </c>
      <c r="N8" s="3">
        <f t="shared" si="9"/>
        <v>0</v>
      </c>
      <c r="O8" t="s">
        <v>3</v>
      </c>
      <c r="P8" t="s">
        <v>1063</v>
      </c>
      <c r="Q8">
        <f>SUM(L144:L154)</f>
        <v>0</v>
      </c>
      <c r="R8">
        <f t="shared" ref="R8" si="23">SUM(M144:M154)</f>
        <v>5</v>
      </c>
      <c r="S8">
        <f>SUM(N144:N154)</f>
        <v>6</v>
      </c>
      <c r="T8">
        <f>AVERAGE(E145,E148:E150,E152)</f>
        <v>25.8</v>
      </c>
      <c r="U8">
        <f>_xlfn.STDEV.P(E145,E148:E150,E152)/SQRT(COUNT(E145,E148:E150,E152))</f>
        <v>2.09093280618962</v>
      </c>
      <c r="W8">
        <f>AVERAGE(H144:H154)</f>
        <v>1.0089392752898294</v>
      </c>
      <c r="X8">
        <f>_xlfn.STDEV.P(H144:H154)/SQRT(COUNT(H144:H154))</f>
        <v>5.0860194840619037E-2</v>
      </c>
      <c r="Y8" t="s">
        <v>958</v>
      </c>
      <c r="Z8" t="s">
        <v>952</v>
      </c>
      <c r="AA8" t="s">
        <v>0</v>
      </c>
      <c r="AB8" t="s">
        <v>2</v>
      </c>
      <c r="AC8">
        <v>24</v>
      </c>
      <c r="AD8">
        <v>127.76</v>
      </c>
      <c r="AE8">
        <v>73.7</v>
      </c>
      <c r="AF8">
        <f t="shared" si="4"/>
        <v>1.7335142469470828</v>
      </c>
      <c r="AG8">
        <v>23</v>
      </c>
      <c r="AH8">
        <v>66.569999999999993</v>
      </c>
      <c r="AI8">
        <v>71.22</v>
      </c>
      <c r="AJ8" s="3">
        <f t="shared" si="11"/>
        <v>1</v>
      </c>
      <c r="AK8" s="3">
        <f t="shared" si="12"/>
        <v>0</v>
      </c>
      <c r="AL8" s="3">
        <f t="shared" si="13"/>
        <v>0</v>
      </c>
      <c r="AM8" t="s">
        <v>3</v>
      </c>
      <c r="AN8" t="s">
        <v>1063</v>
      </c>
      <c r="AO8">
        <f>SUM(AJ144:AJ154)</f>
        <v>1</v>
      </c>
      <c r="AP8">
        <f t="shared" ref="AP8" si="24">SUM(AK144:AK154)</f>
        <v>6</v>
      </c>
      <c r="AQ8">
        <f>SUM(AL144:AL154)</f>
        <v>4</v>
      </c>
      <c r="AR8">
        <f>AVERAGE(AC146:AC148,AC150:AC153)</f>
        <v>24.285714285714285</v>
      </c>
      <c r="AS8">
        <f>_xlfn.STDEV.P(AC146:AC148,AC150:AC153)/SQRT(COUNT(AC146:AC148,AC150:AC153))</f>
        <v>0.50363112976543112</v>
      </c>
      <c r="AU8">
        <f>AVERAGE(AF144:AF154)</f>
        <v>1.0682154458243609</v>
      </c>
      <c r="AV8">
        <f>_xlfn.STDEV.P(AF144:AF154)/SQRT(COUNT(AF144:AF154))</f>
        <v>6.5283883849656041E-2</v>
      </c>
    </row>
    <row r="9" spans="1:48" x14ac:dyDescent="0.35">
      <c r="A9" t="s">
        <v>959</v>
      </c>
      <c r="B9" t="s">
        <v>952</v>
      </c>
      <c r="C9" t="s">
        <v>0</v>
      </c>
      <c r="D9" t="s">
        <v>1</v>
      </c>
      <c r="E9">
        <v>23</v>
      </c>
      <c r="F9">
        <v>99.81</v>
      </c>
      <c r="G9">
        <v>71.22</v>
      </c>
      <c r="H9">
        <f t="shared" si="0"/>
        <v>1.4014321819713564</v>
      </c>
      <c r="I9">
        <v>25</v>
      </c>
      <c r="J9">
        <v>94.37</v>
      </c>
      <c r="K9">
        <v>76.17</v>
      </c>
      <c r="L9" s="3">
        <f t="shared" si="7"/>
        <v>0</v>
      </c>
      <c r="M9" s="3">
        <f t="shared" si="8"/>
        <v>1</v>
      </c>
      <c r="N9" s="3">
        <f t="shared" si="9"/>
        <v>0</v>
      </c>
      <c r="O9" t="s">
        <v>3</v>
      </c>
      <c r="P9" t="s">
        <v>1069</v>
      </c>
      <c r="Q9">
        <f>SUM(L170:L179)</f>
        <v>0</v>
      </c>
      <c r="R9">
        <f t="shared" ref="R9" si="25">SUM(M170:M179)</f>
        <v>4</v>
      </c>
      <c r="S9">
        <f>SUM(N170:N179)</f>
        <v>6</v>
      </c>
      <c r="T9" t="s">
        <v>448</v>
      </c>
      <c r="U9" t="s">
        <v>448</v>
      </c>
      <c r="W9">
        <f>AVERAGE(H170:H179)</f>
        <v>0.99812924359224797</v>
      </c>
      <c r="X9">
        <f>_xlfn.STDEV.P(H170:H179)/SQRT(COUNT(H170:H179))</f>
        <v>6.3494857027193194E-2</v>
      </c>
      <c r="Y9" t="s">
        <v>959</v>
      </c>
      <c r="Z9" t="s">
        <v>952</v>
      </c>
      <c r="AA9" t="s">
        <v>0</v>
      </c>
      <c r="AB9" t="s">
        <v>2</v>
      </c>
      <c r="AC9">
        <v>24</v>
      </c>
      <c r="AD9">
        <v>184.76</v>
      </c>
      <c r="AE9">
        <v>73.7</v>
      </c>
      <c r="AF9">
        <f t="shared" si="4"/>
        <v>2.5069199457259157</v>
      </c>
      <c r="AG9">
        <v>22</v>
      </c>
      <c r="AH9">
        <v>56.98</v>
      </c>
      <c r="AI9">
        <v>68.72</v>
      </c>
      <c r="AJ9" s="3">
        <f t="shared" si="11"/>
        <v>1</v>
      </c>
      <c r="AK9" s="3">
        <f t="shared" si="12"/>
        <v>0</v>
      </c>
      <c r="AL9" s="3">
        <f t="shared" si="13"/>
        <v>0</v>
      </c>
      <c r="AM9" t="s">
        <v>3</v>
      </c>
      <c r="AN9" t="s">
        <v>1069</v>
      </c>
      <c r="AO9">
        <f>SUM(AJ170:AJ179)</f>
        <v>4</v>
      </c>
      <c r="AP9">
        <f t="shared" ref="AP9" si="26">SUM(AK170:AK179)</f>
        <v>4</v>
      </c>
      <c r="AQ9">
        <f>SUM(AL170:AL179)</f>
        <v>2</v>
      </c>
      <c r="AR9">
        <f>AVERAGE(AC171:AC172,AC174:AC179)</f>
        <v>23.8125</v>
      </c>
      <c r="AS9">
        <f>_xlfn.STDEV.P(AC171:AC172,AC174:AC179)/SQRT(COUNT(AC171:AC172,AC174:AC179))</f>
        <v>0.17539019000502851</v>
      </c>
      <c r="AU9">
        <f>AVERAGE(AF170:AF179)</f>
        <v>1.419912549111719</v>
      </c>
      <c r="AV9">
        <f>_xlfn.STDEV.P(AF170:AF179)/SQRT(COUNT(AF170:AF179))</f>
        <v>0.13734211946985997</v>
      </c>
    </row>
    <row r="10" spans="1:48" x14ac:dyDescent="0.35">
      <c r="A10" t="s">
        <v>960</v>
      </c>
      <c r="B10" t="s">
        <v>952</v>
      </c>
      <c r="C10" t="s">
        <v>0</v>
      </c>
      <c r="D10" t="s">
        <v>1</v>
      </c>
      <c r="E10">
        <v>23</v>
      </c>
      <c r="F10">
        <v>79.959999999999994</v>
      </c>
      <c r="G10">
        <v>71.22</v>
      </c>
      <c r="H10">
        <f t="shared" si="0"/>
        <v>1.1227183375456331</v>
      </c>
      <c r="I10">
        <v>22</v>
      </c>
      <c r="J10">
        <v>64.08</v>
      </c>
      <c r="K10">
        <v>68.72</v>
      </c>
      <c r="L10" s="3">
        <f t="shared" si="7"/>
        <v>0</v>
      </c>
      <c r="M10" s="3">
        <f t="shared" si="8"/>
        <v>1</v>
      </c>
      <c r="N10" s="3">
        <f t="shared" si="9"/>
        <v>0</v>
      </c>
      <c r="O10" t="s">
        <v>3</v>
      </c>
      <c r="P10" t="s">
        <v>1065</v>
      </c>
      <c r="Q10">
        <f>SUM(L192:L204)</f>
        <v>1</v>
      </c>
      <c r="R10">
        <f t="shared" ref="R10" si="27">SUM(M192:M204)</f>
        <v>6</v>
      </c>
      <c r="S10">
        <f>SUM(N192:N204)</f>
        <v>6</v>
      </c>
      <c r="T10">
        <f>AVERAGE(E192,E196:E198,E200,E202,E204)</f>
        <v>23.785714285714285</v>
      </c>
      <c r="U10">
        <f>_xlfn.STDEV.P(E192,E196:E198,E200,E202,E204)/SQRT(COUNT(E192,E196:E198,E200,E202,E204))</f>
        <v>9.3521952958282445E-2</v>
      </c>
      <c r="W10">
        <f>AVERAGE(H192:H204)</f>
        <v>1.155859975051303</v>
      </c>
      <c r="X10">
        <f>_xlfn.STDEV.P(H192:H204)/SQRT(COUNT(H192:H204))</f>
        <v>7.3899918936563155E-2</v>
      </c>
      <c r="Y10" t="s">
        <v>960</v>
      </c>
      <c r="Z10" t="s">
        <v>952</v>
      </c>
      <c r="AA10" t="s">
        <v>0</v>
      </c>
      <c r="AB10" t="s">
        <v>2</v>
      </c>
      <c r="AC10">
        <v>24</v>
      </c>
      <c r="AD10">
        <v>196.56</v>
      </c>
      <c r="AE10">
        <v>73.7</v>
      </c>
      <c r="AF10">
        <f t="shared" si="4"/>
        <v>2.6670284938941653</v>
      </c>
      <c r="AG10">
        <v>22.5</v>
      </c>
      <c r="AH10">
        <v>65.69</v>
      </c>
      <c r="AI10">
        <v>69.97</v>
      </c>
      <c r="AJ10" s="3">
        <f t="shared" si="11"/>
        <v>1</v>
      </c>
      <c r="AK10" s="3">
        <f t="shared" si="12"/>
        <v>0</v>
      </c>
      <c r="AL10" s="3">
        <f t="shared" si="13"/>
        <v>0</v>
      </c>
      <c r="AM10" t="s">
        <v>3</v>
      </c>
      <c r="AN10" t="s">
        <v>1065</v>
      </c>
      <c r="AO10">
        <f>SUM(AJ192:AJ204)</f>
        <v>3</v>
      </c>
      <c r="AP10">
        <f t="shared" ref="AP10" si="28">SUM(AK192:AK204)</f>
        <v>9</v>
      </c>
      <c r="AQ10">
        <f>SUM(AL192:AL204)</f>
        <v>1</v>
      </c>
      <c r="AR10">
        <f>AVERAGE(AC192:AC203)</f>
        <v>24.041666666666668</v>
      </c>
      <c r="AS10">
        <f>_xlfn.STDEV.P(AC192:AC203)/SQRT(COUNT(AC192:AC203))</f>
        <v>3.9892796156514095E-2</v>
      </c>
      <c r="AU10">
        <f>AVERAGE(AF192:AF204)</f>
        <v>1.3531081834991936</v>
      </c>
      <c r="AV10">
        <f>_xlfn.STDEV.P(AF192:AF204)/SQRT(COUNT(AF192:AF204))</f>
        <v>9.3365828633922524E-2</v>
      </c>
    </row>
    <row r="11" spans="1:48" x14ac:dyDescent="0.35">
      <c r="A11" t="s">
        <v>961</v>
      </c>
      <c r="B11" t="s">
        <v>952</v>
      </c>
      <c r="C11" t="s">
        <v>0</v>
      </c>
      <c r="D11" t="s">
        <v>1</v>
      </c>
      <c r="E11">
        <v>19</v>
      </c>
      <c r="F11">
        <v>69.819999999999993</v>
      </c>
      <c r="G11">
        <v>61.18</v>
      </c>
      <c r="H11">
        <f t="shared" si="0"/>
        <v>1.1412226217718207</v>
      </c>
      <c r="I11">
        <v>18.5</v>
      </c>
      <c r="J11">
        <v>35.9</v>
      </c>
      <c r="K11">
        <v>59.91</v>
      </c>
      <c r="L11" s="3">
        <f t="shared" si="7"/>
        <v>0</v>
      </c>
      <c r="M11" s="3">
        <f t="shared" si="8"/>
        <v>1</v>
      </c>
      <c r="N11" s="3">
        <f t="shared" si="9"/>
        <v>0</v>
      </c>
      <c r="Y11" t="s">
        <v>961</v>
      </c>
      <c r="Z11" t="s">
        <v>952</v>
      </c>
      <c r="AA11" t="s">
        <v>0</v>
      </c>
      <c r="AB11" t="s">
        <v>2</v>
      </c>
      <c r="AC11">
        <v>24</v>
      </c>
      <c r="AD11">
        <v>168.55</v>
      </c>
      <c r="AE11">
        <v>73.7</v>
      </c>
      <c r="AF11">
        <f t="shared" si="4"/>
        <v>2.2869742198100407</v>
      </c>
      <c r="AG11">
        <v>22.5</v>
      </c>
      <c r="AH11">
        <v>66.930000000000007</v>
      </c>
      <c r="AI11">
        <v>69.97</v>
      </c>
      <c r="AJ11" s="3">
        <f t="shared" si="11"/>
        <v>1</v>
      </c>
      <c r="AK11" s="3">
        <f t="shared" si="12"/>
        <v>0</v>
      </c>
      <c r="AL11" s="3">
        <f t="shared" si="13"/>
        <v>0</v>
      </c>
    </row>
    <row r="12" spans="1:48" x14ac:dyDescent="0.35">
      <c r="A12" t="s">
        <v>962</v>
      </c>
      <c r="B12" t="s">
        <v>952</v>
      </c>
      <c r="C12" t="s">
        <v>0</v>
      </c>
      <c r="D12" t="s">
        <v>1</v>
      </c>
      <c r="E12">
        <v>23</v>
      </c>
      <c r="F12">
        <v>97.01</v>
      </c>
      <c r="G12">
        <v>71.22</v>
      </c>
      <c r="H12">
        <f t="shared" si="0"/>
        <v>1.3621173827576525</v>
      </c>
      <c r="I12">
        <v>22.5</v>
      </c>
      <c r="J12">
        <v>61.93</v>
      </c>
      <c r="K12">
        <v>69.97</v>
      </c>
      <c r="L12" s="3">
        <f t="shared" si="7"/>
        <v>0</v>
      </c>
      <c r="M12" s="3">
        <f t="shared" si="8"/>
        <v>1</v>
      </c>
      <c r="N12" s="3">
        <f t="shared" si="9"/>
        <v>0</v>
      </c>
      <c r="O12" s="5" t="s">
        <v>170</v>
      </c>
      <c r="Q12" s="5" t="s">
        <v>163</v>
      </c>
      <c r="R12" s="5" t="s">
        <v>164</v>
      </c>
      <c r="S12" s="5" t="s">
        <v>165</v>
      </c>
      <c r="T12" s="5" t="s">
        <v>167</v>
      </c>
      <c r="U12" s="5" t="s">
        <v>168</v>
      </c>
      <c r="V12" s="5"/>
      <c r="W12" s="5" t="s">
        <v>126</v>
      </c>
      <c r="X12" s="5" t="s">
        <v>169</v>
      </c>
      <c r="Y12" t="s">
        <v>962</v>
      </c>
      <c r="Z12" t="s">
        <v>952</v>
      </c>
      <c r="AA12" t="s">
        <v>0</v>
      </c>
      <c r="AB12" t="s">
        <v>2</v>
      </c>
      <c r="AC12">
        <v>24</v>
      </c>
      <c r="AD12">
        <v>184.95</v>
      </c>
      <c r="AE12">
        <v>73.7</v>
      </c>
      <c r="AF12">
        <f t="shared" si="4"/>
        <v>2.5094979647218452</v>
      </c>
      <c r="AG12">
        <v>22.5</v>
      </c>
      <c r="AH12">
        <v>56.86</v>
      </c>
      <c r="AI12">
        <v>69.97</v>
      </c>
      <c r="AJ12" s="3">
        <f t="shared" si="11"/>
        <v>1</v>
      </c>
      <c r="AK12" s="3">
        <f t="shared" si="12"/>
        <v>0</v>
      </c>
      <c r="AL12" s="3">
        <f t="shared" si="13"/>
        <v>0</v>
      </c>
      <c r="AM12" s="5" t="s">
        <v>440</v>
      </c>
      <c r="AO12" s="5" t="s">
        <v>163</v>
      </c>
      <c r="AP12" s="5" t="s">
        <v>164</v>
      </c>
      <c r="AQ12" s="5" t="s">
        <v>165</v>
      </c>
      <c r="AR12" s="5" t="s">
        <v>167</v>
      </c>
      <c r="AS12" s="5" t="s">
        <v>168</v>
      </c>
      <c r="AT12" s="5"/>
      <c r="AU12" s="5" t="s">
        <v>126</v>
      </c>
      <c r="AV12" s="5" t="s">
        <v>169</v>
      </c>
    </row>
    <row r="13" spans="1:48" x14ac:dyDescent="0.35">
      <c r="A13" t="s">
        <v>963</v>
      </c>
      <c r="B13" t="s">
        <v>952</v>
      </c>
      <c r="C13" t="s">
        <v>0</v>
      </c>
      <c r="D13" t="s">
        <v>1</v>
      </c>
      <c r="E13">
        <v>35</v>
      </c>
      <c r="F13">
        <v>101.46</v>
      </c>
      <c r="G13">
        <v>100.44</v>
      </c>
      <c r="H13">
        <f t="shared" si="0"/>
        <v>1.0101553166069295</v>
      </c>
      <c r="I13">
        <v>34.5</v>
      </c>
      <c r="J13">
        <v>67.510000000000005</v>
      </c>
      <c r="K13">
        <v>99.24</v>
      </c>
      <c r="L13" s="3">
        <f t="shared" si="7"/>
        <v>0</v>
      </c>
      <c r="M13" s="3">
        <f t="shared" si="8"/>
        <v>1</v>
      </c>
      <c r="N13" s="3">
        <f t="shared" si="9"/>
        <v>0</v>
      </c>
      <c r="O13" t="s">
        <v>0</v>
      </c>
      <c r="P13" t="s">
        <v>1066</v>
      </c>
      <c r="Q13">
        <f>SUM(L16:L31)</f>
        <v>2</v>
      </c>
      <c r="R13">
        <f t="shared" ref="R13" si="29">SUM(M16:M31)</f>
        <v>6</v>
      </c>
      <c r="S13">
        <f>SUM(N16:N31)</f>
        <v>8</v>
      </c>
      <c r="T13">
        <f>AVERAGE(E19,E22:E24,E26:E27,E30:E31)</f>
        <v>22.8125</v>
      </c>
      <c r="U13">
        <f>_xlfn.STDEV.P(E19,E22:E24,E26:E27,E30:E31)/SQRT(COUNT(E19,E22:E24,E26:E27,E30:E31))</f>
        <v>0.57917978102658241</v>
      </c>
      <c r="W13">
        <f>AVERAGE(H16:H31)</f>
        <v>1.0677364766643227</v>
      </c>
      <c r="X13">
        <f>_xlfn.STDEV.P(H16:H31)/SQRT(COUNT(H16:H31))</f>
        <v>7.3615613881108891E-2</v>
      </c>
      <c r="Y13" t="s">
        <v>963</v>
      </c>
      <c r="Z13" t="s">
        <v>952</v>
      </c>
      <c r="AA13" t="s">
        <v>0</v>
      </c>
      <c r="AB13" t="s">
        <v>2</v>
      </c>
      <c r="AC13">
        <v>24</v>
      </c>
      <c r="AD13">
        <v>172.64</v>
      </c>
      <c r="AE13">
        <v>73.7</v>
      </c>
      <c r="AF13">
        <f t="shared" si="4"/>
        <v>2.3424694708276794</v>
      </c>
      <c r="AG13">
        <v>22.5</v>
      </c>
      <c r="AH13">
        <v>52.03</v>
      </c>
      <c r="AI13">
        <v>69.97</v>
      </c>
      <c r="AJ13" s="3">
        <f t="shared" si="11"/>
        <v>1</v>
      </c>
      <c r="AK13" s="3">
        <f t="shared" si="12"/>
        <v>0</v>
      </c>
      <c r="AL13" s="3">
        <f t="shared" si="13"/>
        <v>0</v>
      </c>
      <c r="AM13" t="s">
        <v>0</v>
      </c>
      <c r="AN13" t="s">
        <v>1066</v>
      </c>
      <c r="AO13">
        <f>SUM(AJ16:AJ31)</f>
        <v>0</v>
      </c>
      <c r="AP13">
        <f t="shared" ref="AP13" si="30">SUM(AK16:AK31)</f>
        <v>9</v>
      </c>
      <c r="AQ13">
        <f>SUM(AL16:AL31)</f>
        <v>7</v>
      </c>
      <c r="AR13">
        <f>AVERAGE(AC16:AC17,AC20,AC22,AC26:AC30)</f>
        <v>23</v>
      </c>
      <c r="AS13">
        <f>_xlfn.STDEV.P(AC16:AC17,AC20,AC22,AC26:AC30)/SQRT(COUNT(AC16:AC17,AC20,AC22,AC26:AC30))</f>
        <v>0.22222222222222221</v>
      </c>
      <c r="AU13">
        <f>AVERAGE(AF16:AF31)</f>
        <v>1.0885978882058007</v>
      </c>
      <c r="AV13">
        <f>_xlfn.STDEV.P(AF16:AF31)/SQRT(COUNT(AF16:AF31))</f>
        <v>4.5410019645283468E-2</v>
      </c>
    </row>
    <row r="14" spans="1:48" x14ac:dyDescent="0.35">
      <c r="A14" t="s">
        <v>964</v>
      </c>
      <c r="B14" t="s">
        <v>952</v>
      </c>
      <c r="C14" s="4" t="s">
        <v>0</v>
      </c>
      <c r="D14" s="4" t="s">
        <v>1</v>
      </c>
      <c r="E14" s="4">
        <v>22</v>
      </c>
      <c r="F14" s="4">
        <v>67.680000000000007</v>
      </c>
      <c r="G14" s="4">
        <v>68.72</v>
      </c>
      <c r="H14" s="4">
        <f t="shared" si="0"/>
        <v>0.98486612339930157</v>
      </c>
      <c r="I14" s="4">
        <v>21.5</v>
      </c>
      <c r="J14" s="4">
        <v>53.75</v>
      </c>
      <c r="K14" s="4">
        <v>67.47</v>
      </c>
      <c r="L14" s="4">
        <f t="shared" si="7"/>
        <v>0</v>
      </c>
      <c r="M14" s="4">
        <f t="shared" si="8"/>
        <v>0</v>
      </c>
      <c r="N14" s="4">
        <f t="shared" si="9"/>
        <v>1</v>
      </c>
      <c r="O14" t="s">
        <v>0</v>
      </c>
      <c r="P14" t="s">
        <v>1067</v>
      </c>
      <c r="Q14">
        <f>SUM(L46:L58)</f>
        <v>1</v>
      </c>
      <c r="R14">
        <f t="shared" ref="R14" si="31">SUM(M46:M58)</f>
        <v>4</v>
      </c>
      <c r="S14">
        <f>SUM(N46:N58)</f>
        <v>8</v>
      </c>
      <c r="T14">
        <f>AVERAGE(E47:E48,E51:E53)</f>
        <v>23.1</v>
      </c>
      <c r="U14">
        <f>_xlfn.STDEV.P(E47:E48,E51:E53)/SQRT(COUNT(E47:E48,E51:E53))</f>
        <v>0.16733200530681508</v>
      </c>
      <c r="W14">
        <f>AVERAGE(H46:H58)</f>
        <v>1.1024518718746064</v>
      </c>
      <c r="X14">
        <f>_xlfn.STDEV.P(H46:H58)/SQRT(COUNT(H46:H58))</f>
        <v>0.14407338939209435</v>
      </c>
      <c r="Y14" t="s">
        <v>964</v>
      </c>
      <c r="Z14" t="s">
        <v>952</v>
      </c>
      <c r="AA14" t="s">
        <v>0</v>
      </c>
      <c r="AB14" t="s">
        <v>2</v>
      </c>
      <c r="AC14">
        <v>24</v>
      </c>
      <c r="AD14">
        <v>176.86</v>
      </c>
      <c r="AE14">
        <v>73.7</v>
      </c>
      <c r="AF14">
        <f t="shared" si="4"/>
        <v>2.3997286295793758</v>
      </c>
      <c r="AG14">
        <v>22.5</v>
      </c>
      <c r="AH14">
        <v>56.13</v>
      </c>
      <c r="AI14">
        <v>69.97</v>
      </c>
      <c r="AJ14" s="3">
        <f t="shared" si="11"/>
        <v>1</v>
      </c>
      <c r="AK14" s="3">
        <f t="shared" si="12"/>
        <v>0</v>
      </c>
      <c r="AL14" s="3">
        <f t="shared" si="13"/>
        <v>0</v>
      </c>
      <c r="AM14" t="s">
        <v>0</v>
      </c>
      <c r="AN14" t="s">
        <v>1067</v>
      </c>
      <c r="AO14">
        <f>SUM(AJ46:AJ58)</f>
        <v>4</v>
      </c>
      <c r="AP14">
        <f t="shared" ref="AP14" si="32">SUM(AK46:AK58)</f>
        <v>7</v>
      </c>
      <c r="AQ14">
        <f>SUM(AL46:AL58)</f>
        <v>2</v>
      </c>
      <c r="AR14">
        <f>AVERAGE(AC46:AC55,AC58)</f>
        <v>22.954545454545453</v>
      </c>
      <c r="AS14">
        <f>_xlfn.STDEV.P(AC46:AC55,AC58)/SQRT(COUNT(AC46:AC55,AC58))</f>
        <v>0.13567318313538845</v>
      </c>
      <c r="AU14">
        <f>AVERAGE(AF46:AF58)</f>
        <v>1.3164547165325216</v>
      </c>
      <c r="AV14">
        <f>_xlfn.STDEV.P(AF46:AF58)/SQRT(COUNT(AF46:AF58))</f>
        <v>9.728692920200345E-2</v>
      </c>
    </row>
    <row r="15" spans="1:48" x14ac:dyDescent="0.35">
      <c r="A15" t="s">
        <v>965</v>
      </c>
      <c r="B15" t="s">
        <v>952</v>
      </c>
      <c r="C15" t="s">
        <v>0</v>
      </c>
      <c r="D15" t="s">
        <v>1</v>
      </c>
      <c r="E15">
        <v>24.5</v>
      </c>
      <c r="F15">
        <v>92.21</v>
      </c>
      <c r="G15">
        <v>74.930000000000007</v>
      </c>
      <c r="H15">
        <f t="shared" si="0"/>
        <v>1.2306152408914985</v>
      </c>
      <c r="I15">
        <v>23.5</v>
      </c>
      <c r="J15">
        <v>79.760000000000005</v>
      </c>
      <c r="K15">
        <v>72.459999999999994</v>
      </c>
      <c r="L15" s="3">
        <f t="shared" si="7"/>
        <v>0</v>
      </c>
      <c r="M15" s="3">
        <f t="shared" si="8"/>
        <v>1</v>
      </c>
      <c r="N15" s="3">
        <f t="shared" si="9"/>
        <v>0</v>
      </c>
      <c r="O15" t="s">
        <v>0</v>
      </c>
      <c r="P15" t="s">
        <v>1068</v>
      </c>
      <c r="Q15">
        <f>SUM(L74:L89)</f>
        <v>0</v>
      </c>
      <c r="R15">
        <f t="shared" ref="R15" si="33">SUM(M74:M89)</f>
        <v>4</v>
      </c>
      <c r="S15">
        <f>SUM(N74:N89)</f>
        <v>12</v>
      </c>
      <c r="T15" t="s">
        <v>448</v>
      </c>
      <c r="U15" t="s">
        <v>448</v>
      </c>
      <c r="W15">
        <f>AVERAGE(H74:H89)</f>
        <v>0.9401264261559461</v>
      </c>
      <c r="X15">
        <f>_xlfn.STDEV.P(H74:H89)/SQRT(COUNT(H74:H89))</f>
        <v>2.5590886499597929E-2</v>
      </c>
      <c r="Y15" t="s">
        <v>965</v>
      </c>
      <c r="Z15" t="s">
        <v>952</v>
      </c>
      <c r="AA15" t="s">
        <v>0</v>
      </c>
      <c r="AB15" t="s">
        <v>2</v>
      </c>
      <c r="AC15">
        <v>24</v>
      </c>
      <c r="AD15">
        <v>142.41999999999999</v>
      </c>
      <c r="AE15">
        <v>73.7</v>
      </c>
      <c r="AF15">
        <f t="shared" si="4"/>
        <v>1.932428765264586</v>
      </c>
      <c r="AG15">
        <v>22.5</v>
      </c>
      <c r="AH15">
        <v>52.99</v>
      </c>
      <c r="AI15">
        <v>69.97</v>
      </c>
      <c r="AJ15" s="3">
        <f t="shared" si="11"/>
        <v>1</v>
      </c>
      <c r="AK15" s="3">
        <f t="shared" si="12"/>
        <v>0</v>
      </c>
      <c r="AL15" s="3">
        <f t="shared" si="13"/>
        <v>0</v>
      </c>
      <c r="AM15" t="s">
        <v>0</v>
      </c>
      <c r="AN15" t="s">
        <v>1068</v>
      </c>
      <c r="AO15">
        <f>SUM(AJ74:AJ89)</f>
        <v>0</v>
      </c>
      <c r="AP15">
        <f t="shared" ref="AP15" si="34">SUM(AK74:AK89)</f>
        <v>3</v>
      </c>
      <c r="AQ15">
        <f>SUM(AL74:AL89)</f>
        <v>13</v>
      </c>
      <c r="AR15" t="s">
        <v>448</v>
      </c>
      <c r="AS15" t="s">
        <v>448</v>
      </c>
      <c r="AU15">
        <f>AVERAGE(AF74:AF89)</f>
        <v>0.93018500271902271</v>
      </c>
      <c r="AV15">
        <f>_xlfn.STDEV.P(AF74:AF89)/SQRT(COUNT(AF74:AF89))</f>
        <v>1.8406672826451871E-2</v>
      </c>
    </row>
    <row r="16" spans="1:48" x14ac:dyDescent="0.35">
      <c r="A16" t="s">
        <v>981</v>
      </c>
      <c r="B16" t="s">
        <v>952</v>
      </c>
      <c r="C16" s="4" t="s">
        <v>0</v>
      </c>
      <c r="D16" s="4" t="s">
        <v>4</v>
      </c>
      <c r="E16" s="4">
        <v>23</v>
      </c>
      <c r="F16" s="4">
        <v>68.819999999999993</v>
      </c>
      <c r="G16" s="4">
        <v>71.22</v>
      </c>
      <c r="H16" s="4">
        <f t="shared" si="0"/>
        <v>0.96630160067396786</v>
      </c>
      <c r="I16" s="4">
        <v>22.5</v>
      </c>
      <c r="J16" s="4">
        <v>56.45</v>
      </c>
      <c r="K16" s="4">
        <v>69.97</v>
      </c>
      <c r="L16" s="4">
        <f t="shared" si="7"/>
        <v>0</v>
      </c>
      <c r="M16" s="4">
        <f t="shared" si="8"/>
        <v>0</v>
      </c>
      <c r="N16" s="4">
        <f t="shared" si="9"/>
        <v>1</v>
      </c>
      <c r="O16" t="s">
        <v>0</v>
      </c>
      <c r="P16" t="s">
        <v>1068</v>
      </c>
      <c r="Q16">
        <f>SUM(L104:L116)</f>
        <v>1</v>
      </c>
      <c r="R16">
        <f t="shared" ref="R16" si="35">SUM(M104:M116)</f>
        <v>6</v>
      </c>
      <c r="S16">
        <f>SUM(N104:N116)</f>
        <v>6</v>
      </c>
      <c r="T16">
        <f>AVERAGE(E104:E105,E108:E110,E115:E116)</f>
        <v>22.928571428571427</v>
      </c>
      <c r="U16">
        <f>_xlfn.STDEV.P(E104:E105,E108:E110,E115:E116)/SQRT(COUNT(E104:E105,E108:E110,E115:E116))</f>
        <v>0.21257823118366995</v>
      </c>
      <c r="W16">
        <f>AVERAGE(H104:H116)</f>
        <v>1.0265331759623888</v>
      </c>
      <c r="X16">
        <f>_xlfn.STDEV.P(H104:H116)/SQRT(COUNT(H104:H116))</f>
        <v>5.2769762780597987E-2</v>
      </c>
      <c r="Y16" t="s">
        <v>981</v>
      </c>
      <c r="Z16" t="s">
        <v>952</v>
      </c>
      <c r="AA16" t="s">
        <v>0</v>
      </c>
      <c r="AB16" t="s">
        <v>5</v>
      </c>
      <c r="AC16">
        <v>23</v>
      </c>
      <c r="AD16">
        <v>88.65</v>
      </c>
      <c r="AE16">
        <v>71.22</v>
      </c>
      <c r="AF16">
        <f t="shared" si="4"/>
        <v>1.2447346251053075</v>
      </c>
      <c r="AG16">
        <v>21.5</v>
      </c>
      <c r="AH16">
        <v>59.86</v>
      </c>
      <c r="AI16">
        <v>67.47</v>
      </c>
      <c r="AJ16" s="3">
        <f t="shared" si="11"/>
        <v>0</v>
      </c>
      <c r="AK16" s="3">
        <f t="shared" si="12"/>
        <v>1</v>
      </c>
      <c r="AL16" s="3">
        <f t="shared" si="13"/>
        <v>0</v>
      </c>
      <c r="AM16" t="s">
        <v>0</v>
      </c>
      <c r="AN16" t="s">
        <v>1068</v>
      </c>
      <c r="AO16">
        <f>SUM(AJ104:AJ116)</f>
        <v>0</v>
      </c>
      <c r="AP16">
        <f t="shared" ref="AP16" si="36">SUM(AK104:AK116)</f>
        <v>5</v>
      </c>
      <c r="AQ16">
        <f>SUM(AL104:AL116)</f>
        <v>8</v>
      </c>
      <c r="AR16">
        <f>AVERAGE(AC104:AC106,AC110,AC112)</f>
        <v>23.2</v>
      </c>
      <c r="AS16">
        <f>_xlfn.STDEV.P(AC104:AC106,AC110,AC112)/SQRT(COUNT(AC104:AC106,AC110,AC112))</f>
        <v>0.17888543819998315</v>
      </c>
      <c r="AU16">
        <f>AVERAGE(AF104:AF116)</f>
        <v>1.0212297250839775</v>
      </c>
      <c r="AV16">
        <f>_xlfn.STDEV.P(AF104:AF116)/SQRT(COUNT(AF104:AF116))</f>
        <v>3.3827082363850645E-2</v>
      </c>
    </row>
    <row r="17" spans="1:48" x14ac:dyDescent="0.35">
      <c r="A17" t="s">
        <v>982</v>
      </c>
      <c r="B17" t="s">
        <v>952</v>
      </c>
      <c r="C17" s="4" t="s">
        <v>0</v>
      </c>
      <c r="D17" s="4" t="s">
        <v>4</v>
      </c>
      <c r="E17" s="4">
        <v>32.5</v>
      </c>
      <c r="F17" s="4">
        <v>82.28</v>
      </c>
      <c r="G17" s="4">
        <v>94.43</v>
      </c>
      <c r="H17" s="4">
        <f t="shared" si="0"/>
        <v>0.87133326273430045</v>
      </c>
      <c r="I17" s="4">
        <v>32</v>
      </c>
      <c r="J17" s="4">
        <v>57.96</v>
      </c>
      <c r="K17" s="4">
        <v>93.23</v>
      </c>
      <c r="L17" s="4">
        <f t="shared" si="7"/>
        <v>0</v>
      </c>
      <c r="M17" s="4">
        <f t="shared" si="8"/>
        <v>0</v>
      </c>
      <c r="N17" s="4">
        <f t="shared" si="9"/>
        <v>1</v>
      </c>
      <c r="O17" t="s">
        <v>3</v>
      </c>
      <c r="P17" t="s">
        <v>1064</v>
      </c>
      <c r="Q17">
        <f>SUM(L132:L143)</f>
        <v>0</v>
      </c>
      <c r="R17">
        <f t="shared" ref="R17" si="37">SUM(M132:M143)</f>
        <v>4</v>
      </c>
      <c r="S17">
        <f>SUM(N132:N143)</f>
        <v>8</v>
      </c>
      <c r="T17" t="s">
        <v>448</v>
      </c>
      <c r="U17" t="s">
        <v>448</v>
      </c>
      <c r="W17">
        <f>AVERAGE(H132:H143)</f>
        <v>0.9647157937714167</v>
      </c>
      <c r="X17">
        <f>_xlfn.STDEV.P(H132:H143)/SQRT(COUNT(H132:H143))</f>
        <v>2.4584636251771159E-2</v>
      </c>
      <c r="Y17" t="s">
        <v>982</v>
      </c>
      <c r="Z17" t="s">
        <v>952</v>
      </c>
      <c r="AA17" t="s">
        <v>0</v>
      </c>
      <c r="AB17" t="s">
        <v>5</v>
      </c>
      <c r="AC17">
        <v>23.5</v>
      </c>
      <c r="AD17">
        <v>76.180000000000007</v>
      </c>
      <c r="AE17">
        <v>72.459999999999994</v>
      </c>
      <c r="AF17">
        <f t="shared" si="4"/>
        <v>1.05133866961082</v>
      </c>
      <c r="AG17">
        <v>23</v>
      </c>
      <c r="AH17">
        <v>64.540000000000006</v>
      </c>
      <c r="AI17">
        <v>71.22</v>
      </c>
      <c r="AJ17" s="3">
        <f t="shared" si="11"/>
        <v>0</v>
      </c>
      <c r="AK17" s="3">
        <f t="shared" si="12"/>
        <v>1</v>
      </c>
      <c r="AL17" s="3">
        <f t="shared" si="13"/>
        <v>0</v>
      </c>
      <c r="AM17" t="s">
        <v>3</v>
      </c>
      <c r="AN17" t="s">
        <v>1064</v>
      </c>
      <c r="AO17">
        <f>SUM(AJ132:AJ143)</f>
        <v>0</v>
      </c>
      <c r="AP17">
        <f t="shared" ref="AP17" si="38">SUM(AK132:AK143)</f>
        <v>2</v>
      </c>
      <c r="AQ17">
        <f>SUM(AL132:AL143)</f>
        <v>10</v>
      </c>
      <c r="AR17" t="s">
        <v>448</v>
      </c>
      <c r="AS17" t="s">
        <v>448</v>
      </c>
      <c r="AU17">
        <f>AVERAGE(AF132:AF143)</f>
        <v>0.89356302202064553</v>
      </c>
      <c r="AV17">
        <f>_xlfn.STDEV.P(AF132:AF143)/SQRT(COUNT(AF132:AF143))</f>
        <v>2.7630910590413144E-2</v>
      </c>
    </row>
    <row r="18" spans="1:48" x14ac:dyDescent="0.35">
      <c r="A18" t="s">
        <v>983</v>
      </c>
      <c r="B18" t="s">
        <v>952</v>
      </c>
      <c r="C18" s="4" t="s">
        <v>0</v>
      </c>
      <c r="D18" s="4" t="s">
        <v>4</v>
      </c>
      <c r="E18" s="4">
        <v>18</v>
      </c>
      <c r="F18" s="4">
        <v>47.2</v>
      </c>
      <c r="G18" s="4">
        <v>58.64</v>
      </c>
      <c r="H18" s="4">
        <f t="shared" si="0"/>
        <v>0.8049113233287859</v>
      </c>
      <c r="I18" s="4">
        <v>17.5</v>
      </c>
      <c r="J18" s="4">
        <v>33.32</v>
      </c>
      <c r="K18" s="4">
        <v>57.36</v>
      </c>
      <c r="L18" s="4">
        <f t="shared" si="7"/>
        <v>0</v>
      </c>
      <c r="M18" s="4">
        <f t="shared" si="8"/>
        <v>0</v>
      </c>
      <c r="N18" s="4">
        <f t="shared" si="9"/>
        <v>1</v>
      </c>
      <c r="O18" t="s">
        <v>3</v>
      </c>
      <c r="P18" t="s">
        <v>1063</v>
      </c>
      <c r="Q18">
        <f>SUM(L155:L169)</f>
        <v>1</v>
      </c>
      <c r="R18">
        <f t="shared" ref="R18" si="39">SUM(M155:M169)</f>
        <v>0</v>
      </c>
      <c r="S18">
        <f>SUM(N155:N169)</f>
        <v>14</v>
      </c>
      <c r="T18" t="s">
        <v>448</v>
      </c>
      <c r="U18" t="s">
        <v>448</v>
      </c>
      <c r="W18">
        <f>AVERAGE(H155:H169)</f>
        <v>0.89130499279322362</v>
      </c>
      <c r="X18">
        <f>_xlfn.STDEV.P(H155:H169)/SQRT(COUNT(H155:H169))</f>
        <v>5.1497671144107429E-2</v>
      </c>
      <c r="Y18" t="s">
        <v>983</v>
      </c>
      <c r="Z18" t="s">
        <v>952</v>
      </c>
      <c r="AA18" s="4" t="s">
        <v>0</v>
      </c>
      <c r="AB18" s="4" t="s">
        <v>5</v>
      </c>
      <c r="AC18" s="4">
        <v>22</v>
      </c>
      <c r="AD18" s="4">
        <v>66.95</v>
      </c>
      <c r="AE18" s="4">
        <v>68.72</v>
      </c>
      <c r="AF18" s="4">
        <f t="shared" si="4"/>
        <v>0.97424330616996513</v>
      </c>
      <c r="AG18" s="4">
        <v>21.5</v>
      </c>
      <c r="AH18" s="4">
        <v>58</v>
      </c>
      <c r="AI18" s="4">
        <v>67.47</v>
      </c>
      <c r="AJ18" s="4">
        <f t="shared" si="11"/>
        <v>0</v>
      </c>
      <c r="AK18" s="4">
        <f t="shared" si="12"/>
        <v>0</v>
      </c>
      <c r="AL18" s="4">
        <f t="shared" si="13"/>
        <v>1</v>
      </c>
      <c r="AM18" t="s">
        <v>3</v>
      </c>
      <c r="AN18" t="s">
        <v>1063</v>
      </c>
      <c r="AO18">
        <f>SUM(AJ155:AJ169)</f>
        <v>0</v>
      </c>
      <c r="AP18">
        <f>SUM(AK155:AK169)</f>
        <v>5</v>
      </c>
      <c r="AQ18">
        <f>SUM(AL155:AL169)</f>
        <v>10</v>
      </c>
      <c r="AR18">
        <f>AVERAGE(AC155,AC158,AC161,AC165,AC167)</f>
        <v>22</v>
      </c>
      <c r="AS18">
        <f>_xlfn.STDEV.P(AC155,AC158,AC161,AC165,AC167)/SQRT(COUNT(AC155,AC158,AC161,AC165,AC167))</f>
        <v>2.1954498400100149</v>
      </c>
      <c r="AU18">
        <f>AVERAGE(AF155:AF169)</f>
        <v>0.93396810503824956</v>
      </c>
      <c r="AV18">
        <f>_xlfn.STDEV.P(AF155:AF169)/SQRT(COUNT(AF155:AF169))</f>
        <v>3.4019800199522832E-2</v>
      </c>
    </row>
    <row r="19" spans="1:48" x14ac:dyDescent="0.35">
      <c r="A19" t="s">
        <v>984</v>
      </c>
      <c r="B19" t="s">
        <v>952</v>
      </c>
      <c r="C19" t="s">
        <v>0</v>
      </c>
      <c r="D19" t="s">
        <v>4</v>
      </c>
      <c r="E19">
        <v>23.5</v>
      </c>
      <c r="F19">
        <v>72.63</v>
      </c>
      <c r="G19">
        <v>72.459999999999994</v>
      </c>
      <c r="H19">
        <f t="shared" si="0"/>
        <v>1.0023461219983438</v>
      </c>
      <c r="I19">
        <v>23</v>
      </c>
      <c r="J19">
        <v>61.5</v>
      </c>
      <c r="K19">
        <v>71.22</v>
      </c>
      <c r="L19" s="3">
        <f t="shared" si="7"/>
        <v>0</v>
      </c>
      <c r="M19" s="3">
        <f t="shared" si="8"/>
        <v>1</v>
      </c>
      <c r="N19" s="3">
        <f t="shared" si="9"/>
        <v>0</v>
      </c>
      <c r="O19" t="s">
        <v>3</v>
      </c>
      <c r="P19" t="s">
        <v>1069</v>
      </c>
      <c r="Q19">
        <f>SUM(L180:L191)</f>
        <v>1</v>
      </c>
      <c r="R19">
        <f t="shared" ref="R19" si="40">SUM(M180:M191)</f>
        <v>2</v>
      </c>
      <c r="S19">
        <f>SUM(N180:N191)</f>
        <v>9</v>
      </c>
      <c r="T19" t="s">
        <v>448</v>
      </c>
      <c r="U19" t="s">
        <v>448</v>
      </c>
      <c r="W19">
        <f>AVERAGE(H180:H191)</f>
        <v>0.97316146969240613</v>
      </c>
      <c r="X19">
        <f>_xlfn.STDEV.P(H180:H191)/SQRT(COUNT(H180:H191))</f>
        <v>5.6671687800047083E-2</v>
      </c>
      <c r="Y19" t="s">
        <v>984</v>
      </c>
      <c r="Z19" t="s">
        <v>952</v>
      </c>
      <c r="AA19" s="4" t="s">
        <v>0</v>
      </c>
      <c r="AB19" s="4" t="s">
        <v>5</v>
      </c>
      <c r="AC19" s="4">
        <v>26</v>
      </c>
      <c r="AD19" s="4">
        <v>73.16</v>
      </c>
      <c r="AE19" s="4">
        <v>78.63</v>
      </c>
      <c r="AF19" s="4">
        <f t="shared" si="4"/>
        <v>0.93043367671372246</v>
      </c>
      <c r="AG19" s="4">
        <v>25.5</v>
      </c>
      <c r="AH19" s="4">
        <v>61.15</v>
      </c>
      <c r="AI19" s="4">
        <v>77.400000000000006</v>
      </c>
      <c r="AJ19" s="4">
        <f t="shared" si="11"/>
        <v>0</v>
      </c>
      <c r="AK19" s="4">
        <f t="shared" si="12"/>
        <v>0</v>
      </c>
      <c r="AL19" s="4">
        <f t="shared" si="13"/>
        <v>1</v>
      </c>
      <c r="AM19" t="s">
        <v>3</v>
      </c>
      <c r="AN19" t="s">
        <v>1069</v>
      </c>
      <c r="AO19">
        <f>SUM(AJ180:AJ191)</f>
        <v>0</v>
      </c>
      <c r="AP19">
        <f t="shared" ref="AP19" si="41">SUM(AK180:AK191)</f>
        <v>1</v>
      </c>
      <c r="AQ19">
        <f>SUM(AL180:AL191)</f>
        <v>11</v>
      </c>
      <c r="AR19" t="s">
        <v>448</v>
      </c>
      <c r="AS19" t="s">
        <v>448</v>
      </c>
      <c r="AU19">
        <f>AVERAGE(AF180:AF191)</f>
        <v>0.90863747391847538</v>
      </c>
      <c r="AV19">
        <f>_xlfn.STDEV.P(AF180:AF191)/SQRT(COUNT(AF180:AF191))</f>
        <v>2.5358531094448307E-2</v>
      </c>
    </row>
    <row r="20" spans="1:48" x14ac:dyDescent="0.35">
      <c r="A20" t="s">
        <v>985</v>
      </c>
      <c r="B20" t="s">
        <v>952</v>
      </c>
      <c r="C20" s="4" t="s">
        <v>0</v>
      </c>
      <c r="D20" s="4" t="s">
        <v>4</v>
      </c>
      <c r="E20" s="4">
        <v>21</v>
      </c>
      <c r="F20" s="4">
        <v>58.25</v>
      </c>
      <c r="G20" s="4">
        <v>66.22</v>
      </c>
      <c r="H20" s="4">
        <f t="shared" si="0"/>
        <v>0.8796436122017518</v>
      </c>
      <c r="I20" s="4">
        <v>20.5</v>
      </c>
      <c r="J20" s="4">
        <v>53.26</v>
      </c>
      <c r="K20" s="4">
        <v>64.97</v>
      </c>
      <c r="L20" s="4">
        <f t="shared" si="7"/>
        <v>0</v>
      </c>
      <c r="M20" s="4">
        <f t="shared" si="8"/>
        <v>0</v>
      </c>
      <c r="N20" s="4">
        <f t="shared" si="9"/>
        <v>1</v>
      </c>
      <c r="O20" t="s">
        <v>3</v>
      </c>
      <c r="P20" t="s">
        <v>1065</v>
      </c>
      <c r="Q20">
        <f>SUM(L205:L218)</f>
        <v>2</v>
      </c>
      <c r="R20">
        <f t="shared" ref="R20" si="42">SUM(M205:M218)</f>
        <v>1</v>
      </c>
      <c r="S20">
        <f>SUM(N205:N218)</f>
        <v>11</v>
      </c>
      <c r="T20" t="s">
        <v>448</v>
      </c>
      <c r="U20" t="s">
        <v>448</v>
      </c>
      <c r="W20">
        <f>AVERAGE(H205:H218)</f>
        <v>1.0587823643159218</v>
      </c>
      <c r="X20">
        <f>_xlfn.STDEV.P(H205:H218)/SQRT(COUNT(H205:H218))</f>
        <v>0.1014248904965438</v>
      </c>
      <c r="Y20" t="s">
        <v>985</v>
      </c>
      <c r="Z20" t="s">
        <v>952</v>
      </c>
      <c r="AA20" t="s">
        <v>0</v>
      </c>
      <c r="AB20" t="s">
        <v>5</v>
      </c>
      <c r="AC20">
        <v>22</v>
      </c>
      <c r="AD20">
        <v>81.83</v>
      </c>
      <c r="AE20">
        <v>68.72</v>
      </c>
      <c r="AF20">
        <f t="shared" si="4"/>
        <v>1.1907741559953433</v>
      </c>
      <c r="AG20">
        <v>21.5</v>
      </c>
      <c r="AH20">
        <v>64.28</v>
      </c>
      <c r="AI20">
        <v>67.47</v>
      </c>
      <c r="AJ20" s="3">
        <f t="shared" si="11"/>
        <v>0</v>
      </c>
      <c r="AK20" s="3">
        <f t="shared" si="12"/>
        <v>1</v>
      </c>
      <c r="AL20" s="3">
        <f t="shared" si="13"/>
        <v>0</v>
      </c>
      <c r="AM20" t="s">
        <v>3</v>
      </c>
      <c r="AN20" t="s">
        <v>1065</v>
      </c>
      <c r="AO20">
        <f>SUM(AJ205:AJ218)</f>
        <v>0</v>
      </c>
      <c r="AP20">
        <f t="shared" ref="AP20" si="43">SUM(AK205:AK218)</f>
        <v>1</v>
      </c>
      <c r="AQ20">
        <f>SUM(AL205:AL218)</f>
        <v>13</v>
      </c>
      <c r="AR20" t="s">
        <v>448</v>
      </c>
      <c r="AS20" t="s">
        <v>448</v>
      </c>
      <c r="AU20">
        <f>AVERAGE(AF205:AF218)</f>
        <v>0.87291356494405181</v>
      </c>
      <c r="AV20">
        <f>_xlfn.STDEV.P(AF205:AF218)/SQRT(COUNT(AF205:AF218))</f>
        <v>2.5956899048571951E-2</v>
      </c>
    </row>
    <row r="21" spans="1:48" x14ac:dyDescent="0.35">
      <c r="A21" t="s">
        <v>986</v>
      </c>
      <c r="B21" t="s">
        <v>952</v>
      </c>
      <c r="C21" s="4" t="s">
        <v>0</v>
      </c>
      <c r="D21" s="4" t="s">
        <v>4</v>
      </c>
      <c r="E21" s="4">
        <v>25.5</v>
      </c>
      <c r="F21" s="4">
        <v>66.989999999999995</v>
      </c>
      <c r="G21" s="4">
        <v>77.400000000000006</v>
      </c>
      <c r="H21" s="4">
        <f t="shared" si="0"/>
        <v>0.86550387596899214</v>
      </c>
      <c r="I21" s="4">
        <v>25</v>
      </c>
      <c r="J21" s="4">
        <v>40.67</v>
      </c>
      <c r="K21" s="4">
        <v>76.17</v>
      </c>
      <c r="L21" s="4">
        <f t="shared" si="7"/>
        <v>0</v>
      </c>
      <c r="M21" s="4">
        <f t="shared" si="8"/>
        <v>0</v>
      </c>
      <c r="N21" s="4">
        <f t="shared" si="9"/>
        <v>1</v>
      </c>
      <c r="Y21" t="s">
        <v>986</v>
      </c>
      <c r="Z21" t="s">
        <v>952</v>
      </c>
      <c r="AA21" s="4" t="s">
        <v>0</v>
      </c>
      <c r="AB21" s="4" t="s">
        <v>5</v>
      </c>
      <c r="AC21" s="4">
        <v>23</v>
      </c>
      <c r="AD21" s="4">
        <v>67.48</v>
      </c>
      <c r="AE21" s="4">
        <v>71.22</v>
      </c>
      <c r="AF21" s="4">
        <f t="shared" si="4"/>
        <v>0.9474866610502668</v>
      </c>
      <c r="AG21" s="4">
        <v>22.5</v>
      </c>
      <c r="AH21" s="4">
        <v>53.96</v>
      </c>
      <c r="AI21" s="4">
        <v>69.97</v>
      </c>
      <c r="AJ21" s="4">
        <f t="shared" si="11"/>
        <v>0</v>
      </c>
      <c r="AK21" s="4">
        <f t="shared" si="12"/>
        <v>0</v>
      </c>
      <c r="AL21" s="4">
        <f t="shared" si="13"/>
        <v>1</v>
      </c>
    </row>
    <row r="22" spans="1:48" x14ac:dyDescent="0.35">
      <c r="A22" t="s">
        <v>987</v>
      </c>
      <c r="B22" t="s">
        <v>952</v>
      </c>
      <c r="C22" t="s">
        <v>0</v>
      </c>
      <c r="D22" t="s">
        <v>4</v>
      </c>
      <c r="E22">
        <v>23</v>
      </c>
      <c r="F22">
        <v>133.57</v>
      </c>
      <c r="G22">
        <v>71.22</v>
      </c>
      <c r="H22">
        <f t="shared" si="0"/>
        <v>1.8754563324908733</v>
      </c>
      <c r="I22">
        <v>21.5</v>
      </c>
      <c r="J22">
        <v>65.37</v>
      </c>
      <c r="K22">
        <v>67.47</v>
      </c>
      <c r="L22" s="3">
        <f t="shared" si="7"/>
        <v>1</v>
      </c>
      <c r="M22" s="3">
        <f t="shared" si="8"/>
        <v>0</v>
      </c>
      <c r="N22" s="3">
        <f t="shared" si="9"/>
        <v>0</v>
      </c>
      <c r="Y22" t="s">
        <v>987</v>
      </c>
      <c r="Z22" t="s">
        <v>952</v>
      </c>
      <c r="AA22" t="s">
        <v>0</v>
      </c>
      <c r="AB22" t="s">
        <v>5</v>
      </c>
      <c r="AC22">
        <v>22.5</v>
      </c>
      <c r="AD22">
        <v>94.56</v>
      </c>
      <c r="AE22">
        <v>69.97</v>
      </c>
      <c r="AF22">
        <f t="shared" si="4"/>
        <v>1.3514363298556524</v>
      </c>
      <c r="AG22">
        <v>21.5</v>
      </c>
      <c r="AH22">
        <v>62.41</v>
      </c>
      <c r="AI22">
        <v>67.47</v>
      </c>
      <c r="AJ22" s="3">
        <f t="shared" si="11"/>
        <v>0</v>
      </c>
      <c r="AK22" s="3">
        <f t="shared" si="12"/>
        <v>1</v>
      </c>
      <c r="AL22" s="3">
        <f t="shared" si="13"/>
        <v>0</v>
      </c>
    </row>
    <row r="23" spans="1:48" x14ac:dyDescent="0.35">
      <c r="A23" t="s">
        <v>988</v>
      </c>
      <c r="B23" t="s">
        <v>952</v>
      </c>
      <c r="C23" t="s">
        <v>0</v>
      </c>
      <c r="D23" t="s">
        <v>4</v>
      </c>
      <c r="E23">
        <v>19.5</v>
      </c>
      <c r="F23">
        <v>71.3</v>
      </c>
      <c r="G23">
        <v>62.44</v>
      </c>
      <c r="H23">
        <f t="shared" si="0"/>
        <v>1.1418962203715566</v>
      </c>
      <c r="I23">
        <v>19</v>
      </c>
      <c r="J23">
        <v>34.49</v>
      </c>
      <c r="K23">
        <v>61.18</v>
      </c>
      <c r="L23" s="3">
        <f t="shared" si="7"/>
        <v>0</v>
      </c>
      <c r="M23" s="3">
        <f t="shared" si="8"/>
        <v>1</v>
      </c>
      <c r="N23" s="3">
        <f t="shared" si="9"/>
        <v>0</v>
      </c>
      <c r="Y23" t="s">
        <v>988</v>
      </c>
      <c r="Z23" t="s">
        <v>952</v>
      </c>
      <c r="AA23" s="4" t="s">
        <v>0</v>
      </c>
      <c r="AB23" s="4" t="s">
        <v>5</v>
      </c>
      <c r="AC23" s="4">
        <v>24</v>
      </c>
      <c r="AD23" s="4">
        <v>62.78</v>
      </c>
      <c r="AE23" s="4">
        <v>73.7</v>
      </c>
      <c r="AF23" s="4">
        <f t="shared" si="4"/>
        <v>0.85183175033921299</v>
      </c>
      <c r="AG23" s="4">
        <v>23.5</v>
      </c>
      <c r="AH23" s="4">
        <v>53.6</v>
      </c>
      <c r="AI23" s="4">
        <v>72.459999999999994</v>
      </c>
      <c r="AJ23" s="4">
        <f t="shared" si="11"/>
        <v>0</v>
      </c>
      <c r="AK23" s="4">
        <f t="shared" si="12"/>
        <v>0</v>
      </c>
      <c r="AL23" s="4">
        <f t="shared" si="13"/>
        <v>1</v>
      </c>
    </row>
    <row r="24" spans="1:48" x14ac:dyDescent="0.35">
      <c r="A24" t="s">
        <v>989</v>
      </c>
      <c r="B24" t="s">
        <v>952</v>
      </c>
      <c r="C24" t="s">
        <v>0</v>
      </c>
      <c r="D24" t="s">
        <v>4</v>
      </c>
      <c r="E24">
        <v>22.5</v>
      </c>
      <c r="F24">
        <v>70.06</v>
      </c>
      <c r="G24">
        <v>69.97</v>
      </c>
      <c r="H24">
        <f t="shared" si="0"/>
        <v>1.0012862655423753</v>
      </c>
      <c r="I24">
        <v>22</v>
      </c>
      <c r="J24">
        <v>62.82</v>
      </c>
      <c r="K24">
        <v>68.72</v>
      </c>
      <c r="L24" s="3">
        <f t="shared" si="7"/>
        <v>0</v>
      </c>
      <c r="M24" s="3">
        <f t="shared" si="8"/>
        <v>1</v>
      </c>
      <c r="N24" s="3">
        <f t="shared" si="9"/>
        <v>0</v>
      </c>
      <c r="Y24" t="s">
        <v>989</v>
      </c>
      <c r="Z24" t="s">
        <v>952</v>
      </c>
      <c r="AA24" s="4" t="s">
        <v>0</v>
      </c>
      <c r="AB24" s="4" t="s">
        <v>5</v>
      </c>
      <c r="AC24" s="4">
        <v>24</v>
      </c>
      <c r="AD24" s="4">
        <v>62.99</v>
      </c>
      <c r="AE24" s="4">
        <v>73.7</v>
      </c>
      <c r="AF24" s="4">
        <f t="shared" si="4"/>
        <v>0.85468113975576665</v>
      </c>
      <c r="AG24" s="4">
        <v>23.5</v>
      </c>
      <c r="AH24" s="4">
        <v>55.33</v>
      </c>
      <c r="AI24" s="4">
        <v>72.459999999999994</v>
      </c>
      <c r="AJ24" s="4">
        <f t="shared" si="11"/>
        <v>0</v>
      </c>
      <c r="AK24" s="4">
        <f t="shared" si="12"/>
        <v>0</v>
      </c>
      <c r="AL24" s="4">
        <f t="shared" si="13"/>
        <v>1</v>
      </c>
    </row>
    <row r="25" spans="1:48" x14ac:dyDescent="0.35">
      <c r="A25" t="s">
        <v>990</v>
      </c>
      <c r="B25" t="s">
        <v>952</v>
      </c>
      <c r="C25" s="4" t="s">
        <v>0</v>
      </c>
      <c r="D25" s="4" t="s">
        <v>4</v>
      </c>
      <c r="E25" s="4">
        <v>20</v>
      </c>
      <c r="F25" s="4">
        <v>61.42</v>
      </c>
      <c r="G25" s="4">
        <v>63.71</v>
      </c>
      <c r="H25" s="4">
        <f t="shared" si="0"/>
        <v>0.96405587819808514</v>
      </c>
      <c r="I25" s="4">
        <v>19.5</v>
      </c>
      <c r="J25" s="4">
        <v>31.94</v>
      </c>
      <c r="K25" s="4">
        <v>62.44</v>
      </c>
      <c r="L25" s="4">
        <f t="shared" si="7"/>
        <v>0</v>
      </c>
      <c r="M25" s="4">
        <f t="shared" si="8"/>
        <v>0</v>
      </c>
      <c r="N25" s="4">
        <f t="shared" si="9"/>
        <v>1</v>
      </c>
      <c r="Y25" t="s">
        <v>990</v>
      </c>
      <c r="Z25" t="s">
        <v>952</v>
      </c>
      <c r="AA25" s="4" t="s">
        <v>0</v>
      </c>
      <c r="AB25" s="4" t="s">
        <v>5</v>
      </c>
      <c r="AC25" s="4">
        <v>22.5</v>
      </c>
      <c r="AD25" s="4">
        <v>67.86</v>
      </c>
      <c r="AE25" s="4">
        <v>69.97</v>
      </c>
      <c r="AF25" s="4">
        <f t="shared" si="4"/>
        <v>0.96984421895097905</v>
      </c>
      <c r="AG25" s="4">
        <v>22</v>
      </c>
      <c r="AH25" s="4">
        <v>54.47</v>
      </c>
      <c r="AI25" s="4">
        <v>68.72</v>
      </c>
      <c r="AJ25" s="4">
        <f t="shared" si="11"/>
        <v>0</v>
      </c>
      <c r="AK25" s="4">
        <f t="shared" si="12"/>
        <v>0</v>
      </c>
      <c r="AL25" s="4">
        <f t="shared" si="13"/>
        <v>1</v>
      </c>
    </row>
    <row r="26" spans="1:48" x14ac:dyDescent="0.35">
      <c r="A26" t="s">
        <v>991</v>
      </c>
      <c r="B26" t="s">
        <v>952</v>
      </c>
      <c r="C26" t="s">
        <v>0</v>
      </c>
      <c r="D26" t="s">
        <v>4</v>
      </c>
      <c r="E26">
        <v>23.5</v>
      </c>
      <c r="F26">
        <v>122.74</v>
      </c>
      <c r="G26">
        <v>72.459999999999994</v>
      </c>
      <c r="H26">
        <f t="shared" si="0"/>
        <v>1.6939000828043058</v>
      </c>
      <c r="I26">
        <v>21.5</v>
      </c>
      <c r="J26">
        <v>61.57</v>
      </c>
      <c r="K26">
        <v>67.47</v>
      </c>
      <c r="L26" s="3">
        <f t="shared" si="7"/>
        <v>1</v>
      </c>
      <c r="M26" s="3">
        <f t="shared" si="8"/>
        <v>0</v>
      </c>
      <c r="N26" s="3">
        <f t="shared" si="9"/>
        <v>0</v>
      </c>
      <c r="Y26" t="s">
        <v>991</v>
      </c>
      <c r="Z26" t="s">
        <v>952</v>
      </c>
      <c r="AA26" t="s">
        <v>0</v>
      </c>
      <c r="AB26" t="s">
        <v>5</v>
      </c>
      <c r="AC26">
        <v>23.5</v>
      </c>
      <c r="AD26">
        <v>92.73</v>
      </c>
      <c r="AE26">
        <v>72.459999999999994</v>
      </c>
      <c r="AF26">
        <f t="shared" si="4"/>
        <v>1.2797405465084186</v>
      </c>
      <c r="AG26">
        <v>22.5</v>
      </c>
      <c r="AH26">
        <v>59.16</v>
      </c>
      <c r="AI26">
        <v>69.97</v>
      </c>
      <c r="AJ26" s="3">
        <f t="shared" si="11"/>
        <v>0</v>
      </c>
      <c r="AK26" s="3">
        <f t="shared" si="12"/>
        <v>1</v>
      </c>
      <c r="AL26" s="3">
        <f t="shared" si="13"/>
        <v>0</v>
      </c>
    </row>
    <row r="27" spans="1:48" x14ac:dyDescent="0.35">
      <c r="A27" t="s">
        <v>992</v>
      </c>
      <c r="B27" t="s">
        <v>952</v>
      </c>
      <c r="C27" t="s">
        <v>0</v>
      </c>
      <c r="D27" t="s">
        <v>4</v>
      </c>
      <c r="E27">
        <v>21.5</v>
      </c>
      <c r="F27">
        <v>82.04</v>
      </c>
      <c r="G27">
        <v>67.47</v>
      </c>
      <c r="H27">
        <f t="shared" si="0"/>
        <v>1.2159478286645917</v>
      </c>
      <c r="I27">
        <v>23.5</v>
      </c>
      <c r="J27">
        <v>83.12</v>
      </c>
      <c r="K27">
        <v>72.459999999999994</v>
      </c>
      <c r="L27" s="3">
        <f t="shared" si="7"/>
        <v>0</v>
      </c>
      <c r="M27" s="3">
        <f t="shared" si="8"/>
        <v>1</v>
      </c>
      <c r="N27" s="3">
        <f t="shared" si="9"/>
        <v>0</v>
      </c>
      <c r="Y27" t="s">
        <v>992</v>
      </c>
      <c r="Z27" t="s">
        <v>952</v>
      </c>
      <c r="AA27" t="s">
        <v>0</v>
      </c>
      <c r="AB27" t="s">
        <v>5</v>
      </c>
      <c r="AC27">
        <v>23</v>
      </c>
      <c r="AD27">
        <v>73.52</v>
      </c>
      <c r="AE27">
        <v>71.22</v>
      </c>
      <c r="AF27">
        <f t="shared" si="4"/>
        <v>1.032294299354114</v>
      </c>
      <c r="AG27">
        <v>22.5</v>
      </c>
      <c r="AH27">
        <v>68.34</v>
      </c>
      <c r="AI27">
        <v>69.97</v>
      </c>
      <c r="AJ27" s="3">
        <f t="shared" si="11"/>
        <v>0</v>
      </c>
      <c r="AK27" s="3">
        <f t="shared" si="12"/>
        <v>1</v>
      </c>
      <c r="AL27" s="3">
        <f t="shared" si="13"/>
        <v>0</v>
      </c>
    </row>
    <row r="28" spans="1:48" x14ac:dyDescent="0.35">
      <c r="A28" t="s">
        <v>993</v>
      </c>
      <c r="B28" t="s">
        <v>952</v>
      </c>
      <c r="C28" s="4" t="s">
        <v>0</v>
      </c>
      <c r="D28" s="4" t="s">
        <v>4</v>
      </c>
      <c r="E28" s="4">
        <v>29.5</v>
      </c>
      <c r="F28" s="4">
        <v>73.400000000000006</v>
      </c>
      <c r="G28" s="4">
        <v>87.18</v>
      </c>
      <c r="H28" s="4">
        <f t="shared" si="0"/>
        <v>0.84193622390456524</v>
      </c>
      <c r="I28" s="4">
        <v>29</v>
      </c>
      <c r="J28" s="4">
        <v>62.29</v>
      </c>
      <c r="K28" s="4">
        <v>85.96</v>
      </c>
      <c r="L28" s="4">
        <f t="shared" si="7"/>
        <v>0</v>
      </c>
      <c r="M28" s="4">
        <f t="shared" si="8"/>
        <v>0</v>
      </c>
      <c r="N28" s="4">
        <f t="shared" si="9"/>
        <v>1</v>
      </c>
      <c r="Y28" t="s">
        <v>993</v>
      </c>
      <c r="Z28" t="s">
        <v>952</v>
      </c>
      <c r="AA28" t="s">
        <v>0</v>
      </c>
      <c r="AB28" t="s">
        <v>5</v>
      </c>
      <c r="AC28">
        <v>22</v>
      </c>
      <c r="AD28">
        <v>69.39</v>
      </c>
      <c r="AE28">
        <v>68.72</v>
      </c>
      <c r="AF28">
        <f t="shared" si="4"/>
        <v>1.0097497089639116</v>
      </c>
      <c r="AG28">
        <v>21.5</v>
      </c>
      <c r="AH28">
        <v>38.54</v>
      </c>
      <c r="AI28">
        <v>67.47</v>
      </c>
      <c r="AJ28" s="3">
        <f t="shared" si="11"/>
        <v>0</v>
      </c>
      <c r="AK28" s="3">
        <f t="shared" si="12"/>
        <v>1</v>
      </c>
      <c r="AL28" s="3">
        <f t="shared" si="13"/>
        <v>0</v>
      </c>
    </row>
    <row r="29" spans="1:48" x14ac:dyDescent="0.35">
      <c r="A29" t="s">
        <v>994</v>
      </c>
      <c r="B29" t="s">
        <v>952</v>
      </c>
      <c r="C29" s="4" t="s">
        <v>0</v>
      </c>
      <c r="D29" s="4" t="s">
        <v>4</v>
      </c>
      <c r="E29" s="4">
        <v>21.5</v>
      </c>
      <c r="F29" s="4">
        <v>57.37</v>
      </c>
      <c r="G29" s="4">
        <v>67.47</v>
      </c>
      <c r="H29" s="4">
        <f t="shared" si="0"/>
        <v>0.85030383874314508</v>
      </c>
      <c r="I29" s="4">
        <v>21</v>
      </c>
      <c r="J29" s="4">
        <v>32.03</v>
      </c>
      <c r="K29" s="4">
        <v>66.22</v>
      </c>
      <c r="L29" s="4">
        <f t="shared" si="7"/>
        <v>0</v>
      </c>
      <c r="M29" s="4">
        <f t="shared" si="8"/>
        <v>0</v>
      </c>
      <c r="N29" s="4">
        <f t="shared" si="9"/>
        <v>1</v>
      </c>
      <c r="Y29" t="s">
        <v>994</v>
      </c>
      <c r="Z29" t="s">
        <v>952</v>
      </c>
      <c r="AA29" t="s">
        <v>0</v>
      </c>
      <c r="AB29" t="s">
        <v>5</v>
      </c>
      <c r="AC29">
        <v>24</v>
      </c>
      <c r="AD29">
        <v>104.57</v>
      </c>
      <c r="AE29">
        <v>73.7</v>
      </c>
      <c r="AF29">
        <f t="shared" si="4"/>
        <v>1.4188602442333784</v>
      </c>
      <c r="AG29">
        <v>25.5</v>
      </c>
      <c r="AH29">
        <v>77.98</v>
      </c>
      <c r="AI29">
        <v>77.400000000000006</v>
      </c>
      <c r="AJ29" s="3">
        <f t="shared" si="11"/>
        <v>0</v>
      </c>
      <c r="AK29" s="3">
        <f t="shared" si="12"/>
        <v>1</v>
      </c>
      <c r="AL29" s="3">
        <f t="shared" si="13"/>
        <v>0</v>
      </c>
    </row>
    <row r="30" spans="1:48" x14ac:dyDescent="0.35">
      <c r="A30" t="s">
        <v>995</v>
      </c>
      <c r="B30" t="s">
        <v>952</v>
      </c>
      <c r="C30" t="s">
        <v>0</v>
      </c>
      <c r="D30" t="s">
        <v>4</v>
      </c>
      <c r="E30">
        <v>23.5</v>
      </c>
      <c r="F30">
        <v>79.260000000000005</v>
      </c>
      <c r="G30">
        <v>72.459999999999994</v>
      </c>
      <c r="H30">
        <f t="shared" si="0"/>
        <v>1.0938448799337568</v>
      </c>
      <c r="I30">
        <v>22.5</v>
      </c>
      <c r="J30">
        <v>66.040000000000006</v>
      </c>
      <c r="K30">
        <v>69.97</v>
      </c>
      <c r="L30" s="3">
        <f t="shared" si="7"/>
        <v>0</v>
      </c>
      <c r="M30" s="3">
        <f t="shared" si="8"/>
        <v>1</v>
      </c>
      <c r="N30" s="3">
        <f t="shared" si="9"/>
        <v>0</v>
      </c>
      <c r="Y30" t="s">
        <v>995</v>
      </c>
      <c r="Z30" t="s">
        <v>952</v>
      </c>
      <c r="AA30" t="s">
        <v>0</v>
      </c>
      <c r="AB30" t="s">
        <v>5</v>
      </c>
      <c r="AC30">
        <v>23.5</v>
      </c>
      <c r="AD30">
        <v>97.81</v>
      </c>
      <c r="AE30">
        <v>72.459999999999994</v>
      </c>
      <c r="AF30">
        <f t="shared" si="4"/>
        <v>1.3498481921059897</v>
      </c>
      <c r="AG30">
        <v>21.5</v>
      </c>
      <c r="AH30">
        <v>67.67</v>
      </c>
      <c r="AI30">
        <v>67.47</v>
      </c>
      <c r="AJ30" s="3">
        <f t="shared" si="11"/>
        <v>0</v>
      </c>
      <c r="AK30" s="3">
        <f t="shared" si="12"/>
        <v>1</v>
      </c>
      <c r="AL30" s="3">
        <f t="shared" si="13"/>
        <v>0</v>
      </c>
    </row>
    <row r="31" spans="1:48" x14ac:dyDescent="0.35">
      <c r="A31" t="s">
        <v>996</v>
      </c>
      <c r="B31" t="s">
        <v>952</v>
      </c>
      <c r="C31" t="s">
        <v>0</v>
      </c>
      <c r="D31" t="s">
        <v>4</v>
      </c>
      <c r="E31">
        <v>25.5</v>
      </c>
      <c r="F31">
        <v>78.569999999999993</v>
      </c>
      <c r="G31">
        <v>77.400000000000006</v>
      </c>
      <c r="H31">
        <f t="shared" si="0"/>
        <v>1.0151162790697672</v>
      </c>
      <c r="I31">
        <v>25</v>
      </c>
      <c r="J31">
        <v>36.61</v>
      </c>
      <c r="K31">
        <v>76.17</v>
      </c>
      <c r="L31" s="3">
        <f t="shared" si="7"/>
        <v>0</v>
      </c>
      <c r="M31" s="3">
        <f t="shared" si="8"/>
        <v>1</v>
      </c>
      <c r="N31" s="3">
        <f t="shared" si="9"/>
        <v>0</v>
      </c>
      <c r="Y31" t="s">
        <v>996</v>
      </c>
      <c r="Z31" t="s">
        <v>952</v>
      </c>
      <c r="AA31" s="4" t="s">
        <v>0</v>
      </c>
      <c r="AB31" s="4" t="s">
        <v>5</v>
      </c>
      <c r="AC31" s="4">
        <v>22.5</v>
      </c>
      <c r="AD31" s="4">
        <v>67.19</v>
      </c>
      <c r="AE31" s="4">
        <v>69.97</v>
      </c>
      <c r="AF31" s="4">
        <f t="shared" si="4"/>
        <v>0.96026868657996278</v>
      </c>
      <c r="AG31" s="4">
        <v>22</v>
      </c>
      <c r="AH31" s="4">
        <v>61.33</v>
      </c>
      <c r="AI31" s="4">
        <v>68.72</v>
      </c>
      <c r="AJ31" s="4">
        <f t="shared" si="11"/>
        <v>0</v>
      </c>
      <c r="AK31" s="4">
        <f t="shared" si="12"/>
        <v>0</v>
      </c>
      <c r="AL31" s="4">
        <f t="shared" si="13"/>
        <v>1</v>
      </c>
    </row>
    <row r="32" spans="1:48" x14ac:dyDescent="0.35">
      <c r="A32" t="s">
        <v>1009</v>
      </c>
      <c r="B32" t="s">
        <v>1010</v>
      </c>
      <c r="C32" t="s">
        <v>0</v>
      </c>
      <c r="D32" t="s">
        <v>1</v>
      </c>
      <c r="E32">
        <v>23.5</v>
      </c>
      <c r="F32">
        <v>76.790000000000006</v>
      </c>
      <c r="G32">
        <v>72.459999999999994</v>
      </c>
      <c r="H32">
        <f t="shared" si="0"/>
        <v>1.0597571073695835</v>
      </c>
      <c r="I32">
        <v>23</v>
      </c>
      <c r="J32">
        <v>56</v>
      </c>
      <c r="K32">
        <v>71.22</v>
      </c>
      <c r="L32" s="3">
        <f t="shared" si="7"/>
        <v>0</v>
      </c>
      <c r="M32" s="3">
        <f t="shared" si="8"/>
        <v>1</v>
      </c>
      <c r="N32" s="3">
        <f t="shared" si="9"/>
        <v>0</v>
      </c>
      <c r="Y32" t="s">
        <v>1009</v>
      </c>
      <c r="Z32" t="s">
        <v>1010</v>
      </c>
      <c r="AA32" t="s">
        <v>0</v>
      </c>
      <c r="AB32" t="s">
        <v>2</v>
      </c>
      <c r="AC32">
        <v>24</v>
      </c>
      <c r="AD32">
        <v>188.92</v>
      </c>
      <c r="AE32">
        <v>73.7</v>
      </c>
      <c r="AF32">
        <f t="shared" si="4"/>
        <v>2.5633649932157394</v>
      </c>
      <c r="AG32">
        <v>22.5</v>
      </c>
      <c r="AH32">
        <v>65.900000000000006</v>
      </c>
      <c r="AI32">
        <v>69.97</v>
      </c>
      <c r="AJ32" s="3">
        <f t="shared" si="11"/>
        <v>1</v>
      </c>
      <c r="AK32" s="3">
        <f t="shared" si="12"/>
        <v>0</v>
      </c>
      <c r="AL32" s="3">
        <f t="shared" si="13"/>
        <v>0</v>
      </c>
    </row>
    <row r="33" spans="1:38" x14ac:dyDescent="0.35">
      <c r="A33" t="s">
        <v>1011</v>
      </c>
      <c r="B33" t="s">
        <v>1010</v>
      </c>
      <c r="C33" s="4" t="s">
        <v>0</v>
      </c>
      <c r="D33" s="4" t="s">
        <v>1</v>
      </c>
      <c r="E33" s="4">
        <v>16</v>
      </c>
      <c r="F33" s="4">
        <v>45.4</v>
      </c>
      <c r="G33" s="4">
        <v>53.5</v>
      </c>
      <c r="H33" s="4">
        <f t="shared" si="0"/>
        <v>0.84859813084112146</v>
      </c>
      <c r="I33" s="4">
        <v>15.5</v>
      </c>
      <c r="J33" s="4">
        <v>26.68</v>
      </c>
      <c r="K33" s="4">
        <v>52.21</v>
      </c>
      <c r="L33" s="4">
        <f t="shared" si="7"/>
        <v>0</v>
      </c>
      <c r="M33" s="4">
        <f t="shared" si="8"/>
        <v>0</v>
      </c>
      <c r="N33" s="4">
        <f t="shared" si="9"/>
        <v>1</v>
      </c>
      <c r="Y33" t="s">
        <v>1011</v>
      </c>
      <c r="Z33" t="s">
        <v>1010</v>
      </c>
      <c r="AA33" t="s">
        <v>0</v>
      </c>
      <c r="AB33" t="s">
        <v>2</v>
      </c>
      <c r="AC33">
        <v>24</v>
      </c>
      <c r="AD33">
        <v>161.19</v>
      </c>
      <c r="AE33">
        <v>73.7</v>
      </c>
      <c r="AF33">
        <f t="shared" si="4"/>
        <v>2.1871099050203529</v>
      </c>
      <c r="AG33">
        <v>22</v>
      </c>
      <c r="AH33">
        <v>64.62</v>
      </c>
      <c r="AI33">
        <v>68.72</v>
      </c>
      <c r="AJ33" s="3">
        <f t="shared" si="11"/>
        <v>1</v>
      </c>
      <c r="AK33" s="3">
        <f t="shared" si="12"/>
        <v>0</v>
      </c>
      <c r="AL33" s="3">
        <f t="shared" si="13"/>
        <v>0</v>
      </c>
    </row>
    <row r="34" spans="1:38" x14ac:dyDescent="0.35">
      <c r="A34" t="s">
        <v>1012</v>
      </c>
      <c r="B34" t="s">
        <v>1010</v>
      </c>
      <c r="C34" t="s">
        <v>0</v>
      </c>
      <c r="D34" t="s">
        <v>1</v>
      </c>
      <c r="E34">
        <v>23.5</v>
      </c>
      <c r="F34">
        <v>92.93</v>
      </c>
      <c r="G34">
        <v>72.459999999999994</v>
      </c>
      <c r="H34">
        <f t="shared" si="0"/>
        <v>1.282500690035882</v>
      </c>
      <c r="I34">
        <v>22</v>
      </c>
      <c r="J34">
        <v>38.97</v>
      </c>
      <c r="K34">
        <v>68.72</v>
      </c>
      <c r="L34" s="3">
        <f t="shared" si="7"/>
        <v>0</v>
      </c>
      <c r="M34" s="3">
        <f t="shared" si="8"/>
        <v>1</v>
      </c>
      <c r="N34" s="3">
        <f t="shared" si="9"/>
        <v>0</v>
      </c>
      <c r="Y34" t="s">
        <v>1012</v>
      </c>
      <c r="Z34" t="s">
        <v>1010</v>
      </c>
      <c r="AA34" t="s">
        <v>0</v>
      </c>
      <c r="AB34" t="s">
        <v>2</v>
      </c>
      <c r="AC34">
        <v>24</v>
      </c>
      <c r="AD34">
        <v>167.25</v>
      </c>
      <c r="AE34">
        <v>73.7</v>
      </c>
      <c r="AF34">
        <f t="shared" si="4"/>
        <v>2.2693351424694708</v>
      </c>
      <c r="AG34">
        <v>22.5</v>
      </c>
      <c r="AH34">
        <v>60.4</v>
      </c>
      <c r="AI34">
        <v>69.97</v>
      </c>
      <c r="AJ34" s="3">
        <f t="shared" si="11"/>
        <v>1</v>
      </c>
      <c r="AK34" s="3">
        <f t="shared" si="12"/>
        <v>0</v>
      </c>
      <c r="AL34" s="3">
        <f t="shared" si="13"/>
        <v>0</v>
      </c>
    </row>
    <row r="35" spans="1:38" x14ac:dyDescent="0.35">
      <c r="A35" t="s">
        <v>1013</v>
      </c>
      <c r="B35" t="s">
        <v>1010</v>
      </c>
      <c r="C35" t="s">
        <v>0</v>
      </c>
      <c r="D35" t="s">
        <v>1</v>
      </c>
      <c r="E35">
        <v>24</v>
      </c>
      <c r="F35">
        <v>80.31</v>
      </c>
      <c r="G35">
        <v>73.7</v>
      </c>
      <c r="H35">
        <f t="shared" si="0"/>
        <v>1.0896879240162822</v>
      </c>
      <c r="I35">
        <v>23</v>
      </c>
      <c r="J35">
        <v>74.12</v>
      </c>
      <c r="K35">
        <v>71.22</v>
      </c>
      <c r="L35" s="3">
        <f t="shared" si="7"/>
        <v>0</v>
      </c>
      <c r="M35" s="3">
        <f t="shared" si="8"/>
        <v>1</v>
      </c>
      <c r="N35" s="3">
        <f t="shared" si="9"/>
        <v>0</v>
      </c>
      <c r="Y35" t="s">
        <v>1013</v>
      </c>
      <c r="Z35" t="s">
        <v>1010</v>
      </c>
      <c r="AA35" t="s">
        <v>0</v>
      </c>
      <c r="AB35" t="s">
        <v>2</v>
      </c>
      <c r="AC35">
        <v>24</v>
      </c>
      <c r="AD35">
        <v>146.72999999999999</v>
      </c>
      <c r="AE35">
        <v>73.7</v>
      </c>
      <c r="AF35">
        <f t="shared" si="4"/>
        <v>1.9909090909090907</v>
      </c>
      <c r="AG35">
        <v>22.5</v>
      </c>
      <c r="AH35">
        <v>60.68</v>
      </c>
      <c r="AI35">
        <v>69.97</v>
      </c>
      <c r="AJ35" s="3">
        <f t="shared" si="11"/>
        <v>1</v>
      </c>
      <c r="AK35" s="3">
        <f t="shared" si="12"/>
        <v>0</v>
      </c>
      <c r="AL35" s="3">
        <f t="shared" si="13"/>
        <v>0</v>
      </c>
    </row>
    <row r="36" spans="1:38" x14ac:dyDescent="0.35">
      <c r="A36" t="s">
        <v>1014</v>
      </c>
      <c r="B36" t="s">
        <v>1010</v>
      </c>
      <c r="C36" t="s">
        <v>0</v>
      </c>
      <c r="D36" t="s">
        <v>1</v>
      </c>
      <c r="E36">
        <v>24</v>
      </c>
      <c r="F36">
        <v>73.989999999999995</v>
      </c>
      <c r="G36">
        <v>73.7</v>
      </c>
      <c r="H36">
        <f t="shared" si="0"/>
        <v>1.0039348710990501</v>
      </c>
      <c r="I36">
        <v>23.5</v>
      </c>
      <c r="J36">
        <v>68.95</v>
      </c>
      <c r="K36">
        <v>72.459999999999994</v>
      </c>
      <c r="L36" s="3">
        <f t="shared" si="7"/>
        <v>0</v>
      </c>
      <c r="M36" s="3">
        <f t="shared" si="8"/>
        <v>1</v>
      </c>
      <c r="N36" s="3">
        <f t="shared" si="9"/>
        <v>0</v>
      </c>
      <c r="Y36" t="s">
        <v>1014</v>
      </c>
      <c r="Z36" t="s">
        <v>1010</v>
      </c>
      <c r="AA36" t="s">
        <v>0</v>
      </c>
      <c r="AB36" t="s">
        <v>2</v>
      </c>
      <c r="AC36">
        <v>24</v>
      </c>
      <c r="AD36">
        <v>158.80000000000001</v>
      </c>
      <c r="AE36">
        <v>73.7</v>
      </c>
      <c r="AF36">
        <f t="shared" si="4"/>
        <v>2.1546811397557666</v>
      </c>
      <c r="AG36">
        <v>22.5</v>
      </c>
      <c r="AH36">
        <v>62.08</v>
      </c>
      <c r="AI36">
        <v>69.97</v>
      </c>
      <c r="AJ36" s="3">
        <f t="shared" si="11"/>
        <v>1</v>
      </c>
      <c r="AK36" s="3">
        <f t="shared" si="12"/>
        <v>0</v>
      </c>
      <c r="AL36" s="3">
        <f t="shared" si="13"/>
        <v>0</v>
      </c>
    </row>
    <row r="37" spans="1:38" x14ac:dyDescent="0.35">
      <c r="A37" t="s">
        <v>1015</v>
      </c>
      <c r="B37" t="s">
        <v>1010</v>
      </c>
      <c r="C37" s="4" t="s">
        <v>0</v>
      </c>
      <c r="D37" s="4" t="s">
        <v>1</v>
      </c>
      <c r="E37" s="4">
        <v>24.5</v>
      </c>
      <c r="F37" s="4">
        <v>72.819999999999993</v>
      </c>
      <c r="G37" s="4">
        <v>74.930000000000007</v>
      </c>
      <c r="H37" s="4">
        <f t="shared" si="0"/>
        <v>0.97184038435873465</v>
      </c>
      <c r="I37" s="4">
        <v>24</v>
      </c>
      <c r="J37" s="4">
        <v>61.63</v>
      </c>
      <c r="K37" s="4">
        <v>73.7</v>
      </c>
      <c r="L37" s="4">
        <f t="shared" si="7"/>
        <v>0</v>
      </c>
      <c r="M37" s="4">
        <f t="shared" si="8"/>
        <v>0</v>
      </c>
      <c r="N37" s="4">
        <f t="shared" si="9"/>
        <v>1</v>
      </c>
      <c r="Y37" t="s">
        <v>1015</v>
      </c>
      <c r="Z37" t="s">
        <v>1010</v>
      </c>
      <c r="AA37" t="s">
        <v>0</v>
      </c>
      <c r="AB37" t="s">
        <v>2</v>
      </c>
      <c r="AC37">
        <v>24</v>
      </c>
      <c r="AD37">
        <v>140.06</v>
      </c>
      <c r="AE37">
        <v>73.7</v>
      </c>
      <c r="AF37">
        <f t="shared" si="4"/>
        <v>1.9004070556309363</v>
      </c>
      <c r="AG37">
        <v>23</v>
      </c>
      <c r="AH37">
        <v>69.680000000000007</v>
      </c>
      <c r="AI37">
        <v>71.22</v>
      </c>
      <c r="AJ37" s="3">
        <f t="shared" si="11"/>
        <v>1</v>
      </c>
      <c r="AK37" s="3">
        <f t="shared" si="12"/>
        <v>0</v>
      </c>
      <c r="AL37" s="3">
        <f t="shared" si="13"/>
        <v>0</v>
      </c>
    </row>
    <row r="38" spans="1:38" x14ac:dyDescent="0.35">
      <c r="A38" t="s">
        <v>1016</v>
      </c>
      <c r="B38" t="s">
        <v>1010</v>
      </c>
      <c r="C38" t="s">
        <v>0</v>
      </c>
      <c r="D38" t="s">
        <v>1</v>
      </c>
      <c r="E38">
        <v>24</v>
      </c>
      <c r="F38">
        <v>114.93</v>
      </c>
      <c r="G38">
        <v>73.7</v>
      </c>
      <c r="H38">
        <f t="shared" si="0"/>
        <v>1.5594301221166893</v>
      </c>
      <c r="I38">
        <v>22.5</v>
      </c>
      <c r="J38">
        <v>68.94</v>
      </c>
      <c r="K38">
        <v>69.97</v>
      </c>
      <c r="L38" s="3">
        <f t="shared" si="7"/>
        <v>1</v>
      </c>
      <c r="M38" s="3">
        <f t="shared" si="8"/>
        <v>0</v>
      </c>
      <c r="N38" s="3">
        <f t="shared" si="9"/>
        <v>0</v>
      </c>
      <c r="Y38" t="s">
        <v>1016</v>
      </c>
      <c r="Z38" t="s">
        <v>1010</v>
      </c>
      <c r="AA38" t="s">
        <v>0</v>
      </c>
      <c r="AB38" t="s">
        <v>2</v>
      </c>
      <c r="AC38">
        <v>24</v>
      </c>
      <c r="AD38">
        <v>211.31</v>
      </c>
      <c r="AE38">
        <v>73.7</v>
      </c>
      <c r="AF38">
        <f t="shared" si="4"/>
        <v>2.8671641791044777</v>
      </c>
      <c r="AG38">
        <v>22</v>
      </c>
      <c r="AH38">
        <v>52.32</v>
      </c>
      <c r="AI38">
        <v>68.72</v>
      </c>
      <c r="AJ38" s="3">
        <f t="shared" si="11"/>
        <v>1</v>
      </c>
      <c r="AK38" s="3">
        <f t="shared" si="12"/>
        <v>0</v>
      </c>
      <c r="AL38" s="3">
        <f t="shared" si="13"/>
        <v>0</v>
      </c>
    </row>
    <row r="39" spans="1:38" x14ac:dyDescent="0.35">
      <c r="A39" t="s">
        <v>1017</v>
      </c>
      <c r="B39" t="s">
        <v>1010</v>
      </c>
      <c r="C39" t="s">
        <v>0</v>
      </c>
      <c r="D39" t="s">
        <v>1</v>
      </c>
      <c r="E39">
        <v>22.5</v>
      </c>
      <c r="F39">
        <v>92.35</v>
      </c>
      <c r="G39">
        <v>69.97</v>
      </c>
      <c r="H39">
        <f t="shared" si="0"/>
        <v>1.3198513648706587</v>
      </c>
      <c r="I39">
        <v>24.5</v>
      </c>
      <c r="J39">
        <v>86.11</v>
      </c>
      <c r="K39">
        <v>74.930000000000007</v>
      </c>
      <c r="L39" s="3">
        <f t="shared" si="7"/>
        <v>0</v>
      </c>
      <c r="M39" s="3">
        <f t="shared" si="8"/>
        <v>1</v>
      </c>
      <c r="N39" s="3">
        <f t="shared" si="9"/>
        <v>0</v>
      </c>
      <c r="Y39" t="s">
        <v>1017</v>
      </c>
      <c r="Z39" t="s">
        <v>1010</v>
      </c>
      <c r="AA39" t="s">
        <v>0</v>
      </c>
      <c r="AB39" t="s">
        <v>2</v>
      </c>
      <c r="AC39">
        <v>24</v>
      </c>
      <c r="AD39">
        <v>148.99</v>
      </c>
      <c r="AE39">
        <v>73.7</v>
      </c>
      <c r="AF39">
        <f t="shared" si="4"/>
        <v>2.0215739484396202</v>
      </c>
      <c r="AG39">
        <v>23</v>
      </c>
      <c r="AH39">
        <v>66.069999999999993</v>
      </c>
      <c r="AI39">
        <v>71.22</v>
      </c>
      <c r="AJ39" s="3">
        <f t="shared" si="11"/>
        <v>1</v>
      </c>
      <c r="AK39" s="3">
        <f t="shared" si="12"/>
        <v>0</v>
      </c>
      <c r="AL39" s="3">
        <f t="shared" si="13"/>
        <v>0</v>
      </c>
    </row>
    <row r="40" spans="1:38" x14ac:dyDescent="0.35">
      <c r="A40" t="s">
        <v>1018</v>
      </c>
      <c r="B40" t="s">
        <v>1010</v>
      </c>
      <c r="C40" s="4" t="s">
        <v>0</v>
      </c>
      <c r="D40" s="4" t="s">
        <v>1</v>
      </c>
      <c r="E40" s="4">
        <v>28.5</v>
      </c>
      <c r="F40" s="4">
        <v>72.13</v>
      </c>
      <c r="G40" s="4">
        <v>84.74</v>
      </c>
      <c r="H40" s="4">
        <f t="shared" si="0"/>
        <v>0.85119188104791121</v>
      </c>
      <c r="I40" s="4">
        <v>28</v>
      </c>
      <c r="J40" s="4">
        <v>26.42</v>
      </c>
      <c r="K40" s="4">
        <v>83.53</v>
      </c>
      <c r="L40" s="4">
        <f t="shared" si="7"/>
        <v>0</v>
      </c>
      <c r="M40" s="4">
        <f t="shared" si="8"/>
        <v>0</v>
      </c>
      <c r="N40" s="4">
        <f t="shared" si="9"/>
        <v>1</v>
      </c>
      <c r="Y40" t="s">
        <v>1018</v>
      </c>
      <c r="Z40" t="s">
        <v>1010</v>
      </c>
      <c r="AA40" t="s">
        <v>0</v>
      </c>
      <c r="AB40" t="s">
        <v>2</v>
      </c>
      <c r="AC40">
        <v>24</v>
      </c>
      <c r="AD40">
        <v>184.64</v>
      </c>
      <c r="AE40">
        <v>73.7</v>
      </c>
      <c r="AF40">
        <f t="shared" si="4"/>
        <v>2.5052917232021708</v>
      </c>
      <c r="AG40">
        <v>22.5</v>
      </c>
      <c r="AH40">
        <v>64.819999999999993</v>
      </c>
      <c r="AI40">
        <v>69.97</v>
      </c>
      <c r="AJ40" s="3">
        <f t="shared" si="11"/>
        <v>1</v>
      </c>
      <c r="AK40" s="3">
        <f t="shared" si="12"/>
        <v>0</v>
      </c>
      <c r="AL40" s="3">
        <f t="shared" si="13"/>
        <v>0</v>
      </c>
    </row>
    <row r="41" spans="1:38" x14ac:dyDescent="0.35">
      <c r="A41" t="s">
        <v>1019</v>
      </c>
      <c r="B41" t="s">
        <v>1010</v>
      </c>
      <c r="C41" s="4" t="s">
        <v>0</v>
      </c>
      <c r="D41" s="4" t="s">
        <v>1</v>
      </c>
      <c r="E41" s="4">
        <v>29.5</v>
      </c>
      <c r="F41" s="4">
        <v>87.11</v>
      </c>
      <c r="G41" s="4">
        <v>87.18</v>
      </c>
      <c r="H41" s="4">
        <f t="shared" si="0"/>
        <v>0.99919706354668492</v>
      </c>
      <c r="I41" s="4">
        <v>29</v>
      </c>
      <c r="J41" s="4">
        <v>46.45</v>
      </c>
      <c r="K41" s="4">
        <v>85.96</v>
      </c>
      <c r="L41" s="4">
        <f t="shared" si="7"/>
        <v>0</v>
      </c>
      <c r="M41" s="4">
        <f t="shared" si="8"/>
        <v>0</v>
      </c>
      <c r="N41" s="4">
        <f t="shared" si="9"/>
        <v>1</v>
      </c>
      <c r="Y41" t="s">
        <v>1019</v>
      </c>
      <c r="Z41" t="s">
        <v>1010</v>
      </c>
      <c r="AA41" t="s">
        <v>0</v>
      </c>
      <c r="AB41" t="s">
        <v>2</v>
      </c>
      <c r="AC41">
        <v>24</v>
      </c>
      <c r="AD41">
        <v>170.66</v>
      </c>
      <c r="AE41">
        <v>73.7</v>
      </c>
      <c r="AF41">
        <f t="shared" si="4"/>
        <v>2.3156037991858884</v>
      </c>
      <c r="AG41">
        <v>22.5</v>
      </c>
      <c r="AH41">
        <v>52.73</v>
      </c>
      <c r="AI41">
        <v>69.97</v>
      </c>
      <c r="AJ41" s="3">
        <f t="shared" si="11"/>
        <v>1</v>
      </c>
      <c r="AK41" s="3">
        <f t="shared" si="12"/>
        <v>0</v>
      </c>
      <c r="AL41" s="3">
        <f t="shared" si="13"/>
        <v>0</v>
      </c>
    </row>
    <row r="42" spans="1:38" x14ac:dyDescent="0.35">
      <c r="A42" t="s">
        <v>1020</v>
      </c>
      <c r="B42" t="s">
        <v>1010</v>
      </c>
      <c r="C42" t="s">
        <v>0</v>
      </c>
      <c r="D42" t="s">
        <v>1</v>
      </c>
      <c r="E42">
        <v>23.5</v>
      </c>
      <c r="F42">
        <v>96.69</v>
      </c>
      <c r="G42">
        <v>72.459999999999994</v>
      </c>
      <c r="H42">
        <f t="shared" si="0"/>
        <v>1.3343913883521945</v>
      </c>
      <c r="I42">
        <v>23</v>
      </c>
      <c r="J42">
        <v>63.05</v>
      </c>
      <c r="K42">
        <v>71.22</v>
      </c>
      <c r="L42" s="3">
        <f t="shared" si="7"/>
        <v>0</v>
      </c>
      <c r="M42" s="3">
        <f t="shared" si="8"/>
        <v>1</v>
      </c>
      <c r="N42" s="3">
        <f t="shared" si="9"/>
        <v>0</v>
      </c>
      <c r="Y42" t="s">
        <v>1020</v>
      </c>
      <c r="Z42" t="s">
        <v>1010</v>
      </c>
      <c r="AA42" t="s">
        <v>0</v>
      </c>
      <c r="AB42" t="s">
        <v>2</v>
      </c>
      <c r="AC42">
        <v>24</v>
      </c>
      <c r="AD42">
        <v>159.37</v>
      </c>
      <c r="AE42">
        <v>73.7</v>
      </c>
      <c r="AF42">
        <f t="shared" si="4"/>
        <v>2.162415196743555</v>
      </c>
      <c r="AG42">
        <v>21.5</v>
      </c>
      <c r="AH42">
        <v>60.69</v>
      </c>
      <c r="AI42">
        <v>67.47</v>
      </c>
      <c r="AJ42" s="3">
        <f t="shared" si="11"/>
        <v>1</v>
      </c>
      <c r="AK42" s="3">
        <f t="shared" si="12"/>
        <v>0</v>
      </c>
      <c r="AL42" s="3">
        <f t="shared" si="13"/>
        <v>0</v>
      </c>
    </row>
    <row r="43" spans="1:38" x14ac:dyDescent="0.35">
      <c r="A43" t="s">
        <v>1021</v>
      </c>
      <c r="B43" t="s">
        <v>1010</v>
      </c>
      <c r="C43" s="4" t="s">
        <v>0</v>
      </c>
      <c r="D43" s="4" t="s">
        <v>1</v>
      </c>
      <c r="E43" s="4">
        <v>23.5</v>
      </c>
      <c r="F43" s="4">
        <v>71.91</v>
      </c>
      <c r="G43" s="4">
        <v>72.459999999999994</v>
      </c>
      <c r="H43" s="4">
        <f t="shared" si="0"/>
        <v>0.99240960529947564</v>
      </c>
      <c r="I43" s="4">
        <v>23</v>
      </c>
      <c r="J43" s="4">
        <v>67.92</v>
      </c>
      <c r="K43" s="4">
        <v>71.22</v>
      </c>
      <c r="L43" s="4">
        <f t="shared" si="7"/>
        <v>0</v>
      </c>
      <c r="M43" s="4">
        <f t="shared" si="8"/>
        <v>0</v>
      </c>
      <c r="N43" s="4">
        <f t="shared" si="9"/>
        <v>1</v>
      </c>
      <c r="Y43" t="s">
        <v>1021</v>
      </c>
      <c r="Z43" t="s">
        <v>1010</v>
      </c>
      <c r="AA43" t="s">
        <v>0</v>
      </c>
      <c r="AB43" t="s">
        <v>2</v>
      </c>
      <c r="AC43">
        <v>24</v>
      </c>
      <c r="AD43">
        <v>162.31</v>
      </c>
      <c r="AE43">
        <v>73.7</v>
      </c>
      <c r="AF43">
        <f t="shared" si="4"/>
        <v>2.2023066485753051</v>
      </c>
      <c r="AG43">
        <v>22.5</v>
      </c>
      <c r="AH43">
        <v>49.58</v>
      </c>
      <c r="AI43">
        <v>69.97</v>
      </c>
      <c r="AJ43" s="3">
        <f t="shared" si="11"/>
        <v>1</v>
      </c>
      <c r="AK43" s="3">
        <f t="shared" si="12"/>
        <v>0</v>
      </c>
      <c r="AL43" s="3">
        <f t="shared" si="13"/>
        <v>0</v>
      </c>
    </row>
    <row r="44" spans="1:38" x14ac:dyDescent="0.35">
      <c r="A44" t="s">
        <v>1022</v>
      </c>
      <c r="B44" t="s">
        <v>1010</v>
      </c>
      <c r="C44" t="s">
        <v>0</v>
      </c>
      <c r="D44" t="s">
        <v>1</v>
      </c>
      <c r="E44">
        <v>24</v>
      </c>
      <c r="F44">
        <v>82.06</v>
      </c>
      <c r="G44">
        <v>73.7</v>
      </c>
      <c r="H44">
        <f t="shared" si="0"/>
        <v>1.1134328358208956</v>
      </c>
      <c r="I44">
        <v>25</v>
      </c>
      <c r="J44">
        <v>79.459999999999994</v>
      </c>
      <c r="K44">
        <v>76.17</v>
      </c>
      <c r="L44" s="3">
        <f t="shared" si="7"/>
        <v>0</v>
      </c>
      <c r="M44" s="3">
        <f t="shared" si="8"/>
        <v>1</v>
      </c>
      <c r="N44" s="3">
        <f t="shared" si="9"/>
        <v>0</v>
      </c>
      <c r="Y44" t="s">
        <v>1022</v>
      </c>
      <c r="Z44" t="s">
        <v>1010</v>
      </c>
      <c r="AA44" t="s">
        <v>0</v>
      </c>
      <c r="AB44" t="s">
        <v>2</v>
      </c>
      <c r="AC44">
        <v>24</v>
      </c>
      <c r="AD44">
        <v>141.52000000000001</v>
      </c>
      <c r="AE44">
        <v>73.7</v>
      </c>
      <c r="AF44">
        <f t="shared" si="4"/>
        <v>1.9202170963364993</v>
      </c>
      <c r="AG44">
        <v>22.5</v>
      </c>
      <c r="AH44">
        <v>58.25</v>
      </c>
      <c r="AI44">
        <v>69.97</v>
      </c>
      <c r="AJ44" s="3">
        <f t="shared" si="11"/>
        <v>1</v>
      </c>
      <c r="AK44" s="3">
        <f t="shared" si="12"/>
        <v>0</v>
      </c>
      <c r="AL44" s="3">
        <f t="shared" si="13"/>
        <v>0</v>
      </c>
    </row>
    <row r="45" spans="1:38" x14ac:dyDescent="0.35">
      <c r="A45" t="s">
        <v>1023</v>
      </c>
      <c r="B45" t="s">
        <v>1010</v>
      </c>
      <c r="C45" t="s">
        <v>0</v>
      </c>
      <c r="D45" t="s">
        <v>1</v>
      </c>
      <c r="E45">
        <v>24</v>
      </c>
      <c r="F45">
        <v>101.51</v>
      </c>
      <c r="G45">
        <v>73.7</v>
      </c>
      <c r="H45">
        <f t="shared" si="0"/>
        <v>1.3773405698778833</v>
      </c>
      <c r="I45">
        <v>25.5</v>
      </c>
      <c r="J45">
        <v>77.459999999999994</v>
      </c>
      <c r="K45">
        <v>77.400000000000006</v>
      </c>
      <c r="L45" s="3">
        <f t="shared" si="7"/>
        <v>0</v>
      </c>
      <c r="M45" s="3">
        <f t="shared" si="8"/>
        <v>1</v>
      </c>
      <c r="N45" s="3">
        <f t="shared" si="9"/>
        <v>0</v>
      </c>
      <c r="Y45" t="s">
        <v>1023</v>
      </c>
      <c r="Z45" t="s">
        <v>1010</v>
      </c>
      <c r="AA45" t="s">
        <v>0</v>
      </c>
      <c r="AB45" t="s">
        <v>2</v>
      </c>
      <c r="AC45">
        <v>24</v>
      </c>
      <c r="AD45">
        <v>186.6</v>
      </c>
      <c r="AE45">
        <v>73.7</v>
      </c>
      <c r="AF45">
        <f t="shared" si="4"/>
        <v>2.5318860244233377</v>
      </c>
      <c r="AG45">
        <v>22.5</v>
      </c>
      <c r="AH45">
        <v>51.53</v>
      </c>
      <c r="AI45">
        <v>69.97</v>
      </c>
      <c r="AJ45" s="3">
        <f t="shared" si="11"/>
        <v>1</v>
      </c>
      <c r="AK45" s="3">
        <f t="shared" si="12"/>
        <v>0</v>
      </c>
      <c r="AL45" s="3">
        <f t="shared" si="13"/>
        <v>0</v>
      </c>
    </row>
    <row r="46" spans="1:38" x14ac:dyDescent="0.35">
      <c r="A46" t="s">
        <v>1035</v>
      </c>
      <c r="B46" t="s">
        <v>1010</v>
      </c>
      <c r="C46" s="4" t="s">
        <v>0</v>
      </c>
      <c r="D46" s="4" t="s">
        <v>4</v>
      </c>
      <c r="E46" s="4">
        <v>22.5</v>
      </c>
      <c r="F46" s="4">
        <v>68.430000000000007</v>
      </c>
      <c r="G46" s="4">
        <v>69.97</v>
      </c>
      <c r="H46" s="4">
        <f t="shared" si="0"/>
        <v>0.97799056738602275</v>
      </c>
      <c r="I46" s="4">
        <v>22</v>
      </c>
      <c r="J46" s="4">
        <v>44.03</v>
      </c>
      <c r="K46" s="4">
        <v>68.72</v>
      </c>
      <c r="L46" s="4">
        <f t="shared" si="7"/>
        <v>0</v>
      </c>
      <c r="M46" s="4">
        <f t="shared" si="8"/>
        <v>0</v>
      </c>
      <c r="N46" s="4">
        <f t="shared" si="9"/>
        <v>1</v>
      </c>
      <c r="Y46" t="s">
        <v>1035</v>
      </c>
      <c r="Z46" t="s">
        <v>1010</v>
      </c>
      <c r="AA46" t="s">
        <v>0</v>
      </c>
      <c r="AB46" t="s">
        <v>5</v>
      </c>
      <c r="AC46">
        <v>23.5</v>
      </c>
      <c r="AD46">
        <v>81.75</v>
      </c>
      <c r="AE46">
        <v>72.459999999999994</v>
      </c>
      <c r="AF46">
        <f t="shared" si="4"/>
        <v>1.1282086668506763</v>
      </c>
      <c r="AG46">
        <v>21</v>
      </c>
      <c r="AH46">
        <v>63.03</v>
      </c>
      <c r="AI46">
        <v>66.22</v>
      </c>
      <c r="AJ46" s="3">
        <f t="shared" si="11"/>
        <v>0</v>
      </c>
      <c r="AK46" s="3">
        <f t="shared" si="12"/>
        <v>1</v>
      </c>
      <c r="AL46" s="3">
        <f t="shared" si="13"/>
        <v>0</v>
      </c>
    </row>
    <row r="47" spans="1:38" x14ac:dyDescent="0.35">
      <c r="A47" t="s">
        <v>1036</v>
      </c>
      <c r="B47" t="s">
        <v>1010</v>
      </c>
      <c r="C47" t="s">
        <v>0</v>
      </c>
      <c r="D47" t="s">
        <v>4</v>
      </c>
      <c r="E47">
        <v>23.5</v>
      </c>
      <c r="F47">
        <v>78.819999999999993</v>
      </c>
      <c r="G47">
        <v>72.459999999999994</v>
      </c>
      <c r="H47">
        <f t="shared" si="0"/>
        <v>1.0877725641733371</v>
      </c>
      <c r="I47">
        <v>23</v>
      </c>
      <c r="J47">
        <v>64.180000000000007</v>
      </c>
      <c r="K47">
        <v>71.22</v>
      </c>
      <c r="L47" s="3">
        <f t="shared" si="7"/>
        <v>0</v>
      </c>
      <c r="M47" s="3">
        <f t="shared" si="8"/>
        <v>1</v>
      </c>
      <c r="N47" s="3">
        <f t="shared" si="9"/>
        <v>0</v>
      </c>
      <c r="Y47" t="s">
        <v>1036</v>
      </c>
      <c r="Z47" t="s">
        <v>1010</v>
      </c>
      <c r="AA47" t="s">
        <v>0</v>
      </c>
      <c r="AB47" t="s">
        <v>5</v>
      </c>
      <c r="AC47">
        <v>22</v>
      </c>
      <c r="AD47">
        <v>71.31</v>
      </c>
      <c r="AE47">
        <v>68.72</v>
      </c>
      <c r="AF47">
        <f t="shared" si="4"/>
        <v>1.0376891734575089</v>
      </c>
      <c r="AG47">
        <v>21.5</v>
      </c>
      <c r="AH47">
        <v>58.93</v>
      </c>
      <c r="AI47">
        <v>67.47</v>
      </c>
      <c r="AJ47" s="3">
        <f t="shared" si="11"/>
        <v>0</v>
      </c>
      <c r="AK47" s="3">
        <f t="shared" si="12"/>
        <v>1</v>
      </c>
      <c r="AL47" s="3">
        <f t="shared" si="13"/>
        <v>0</v>
      </c>
    </row>
    <row r="48" spans="1:38" x14ac:dyDescent="0.35">
      <c r="A48" t="s">
        <v>1037</v>
      </c>
      <c r="B48" t="s">
        <v>1010</v>
      </c>
      <c r="C48" t="s">
        <v>0</v>
      </c>
      <c r="D48" t="s">
        <v>4</v>
      </c>
      <c r="E48">
        <v>23</v>
      </c>
      <c r="F48">
        <v>73.47</v>
      </c>
      <c r="G48">
        <v>71.22</v>
      </c>
      <c r="H48">
        <f t="shared" si="0"/>
        <v>1.0315922493681551</v>
      </c>
      <c r="I48">
        <v>22.5</v>
      </c>
      <c r="J48">
        <v>57.36</v>
      </c>
      <c r="K48">
        <v>69.97</v>
      </c>
      <c r="L48" s="3">
        <f t="shared" si="7"/>
        <v>0</v>
      </c>
      <c r="M48" s="3">
        <f t="shared" si="8"/>
        <v>1</v>
      </c>
      <c r="N48" s="3">
        <f t="shared" si="9"/>
        <v>0</v>
      </c>
      <c r="Y48" t="s">
        <v>1037</v>
      </c>
      <c r="Z48" t="s">
        <v>1010</v>
      </c>
      <c r="AA48" t="s">
        <v>0</v>
      </c>
      <c r="AB48" t="s">
        <v>5</v>
      </c>
      <c r="AC48">
        <v>23</v>
      </c>
      <c r="AD48">
        <v>88.01</v>
      </c>
      <c r="AE48">
        <v>71.22</v>
      </c>
      <c r="AF48">
        <f t="shared" si="4"/>
        <v>1.2357483852850324</v>
      </c>
      <c r="AG48">
        <v>21.5</v>
      </c>
      <c r="AH48">
        <v>71.38</v>
      </c>
      <c r="AI48">
        <v>67.47</v>
      </c>
      <c r="AJ48" s="3">
        <f t="shared" si="11"/>
        <v>0</v>
      </c>
      <c r="AK48" s="3">
        <f t="shared" si="12"/>
        <v>1</v>
      </c>
      <c r="AL48" s="3">
        <f t="shared" si="13"/>
        <v>0</v>
      </c>
    </row>
    <row r="49" spans="1:38" x14ac:dyDescent="0.35">
      <c r="A49" t="s">
        <v>1038</v>
      </c>
      <c r="B49" t="s">
        <v>1010</v>
      </c>
      <c r="C49" s="4" t="s">
        <v>0</v>
      </c>
      <c r="D49" s="4" t="s">
        <v>4</v>
      </c>
      <c r="E49" s="4">
        <v>23</v>
      </c>
      <c r="F49" s="4">
        <v>70.14</v>
      </c>
      <c r="G49" s="4">
        <v>71.22</v>
      </c>
      <c r="H49" s="4">
        <f t="shared" si="0"/>
        <v>0.98483572030328559</v>
      </c>
      <c r="I49" s="4">
        <v>22.5</v>
      </c>
      <c r="J49" s="4">
        <v>67.959999999999994</v>
      </c>
      <c r="K49" s="4">
        <v>69.97</v>
      </c>
      <c r="L49" s="4">
        <f t="shared" si="7"/>
        <v>0</v>
      </c>
      <c r="M49" s="4">
        <f t="shared" si="8"/>
        <v>0</v>
      </c>
      <c r="N49" s="4">
        <f t="shared" si="9"/>
        <v>1</v>
      </c>
      <c r="Y49" t="s">
        <v>1038</v>
      </c>
      <c r="Z49" t="s">
        <v>1010</v>
      </c>
      <c r="AA49" t="s">
        <v>0</v>
      </c>
      <c r="AB49" t="s">
        <v>5</v>
      </c>
      <c r="AC49">
        <v>23</v>
      </c>
      <c r="AD49">
        <v>97.41</v>
      </c>
      <c r="AE49">
        <v>71.22</v>
      </c>
      <c r="AF49">
        <f t="shared" si="4"/>
        <v>1.3677337826453244</v>
      </c>
      <c r="AG49">
        <v>21</v>
      </c>
      <c r="AH49">
        <v>61.36</v>
      </c>
      <c r="AI49">
        <v>66.22</v>
      </c>
      <c r="AJ49" s="3">
        <f t="shared" si="11"/>
        <v>0</v>
      </c>
      <c r="AK49" s="3">
        <f t="shared" si="12"/>
        <v>1</v>
      </c>
      <c r="AL49" s="3">
        <f t="shared" si="13"/>
        <v>0</v>
      </c>
    </row>
    <row r="50" spans="1:38" x14ac:dyDescent="0.35">
      <c r="A50" t="s">
        <v>1039</v>
      </c>
      <c r="B50" t="s">
        <v>1010</v>
      </c>
      <c r="C50" s="4" t="s">
        <v>0</v>
      </c>
      <c r="D50" s="4" t="s">
        <v>4</v>
      </c>
      <c r="E50" s="4">
        <v>22.5</v>
      </c>
      <c r="F50" s="4">
        <v>58.87</v>
      </c>
      <c r="G50" s="4">
        <v>69.97</v>
      </c>
      <c r="H50" s="4">
        <f t="shared" si="0"/>
        <v>0.84136058310704587</v>
      </c>
      <c r="I50" s="4">
        <v>22</v>
      </c>
      <c r="J50" s="4">
        <v>44.2</v>
      </c>
      <c r="K50" s="4">
        <v>68.72</v>
      </c>
      <c r="L50" s="4">
        <f t="shared" si="7"/>
        <v>0</v>
      </c>
      <c r="M50" s="4">
        <f t="shared" si="8"/>
        <v>0</v>
      </c>
      <c r="N50" s="4">
        <f t="shared" si="9"/>
        <v>1</v>
      </c>
      <c r="Y50" t="s">
        <v>1039</v>
      </c>
      <c r="Z50" t="s">
        <v>1010</v>
      </c>
      <c r="AA50" t="s">
        <v>0</v>
      </c>
      <c r="AB50" t="s">
        <v>5</v>
      </c>
      <c r="AC50">
        <v>23.5</v>
      </c>
      <c r="AD50">
        <v>110.81</v>
      </c>
      <c r="AE50">
        <v>72.459999999999994</v>
      </c>
      <c r="AF50">
        <f t="shared" si="4"/>
        <v>1.5292575213911126</v>
      </c>
      <c r="AG50">
        <v>21</v>
      </c>
      <c r="AH50">
        <v>43.39</v>
      </c>
      <c r="AI50">
        <v>66.22</v>
      </c>
      <c r="AJ50" s="3">
        <f t="shared" si="11"/>
        <v>1</v>
      </c>
      <c r="AK50" s="3">
        <f t="shared" si="12"/>
        <v>0</v>
      </c>
      <c r="AL50" s="3">
        <f t="shared" si="13"/>
        <v>0</v>
      </c>
    </row>
    <row r="51" spans="1:38" x14ac:dyDescent="0.35">
      <c r="A51" t="s">
        <v>1040</v>
      </c>
      <c r="B51" t="s">
        <v>1010</v>
      </c>
      <c r="C51" t="s">
        <v>0</v>
      </c>
      <c r="D51" t="s">
        <v>4</v>
      </c>
      <c r="E51">
        <v>22.5</v>
      </c>
      <c r="F51">
        <v>76.78</v>
      </c>
      <c r="G51">
        <v>69.97</v>
      </c>
      <c r="H51">
        <f t="shared" si="0"/>
        <v>1.0973274260397314</v>
      </c>
      <c r="I51">
        <v>23.5</v>
      </c>
      <c r="J51">
        <v>74.650000000000006</v>
      </c>
      <c r="K51">
        <v>72.459999999999994</v>
      </c>
      <c r="L51" s="3">
        <f t="shared" si="7"/>
        <v>0</v>
      </c>
      <c r="M51" s="3">
        <f t="shared" si="8"/>
        <v>1</v>
      </c>
      <c r="N51" s="3">
        <f t="shared" si="9"/>
        <v>0</v>
      </c>
      <c r="Y51" t="s">
        <v>1040</v>
      </c>
      <c r="Z51" t="s">
        <v>1010</v>
      </c>
      <c r="AA51" t="s">
        <v>0</v>
      </c>
      <c r="AB51" t="s">
        <v>5</v>
      </c>
      <c r="AC51">
        <v>23.5</v>
      </c>
      <c r="AD51">
        <v>94.22</v>
      </c>
      <c r="AE51">
        <v>72.459999999999994</v>
      </c>
      <c r="AF51">
        <f t="shared" si="4"/>
        <v>1.300303615788021</v>
      </c>
      <c r="AG51">
        <v>21.5</v>
      </c>
      <c r="AH51">
        <v>54.97</v>
      </c>
      <c r="AI51">
        <v>67.47</v>
      </c>
      <c r="AJ51" s="3">
        <f t="shared" si="11"/>
        <v>0</v>
      </c>
      <c r="AK51" s="3">
        <f t="shared" si="12"/>
        <v>1</v>
      </c>
      <c r="AL51" s="3">
        <f t="shared" si="13"/>
        <v>0</v>
      </c>
    </row>
    <row r="52" spans="1:38" x14ac:dyDescent="0.35">
      <c r="A52" t="s">
        <v>1041</v>
      </c>
      <c r="B52" t="s">
        <v>1010</v>
      </c>
      <c r="C52" t="s">
        <v>0</v>
      </c>
      <c r="D52" t="s">
        <v>4</v>
      </c>
      <c r="E52">
        <v>23.5</v>
      </c>
      <c r="F52">
        <v>206.69</v>
      </c>
      <c r="G52">
        <v>72.459999999999994</v>
      </c>
      <c r="H52">
        <f t="shared" si="0"/>
        <v>2.85247032845708</v>
      </c>
      <c r="I52">
        <v>21.5</v>
      </c>
      <c r="J52">
        <v>54.83</v>
      </c>
      <c r="K52">
        <v>67.47</v>
      </c>
      <c r="L52" s="3">
        <f t="shared" si="7"/>
        <v>1</v>
      </c>
      <c r="M52" s="3">
        <f t="shared" si="8"/>
        <v>0</v>
      </c>
      <c r="N52" s="3">
        <f t="shared" si="9"/>
        <v>0</v>
      </c>
      <c r="Y52" t="s">
        <v>1041</v>
      </c>
      <c r="Z52" t="s">
        <v>1010</v>
      </c>
      <c r="AA52" t="s">
        <v>0</v>
      </c>
      <c r="AB52" t="s">
        <v>5</v>
      </c>
      <c r="AC52">
        <v>23</v>
      </c>
      <c r="AD52">
        <v>148.91999999999999</v>
      </c>
      <c r="AE52">
        <v>71.22</v>
      </c>
      <c r="AF52">
        <f t="shared" si="4"/>
        <v>2.0909856781802865</v>
      </c>
      <c r="AG52">
        <v>20.5</v>
      </c>
      <c r="AH52">
        <v>53.15</v>
      </c>
      <c r="AI52">
        <v>64.97</v>
      </c>
      <c r="AJ52" s="3">
        <f t="shared" si="11"/>
        <v>1</v>
      </c>
      <c r="AK52" s="3">
        <f t="shared" si="12"/>
        <v>0</v>
      </c>
      <c r="AL52" s="3">
        <f t="shared" si="13"/>
        <v>0</v>
      </c>
    </row>
    <row r="53" spans="1:38" x14ac:dyDescent="0.35">
      <c r="A53" t="s">
        <v>1042</v>
      </c>
      <c r="B53" t="s">
        <v>1010</v>
      </c>
      <c r="C53" t="s">
        <v>0</v>
      </c>
      <c r="D53" t="s">
        <v>4</v>
      </c>
      <c r="E53">
        <v>23</v>
      </c>
      <c r="F53">
        <v>80.349999999999994</v>
      </c>
      <c r="G53">
        <v>71.22</v>
      </c>
      <c r="H53">
        <f t="shared" si="0"/>
        <v>1.1281943274361135</v>
      </c>
      <c r="I53">
        <v>22</v>
      </c>
      <c r="J53">
        <v>66.88</v>
      </c>
      <c r="K53">
        <v>68.72</v>
      </c>
      <c r="L53" s="3">
        <f t="shared" si="7"/>
        <v>0</v>
      </c>
      <c r="M53" s="3">
        <f t="shared" si="8"/>
        <v>1</v>
      </c>
      <c r="N53" s="3">
        <f t="shared" si="9"/>
        <v>0</v>
      </c>
      <c r="Y53" t="s">
        <v>1042</v>
      </c>
      <c r="Z53" t="s">
        <v>1010</v>
      </c>
      <c r="AA53" t="s">
        <v>0</v>
      </c>
      <c r="AB53" t="s">
        <v>5</v>
      </c>
      <c r="AC53">
        <v>22.5</v>
      </c>
      <c r="AD53">
        <v>117.36</v>
      </c>
      <c r="AE53">
        <v>69.97</v>
      </c>
      <c r="AF53">
        <f t="shared" si="4"/>
        <v>1.6772902672573959</v>
      </c>
      <c r="AG53">
        <v>20.5</v>
      </c>
      <c r="AH53">
        <v>48.07</v>
      </c>
      <c r="AI53">
        <v>64.97</v>
      </c>
      <c r="AJ53" s="3">
        <f t="shared" si="11"/>
        <v>1</v>
      </c>
      <c r="AK53" s="3">
        <f t="shared" si="12"/>
        <v>0</v>
      </c>
      <c r="AL53" s="3">
        <f t="shared" si="13"/>
        <v>0</v>
      </c>
    </row>
    <row r="54" spans="1:38" x14ac:dyDescent="0.35">
      <c r="A54" t="s">
        <v>1043</v>
      </c>
      <c r="B54" t="s">
        <v>1010</v>
      </c>
      <c r="C54" s="4" t="s">
        <v>0</v>
      </c>
      <c r="D54" s="4" t="s">
        <v>4</v>
      </c>
      <c r="E54" s="4">
        <v>16</v>
      </c>
      <c r="F54" s="4">
        <v>35.19</v>
      </c>
      <c r="G54" s="4">
        <v>53.5</v>
      </c>
      <c r="H54" s="4">
        <f t="shared" si="0"/>
        <v>0.6577570093457944</v>
      </c>
      <c r="I54" s="4">
        <v>15.5</v>
      </c>
      <c r="J54" s="4">
        <v>30.42</v>
      </c>
      <c r="K54" s="4">
        <v>52.21</v>
      </c>
      <c r="L54" s="4">
        <f t="shared" si="7"/>
        <v>0</v>
      </c>
      <c r="M54" s="4">
        <f t="shared" si="8"/>
        <v>0</v>
      </c>
      <c r="N54" s="4">
        <f t="shared" si="9"/>
        <v>1</v>
      </c>
      <c r="Y54" t="s">
        <v>1043</v>
      </c>
      <c r="Z54" t="s">
        <v>1010</v>
      </c>
      <c r="AA54" t="s">
        <v>0</v>
      </c>
      <c r="AB54" t="s">
        <v>5</v>
      </c>
      <c r="AC54">
        <v>23</v>
      </c>
      <c r="AD54">
        <v>74.12</v>
      </c>
      <c r="AE54">
        <v>71.22</v>
      </c>
      <c r="AF54">
        <f t="shared" si="4"/>
        <v>1.040718899185622</v>
      </c>
      <c r="AG54">
        <v>22.5</v>
      </c>
      <c r="AH54">
        <v>39.909999999999997</v>
      </c>
      <c r="AI54">
        <v>69.97</v>
      </c>
      <c r="AJ54" s="3">
        <f t="shared" si="11"/>
        <v>0</v>
      </c>
      <c r="AK54" s="3">
        <f t="shared" si="12"/>
        <v>1</v>
      </c>
      <c r="AL54" s="3">
        <f t="shared" si="13"/>
        <v>0</v>
      </c>
    </row>
    <row r="55" spans="1:38" x14ac:dyDescent="0.35">
      <c r="A55" t="s">
        <v>1044</v>
      </c>
      <c r="B55" t="s">
        <v>1010</v>
      </c>
      <c r="C55" s="4" t="s">
        <v>0</v>
      </c>
      <c r="D55" s="4" t="s">
        <v>4</v>
      </c>
      <c r="E55" s="4">
        <v>24</v>
      </c>
      <c r="F55" s="4">
        <v>68.7</v>
      </c>
      <c r="G55" s="4">
        <v>73.7</v>
      </c>
      <c r="H55" s="4">
        <f t="shared" si="0"/>
        <v>0.93215739484396198</v>
      </c>
      <c r="I55" s="4">
        <v>23.5</v>
      </c>
      <c r="J55" s="4">
        <v>61.67</v>
      </c>
      <c r="K55" s="4">
        <v>72.459999999999994</v>
      </c>
      <c r="L55" s="4">
        <f t="shared" si="7"/>
        <v>0</v>
      </c>
      <c r="M55" s="4">
        <f t="shared" si="8"/>
        <v>0</v>
      </c>
      <c r="N55" s="4">
        <f t="shared" si="9"/>
        <v>1</v>
      </c>
      <c r="Y55" t="s">
        <v>1044</v>
      </c>
      <c r="Z55" t="s">
        <v>1010</v>
      </c>
      <c r="AA55" t="s">
        <v>0</v>
      </c>
      <c r="AB55" t="s">
        <v>5</v>
      </c>
      <c r="AC55">
        <v>22.5</v>
      </c>
      <c r="AD55">
        <v>87.08</v>
      </c>
      <c r="AE55">
        <v>69.97</v>
      </c>
      <c r="AF55">
        <f t="shared" si="4"/>
        <v>1.2445333714449049</v>
      </c>
      <c r="AG55">
        <v>21.5</v>
      </c>
      <c r="AH55">
        <v>63.18</v>
      </c>
      <c r="AI55">
        <v>67.47</v>
      </c>
      <c r="AJ55" s="3">
        <f t="shared" si="11"/>
        <v>0</v>
      </c>
      <c r="AK55" s="3">
        <f t="shared" si="12"/>
        <v>1</v>
      </c>
      <c r="AL55" s="3">
        <f t="shared" si="13"/>
        <v>0</v>
      </c>
    </row>
    <row r="56" spans="1:38" x14ac:dyDescent="0.35">
      <c r="A56" t="s">
        <v>1045</v>
      </c>
      <c r="B56" t="s">
        <v>1010</v>
      </c>
      <c r="C56" s="4" t="s">
        <v>0</v>
      </c>
      <c r="D56" s="4" t="s">
        <v>4</v>
      </c>
      <c r="E56" s="4">
        <v>20.5</v>
      </c>
      <c r="F56" s="4">
        <v>55.1</v>
      </c>
      <c r="G56" s="4">
        <v>64.97</v>
      </c>
      <c r="H56" s="4">
        <f t="shared" si="0"/>
        <v>0.84808373095274747</v>
      </c>
      <c r="I56" s="4">
        <v>20</v>
      </c>
      <c r="J56" s="4">
        <v>53.47</v>
      </c>
      <c r="K56" s="4">
        <v>63.71</v>
      </c>
      <c r="L56" s="4">
        <f t="shared" si="7"/>
        <v>0</v>
      </c>
      <c r="M56" s="4">
        <f t="shared" si="8"/>
        <v>0</v>
      </c>
      <c r="N56" s="4">
        <f t="shared" si="9"/>
        <v>1</v>
      </c>
      <c r="Y56" t="s">
        <v>1045</v>
      </c>
      <c r="Z56" t="s">
        <v>1010</v>
      </c>
      <c r="AA56" s="4" t="s">
        <v>0</v>
      </c>
      <c r="AB56" s="4" t="s">
        <v>5</v>
      </c>
      <c r="AC56" s="4">
        <v>19.5</v>
      </c>
      <c r="AD56" s="4">
        <v>51.25</v>
      </c>
      <c r="AE56" s="4">
        <v>62.44</v>
      </c>
      <c r="AF56" s="4">
        <f t="shared" si="4"/>
        <v>0.8207879564381807</v>
      </c>
      <c r="AG56" s="4">
        <v>19</v>
      </c>
      <c r="AH56" s="4">
        <v>33.43</v>
      </c>
      <c r="AI56" s="4">
        <v>61.18</v>
      </c>
      <c r="AJ56" s="4">
        <f t="shared" si="11"/>
        <v>0</v>
      </c>
      <c r="AK56" s="4">
        <f t="shared" si="12"/>
        <v>0</v>
      </c>
      <c r="AL56" s="4">
        <f t="shared" si="13"/>
        <v>1</v>
      </c>
    </row>
    <row r="57" spans="1:38" x14ac:dyDescent="0.35">
      <c r="A57" t="s">
        <v>1046</v>
      </c>
      <c r="B57" t="s">
        <v>1010</v>
      </c>
      <c r="C57" s="4" t="s">
        <v>0</v>
      </c>
      <c r="D57" s="4" t="s">
        <v>4</v>
      </c>
      <c r="E57" s="4">
        <v>23</v>
      </c>
      <c r="F57" s="4">
        <v>65.33</v>
      </c>
      <c r="G57" s="4">
        <v>71.22</v>
      </c>
      <c r="H57" s="4">
        <f t="shared" si="0"/>
        <v>0.91729851165402976</v>
      </c>
      <c r="I57" s="4">
        <v>22.5</v>
      </c>
      <c r="J57" s="4">
        <v>45.58</v>
      </c>
      <c r="K57" s="4">
        <v>69.97</v>
      </c>
      <c r="L57" s="4">
        <f t="shared" si="7"/>
        <v>0</v>
      </c>
      <c r="M57" s="4">
        <f t="shared" si="8"/>
        <v>0</v>
      </c>
      <c r="N57" s="4">
        <f t="shared" si="9"/>
        <v>1</v>
      </c>
      <c r="Y57" t="s">
        <v>1046</v>
      </c>
      <c r="Z57" t="s">
        <v>1010</v>
      </c>
      <c r="AA57" s="4" t="s">
        <v>0</v>
      </c>
      <c r="AB57" s="4" t="s">
        <v>5</v>
      </c>
      <c r="AC57" s="4">
        <v>33</v>
      </c>
      <c r="AD57" s="4">
        <v>84.88</v>
      </c>
      <c r="AE57" s="4">
        <v>95.64</v>
      </c>
      <c r="AF57" s="4">
        <f t="shared" si="4"/>
        <v>0.88749477206189875</v>
      </c>
      <c r="AG57" s="4">
        <v>32.5</v>
      </c>
      <c r="AH57" s="4">
        <v>60.94</v>
      </c>
      <c r="AI57" s="4">
        <v>94.43</v>
      </c>
      <c r="AJ57" s="4">
        <f t="shared" si="11"/>
        <v>0</v>
      </c>
      <c r="AK57" s="4">
        <f t="shared" si="12"/>
        <v>0</v>
      </c>
      <c r="AL57" s="4">
        <f t="shared" si="13"/>
        <v>1</v>
      </c>
    </row>
    <row r="58" spans="1:38" x14ac:dyDescent="0.35">
      <c r="A58" t="s">
        <v>1047</v>
      </c>
      <c r="B58" t="s">
        <v>1010</v>
      </c>
      <c r="C58" s="4" t="s">
        <v>0</v>
      </c>
      <c r="D58" s="4" t="s">
        <v>4</v>
      </c>
      <c r="E58" s="4">
        <v>24</v>
      </c>
      <c r="F58" s="4">
        <v>71.86</v>
      </c>
      <c r="G58" s="4">
        <v>73.7</v>
      </c>
      <c r="H58" s="4">
        <f t="shared" si="0"/>
        <v>0.97503392130257793</v>
      </c>
      <c r="I58" s="4">
        <v>23.5</v>
      </c>
      <c r="J58" s="4">
        <v>64.290000000000006</v>
      </c>
      <c r="K58" s="4">
        <v>72.459999999999994</v>
      </c>
      <c r="L58" s="4">
        <f t="shared" si="7"/>
        <v>0</v>
      </c>
      <c r="M58" s="4">
        <f t="shared" si="8"/>
        <v>0</v>
      </c>
      <c r="N58" s="4">
        <f t="shared" si="9"/>
        <v>1</v>
      </c>
      <c r="Y58" t="s">
        <v>1047</v>
      </c>
      <c r="Z58" t="s">
        <v>1010</v>
      </c>
      <c r="AA58" t="s">
        <v>0</v>
      </c>
      <c r="AB58" t="s">
        <v>5</v>
      </c>
      <c r="AC58">
        <v>23</v>
      </c>
      <c r="AD58">
        <v>124.86</v>
      </c>
      <c r="AE58">
        <v>71.22</v>
      </c>
      <c r="AF58">
        <f t="shared" si="4"/>
        <v>1.7531592249368155</v>
      </c>
      <c r="AG58">
        <v>21</v>
      </c>
      <c r="AH58">
        <v>49.51</v>
      </c>
      <c r="AI58">
        <v>66.22</v>
      </c>
      <c r="AJ58" s="3">
        <f t="shared" si="11"/>
        <v>1</v>
      </c>
      <c r="AK58" s="3">
        <f t="shared" si="12"/>
        <v>0</v>
      </c>
      <c r="AL58" s="3">
        <f t="shared" si="13"/>
        <v>0</v>
      </c>
    </row>
    <row r="59" spans="1:38" x14ac:dyDescent="0.35">
      <c r="A59" t="s">
        <v>842</v>
      </c>
      <c r="B59" t="s">
        <v>843</v>
      </c>
      <c r="C59" s="4" t="s">
        <v>0</v>
      </c>
      <c r="D59" s="4" t="s">
        <v>1</v>
      </c>
      <c r="E59" s="4">
        <v>26</v>
      </c>
      <c r="F59" s="4">
        <v>75.31</v>
      </c>
      <c r="G59" s="4">
        <v>78.63</v>
      </c>
      <c r="H59" s="4">
        <f t="shared" si="0"/>
        <v>0.9577769299249651</v>
      </c>
      <c r="I59" s="4">
        <v>25.5</v>
      </c>
      <c r="J59" s="4">
        <v>37.03</v>
      </c>
      <c r="K59" s="4">
        <v>77.400000000000006</v>
      </c>
      <c r="L59" s="4">
        <f t="shared" si="7"/>
        <v>0</v>
      </c>
      <c r="M59" s="4">
        <f t="shared" si="8"/>
        <v>0</v>
      </c>
      <c r="N59" s="4">
        <f t="shared" si="9"/>
        <v>1</v>
      </c>
      <c r="Y59" t="s">
        <v>842</v>
      </c>
      <c r="Z59" t="s">
        <v>843</v>
      </c>
      <c r="AA59" s="4" t="s">
        <v>0</v>
      </c>
      <c r="AB59" s="4" t="s">
        <v>2</v>
      </c>
      <c r="AC59" s="4">
        <v>22.5</v>
      </c>
      <c r="AD59" s="4">
        <v>67.17</v>
      </c>
      <c r="AE59" s="4">
        <v>69.97</v>
      </c>
      <c r="AF59" s="4">
        <f t="shared" si="4"/>
        <v>0.95998284979276838</v>
      </c>
      <c r="AG59" s="4">
        <v>22</v>
      </c>
      <c r="AH59" s="4">
        <v>42.8</v>
      </c>
      <c r="AI59" s="4">
        <v>68.72</v>
      </c>
      <c r="AJ59" s="4">
        <f t="shared" si="11"/>
        <v>0</v>
      </c>
      <c r="AK59" s="4">
        <f t="shared" si="12"/>
        <v>0</v>
      </c>
      <c r="AL59" s="4">
        <f t="shared" si="13"/>
        <v>1</v>
      </c>
    </row>
    <row r="60" spans="1:38" x14ac:dyDescent="0.35">
      <c r="A60" t="s">
        <v>844</v>
      </c>
      <c r="B60" t="s">
        <v>843</v>
      </c>
      <c r="C60" s="4" t="s">
        <v>0</v>
      </c>
      <c r="D60" s="4" t="s">
        <v>1</v>
      </c>
      <c r="E60" s="4">
        <v>25</v>
      </c>
      <c r="F60" s="4">
        <v>72.92</v>
      </c>
      <c r="G60" s="4">
        <v>76.17</v>
      </c>
      <c r="H60" s="4">
        <f t="shared" si="0"/>
        <v>0.95733228305106999</v>
      </c>
      <c r="I60" s="4">
        <v>24.5</v>
      </c>
      <c r="J60" s="4">
        <v>46.36</v>
      </c>
      <c r="K60" s="4">
        <v>74.930000000000007</v>
      </c>
      <c r="L60" s="4">
        <f t="shared" si="7"/>
        <v>0</v>
      </c>
      <c r="M60" s="4">
        <f t="shared" si="8"/>
        <v>0</v>
      </c>
      <c r="N60" s="4">
        <f t="shared" si="9"/>
        <v>1</v>
      </c>
      <c r="Y60" t="s">
        <v>844</v>
      </c>
      <c r="Z60" t="s">
        <v>843</v>
      </c>
      <c r="AA60" s="4" t="s">
        <v>0</v>
      </c>
      <c r="AB60" s="4" t="s">
        <v>2</v>
      </c>
      <c r="AC60" s="4">
        <v>27</v>
      </c>
      <c r="AD60" s="4">
        <v>76.13</v>
      </c>
      <c r="AE60" s="4">
        <v>81.08</v>
      </c>
      <c r="AF60" s="4">
        <f t="shared" si="4"/>
        <v>0.93894918598914645</v>
      </c>
      <c r="AG60" s="4">
        <v>26.5</v>
      </c>
      <c r="AH60" s="4">
        <v>47.37</v>
      </c>
      <c r="AI60" s="4">
        <v>79.86</v>
      </c>
      <c r="AJ60" s="4">
        <f t="shared" si="11"/>
        <v>0</v>
      </c>
      <c r="AK60" s="4">
        <f t="shared" si="12"/>
        <v>0</v>
      </c>
      <c r="AL60" s="4">
        <f t="shared" si="13"/>
        <v>1</v>
      </c>
    </row>
    <row r="61" spans="1:38" x14ac:dyDescent="0.35">
      <c r="A61" t="s">
        <v>845</v>
      </c>
      <c r="B61" t="s">
        <v>843</v>
      </c>
      <c r="C61" t="s">
        <v>0</v>
      </c>
      <c r="D61" t="s">
        <v>1</v>
      </c>
      <c r="E61">
        <v>22</v>
      </c>
      <c r="F61">
        <v>88.38</v>
      </c>
      <c r="G61">
        <v>68.72</v>
      </c>
      <c r="H61">
        <f t="shared" si="0"/>
        <v>1.2860884749708963</v>
      </c>
      <c r="I61">
        <v>21.5</v>
      </c>
      <c r="J61">
        <v>57.51</v>
      </c>
      <c r="K61">
        <v>67.47</v>
      </c>
      <c r="L61" s="3">
        <f t="shared" si="7"/>
        <v>0</v>
      </c>
      <c r="M61" s="3">
        <f t="shared" si="8"/>
        <v>1</v>
      </c>
      <c r="N61" s="3">
        <f t="shared" si="9"/>
        <v>0</v>
      </c>
      <c r="Y61" t="s">
        <v>845</v>
      </c>
      <c r="Z61" t="s">
        <v>843</v>
      </c>
      <c r="AA61" t="s">
        <v>0</v>
      </c>
      <c r="AB61" t="s">
        <v>2</v>
      </c>
      <c r="AC61">
        <v>24</v>
      </c>
      <c r="AD61">
        <v>75.37</v>
      </c>
      <c r="AE61">
        <v>73.7</v>
      </c>
      <c r="AF61">
        <f t="shared" si="4"/>
        <v>1.0226594301221168</v>
      </c>
      <c r="AG61">
        <v>23.5</v>
      </c>
      <c r="AH61">
        <v>53.68</v>
      </c>
      <c r="AI61">
        <v>72.459999999999994</v>
      </c>
      <c r="AJ61" s="3">
        <f t="shared" si="11"/>
        <v>0</v>
      </c>
      <c r="AK61" s="3">
        <f t="shared" si="12"/>
        <v>1</v>
      </c>
      <c r="AL61" s="3">
        <f t="shared" si="13"/>
        <v>0</v>
      </c>
    </row>
    <row r="62" spans="1:38" x14ac:dyDescent="0.35">
      <c r="A62" t="s">
        <v>846</v>
      </c>
      <c r="B62" t="s">
        <v>843</v>
      </c>
      <c r="C62" s="4" t="s">
        <v>0</v>
      </c>
      <c r="D62" s="4" t="s">
        <v>1</v>
      </c>
      <c r="E62" s="4">
        <v>15.5</v>
      </c>
      <c r="F62" s="4">
        <v>43.69</v>
      </c>
      <c r="G62" s="4">
        <v>52.21</v>
      </c>
      <c r="H62" s="4">
        <f t="shared" si="0"/>
        <v>0.83681287109749081</v>
      </c>
      <c r="I62" s="4">
        <v>15</v>
      </c>
      <c r="J62" s="4">
        <v>38.06</v>
      </c>
      <c r="K62" s="4">
        <v>50.91</v>
      </c>
      <c r="L62" s="4">
        <f t="shared" si="7"/>
        <v>0</v>
      </c>
      <c r="M62" s="4">
        <f t="shared" si="8"/>
        <v>0</v>
      </c>
      <c r="N62" s="4">
        <f t="shared" si="9"/>
        <v>1</v>
      </c>
      <c r="Y62" t="s">
        <v>846</v>
      </c>
      <c r="Z62" t="s">
        <v>843</v>
      </c>
      <c r="AA62" t="s">
        <v>0</v>
      </c>
      <c r="AB62" t="s">
        <v>2</v>
      </c>
      <c r="AC62">
        <v>24</v>
      </c>
      <c r="AD62">
        <v>90.2</v>
      </c>
      <c r="AE62">
        <v>73.7</v>
      </c>
      <c r="AF62">
        <f t="shared" si="4"/>
        <v>1.2238805970149254</v>
      </c>
      <c r="AG62">
        <v>23</v>
      </c>
      <c r="AH62">
        <v>72.88</v>
      </c>
      <c r="AI62">
        <v>71.22</v>
      </c>
      <c r="AJ62" s="3">
        <f t="shared" si="11"/>
        <v>0</v>
      </c>
      <c r="AK62" s="3">
        <f t="shared" si="12"/>
        <v>1</v>
      </c>
      <c r="AL62" s="3">
        <f t="shared" si="13"/>
        <v>0</v>
      </c>
    </row>
    <row r="63" spans="1:38" x14ac:dyDescent="0.35">
      <c r="A63" t="s">
        <v>847</v>
      </c>
      <c r="B63" t="s">
        <v>843</v>
      </c>
      <c r="C63" t="s">
        <v>0</v>
      </c>
      <c r="D63" t="s">
        <v>1</v>
      </c>
      <c r="E63">
        <v>22.5</v>
      </c>
      <c r="F63">
        <v>71.349999999999994</v>
      </c>
      <c r="G63">
        <v>69.97</v>
      </c>
      <c r="H63">
        <f t="shared" si="0"/>
        <v>1.0197227383164214</v>
      </c>
      <c r="I63">
        <v>22</v>
      </c>
      <c r="J63">
        <v>35.43</v>
      </c>
      <c r="K63">
        <v>68.72</v>
      </c>
      <c r="L63" s="3">
        <f t="shared" si="7"/>
        <v>0</v>
      </c>
      <c r="M63" s="3">
        <f t="shared" si="8"/>
        <v>1</v>
      </c>
      <c r="N63" s="3">
        <f t="shared" si="9"/>
        <v>0</v>
      </c>
      <c r="Y63" t="s">
        <v>847</v>
      </c>
      <c r="Z63" t="s">
        <v>843</v>
      </c>
      <c r="AA63" s="4" t="s">
        <v>0</v>
      </c>
      <c r="AB63" s="4" t="s">
        <v>2</v>
      </c>
      <c r="AC63" s="4">
        <v>21</v>
      </c>
      <c r="AD63" s="4">
        <v>62.1</v>
      </c>
      <c r="AE63" s="4">
        <v>66.22</v>
      </c>
      <c r="AF63" s="4">
        <f t="shared" si="4"/>
        <v>0.93778314708547272</v>
      </c>
      <c r="AG63" s="4">
        <v>20.5</v>
      </c>
      <c r="AH63" s="4">
        <v>45.95</v>
      </c>
      <c r="AI63" s="4">
        <v>64.97</v>
      </c>
      <c r="AJ63" s="4">
        <f t="shared" si="11"/>
        <v>0</v>
      </c>
      <c r="AK63" s="4">
        <f t="shared" si="12"/>
        <v>0</v>
      </c>
      <c r="AL63" s="4">
        <f t="shared" si="13"/>
        <v>1</v>
      </c>
    </row>
    <row r="64" spans="1:38" x14ac:dyDescent="0.35">
      <c r="A64" t="s">
        <v>848</v>
      </c>
      <c r="B64" t="s">
        <v>843</v>
      </c>
      <c r="C64" s="4" t="s">
        <v>0</v>
      </c>
      <c r="D64" s="4" t="s">
        <v>1</v>
      </c>
      <c r="E64" s="4">
        <v>21</v>
      </c>
      <c r="F64" s="4">
        <v>60.76</v>
      </c>
      <c r="G64" s="4">
        <v>66.22</v>
      </c>
      <c r="H64" s="4">
        <f t="shared" si="0"/>
        <v>0.91754756871035936</v>
      </c>
      <c r="I64" s="4">
        <v>20.5</v>
      </c>
      <c r="J64" s="4">
        <v>37.270000000000003</v>
      </c>
      <c r="K64" s="4">
        <v>64.97</v>
      </c>
      <c r="L64" s="4">
        <f t="shared" si="7"/>
        <v>0</v>
      </c>
      <c r="M64" s="4">
        <f t="shared" si="8"/>
        <v>0</v>
      </c>
      <c r="N64" s="4">
        <f t="shared" si="9"/>
        <v>1</v>
      </c>
      <c r="Y64" t="s">
        <v>848</v>
      </c>
      <c r="Z64" t="s">
        <v>843</v>
      </c>
      <c r="AA64" t="s">
        <v>0</v>
      </c>
      <c r="AB64" t="s">
        <v>2</v>
      </c>
      <c r="AC64">
        <v>25</v>
      </c>
      <c r="AD64">
        <v>79.33</v>
      </c>
      <c r="AE64">
        <v>76.17</v>
      </c>
      <c r="AF64">
        <f t="shared" si="4"/>
        <v>1.0414861494026519</v>
      </c>
      <c r="AG64">
        <v>24.5</v>
      </c>
      <c r="AH64">
        <v>69.510000000000005</v>
      </c>
      <c r="AI64">
        <v>74.930000000000007</v>
      </c>
      <c r="AJ64" s="3">
        <f t="shared" si="11"/>
        <v>0</v>
      </c>
      <c r="AK64" s="3">
        <f t="shared" si="12"/>
        <v>1</v>
      </c>
      <c r="AL64" s="3">
        <f t="shared" si="13"/>
        <v>0</v>
      </c>
    </row>
    <row r="65" spans="1:38" x14ac:dyDescent="0.35">
      <c r="A65" t="s">
        <v>849</v>
      </c>
      <c r="B65" t="s">
        <v>843</v>
      </c>
      <c r="C65" s="4" t="s">
        <v>0</v>
      </c>
      <c r="D65" s="4" t="s">
        <v>1</v>
      </c>
      <c r="E65" s="4">
        <v>26.5</v>
      </c>
      <c r="F65" s="4">
        <v>70.22</v>
      </c>
      <c r="G65" s="4">
        <v>79.86</v>
      </c>
      <c r="H65" s="4">
        <f t="shared" si="0"/>
        <v>0.87928875532181316</v>
      </c>
      <c r="I65" s="4">
        <v>26</v>
      </c>
      <c r="J65" s="4">
        <v>61.96</v>
      </c>
      <c r="K65" s="4">
        <v>78.63</v>
      </c>
      <c r="L65" s="4">
        <f t="shared" si="7"/>
        <v>0</v>
      </c>
      <c r="M65" s="4">
        <f t="shared" si="8"/>
        <v>0</v>
      </c>
      <c r="N65" s="4">
        <f t="shared" si="9"/>
        <v>1</v>
      </c>
      <c r="Y65" t="s">
        <v>849</v>
      </c>
      <c r="Z65" t="s">
        <v>843</v>
      </c>
      <c r="AA65" t="s">
        <v>0</v>
      </c>
      <c r="AB65" t="s">
        <v>2</v>
      </c>
      <c r="AC65">
        <v>24</v>
      </c>
      <c r="AD65">
        <v>74.27</v>
      </c>
      <c r="AE65">
        <v>73.7</v>
      </c>
      <c r="AF65">
        <f t="shared" si="4"/>
        <v>1.0077340569877882</v>
      </c>
      <c r="AG65">
        <v>23.5</v>
      </c>
      <c r="AH65">
        <v>68.3</v>
      </c>
      <c r="AI65">
        <v>72.459999999999994</v>
      </c>
      <c r="AJ65" s="3">
        <f t="shared" si="11"/>
        <v>0</v>
      </c>
      <c r="AK65" s="3">
        <f t="shared" si="12"/>
        <v>1</v>
      </c>
      <c r="AL65" s="3">
        <f t="shared" si="13"/>
        <v>0</v>
      </c>
    </row>
    <row r="66" spans="1:38" x14ac:dyDescent="0.35">
      <c r="A66" t="s">
        <v>850</v>
      </c>
      <c r="B66" t="s">
        <v>843</v>
      </c>
      <c r="C66" s="4" t="s">
        <v>0</v>
      </c>
      <c r="D66" s="4" t="s">
        <v>1</v>
      </c>
      <c r="E66" s="4">
        <v>23</v>
      </c>
      <c r="F66" s="4">
        <v>62.79</v>
      </c>
      <c r="G66" s="4">
        <v>71.22</v>
      </c>
      <c r="H66" s="4">
        <f t="shared" ref="H66:H129" si="44">F66/G66</f>
        <v>0.88163437236731257</v>
      </c>
      <c r="I66" s="4">
        <v>22.5</v>
      </c>
      <c r="J66" s="4">
        <v>45.65</v>
      </c>
      <c r="K66" s="4">
        <v>69.97</v>
      </c>
      <c r="L66" s="4">
        <f t="shared" si="7"/>
        <v>0</v>
      </c>
      <c r="M66" s="4">
        <f t="shared" si="8"/>
        <v>0</v>
      </c>
      <c r="N66" s="4">
        <f t="shared" si="9"/>
        <v>1</v>
      </c>
      <c r="Y66" t="s">
        <v>850</v>
      </c>
      <c r="Z66" t="s">
        <v>843</v>
      </c>
      <c r="AA66" s="4" t="s">
        <v>0</v>
      </c>
      <c r="AB66" s="4" t="s">
        <v>2</v>
      </c>
      <c r="AC66" s="4">
        <v>23.5</v>
      </c>
      <c r="AD66" s="4">
        <v>64.77</v>
      </c>
      <c r="AE66" s="4">
        <v>72.459999999999994</v>
      </c>
      <c r="AF66" s="4">
        <f t="shared" ref="AF66:AF129" si="45">AD66/AE66</f>
        <v>0.89387248136903119</v>
      </c>
      <c r="AG66" s="4">
        <v>23</v>
      </c>
      <c r="AH66" s="4">
        <v>45.68</v>
      </c>
      <c r="AI66" s="4">
        <v>71.22</v>
      </c>
      <c r="AJ66" s="4">
        <f t="shared" si="11"/>
        <v>0</v>
      </c>
      <c r="AK66" s="4">
        <f t="shared" si="12"/>
        <v>0</v>
      </c>
      <c r="AL66" s="4">
        <f t="shared" si="13"/>
        <v>1</v>
      </c>
    </row>
    <row r="67" spans="1:38" x14ac:dyDescent="0.35">
      <c r="A67" t="s">
        <v>851</v>
      </c>
      <c r="B67" t="s">
        <v>843</v>
      </c>
      <c r="C67" t="s">
        <v>0</v>
      </c>
      <c r="D67" t="s">
        <v>1</v>
      </c>
      <c r="E67">
        <v>24</v>
      </c>
      <c r="F67">
        <v>84.96</v>
      </c>
      <c r="G67">
        <v>73.7</v>
      </c>
      <c r="H67">
        <f t="shared" si="44"/>
        <v>1.1527815468113973</v>
      </c>
      <c r="I67">
        <v>23.5</v>
      </c>
      <c r="J67">
        <v>70.349999999999994</v>
      </c>
      <c r="K67">
        <v>72.459999999999994</v>
      </c>
      <c r="L67" s="3">
        <f t="shared" ref="L67:L130" si="46">IF(H67&gt;1.5,1,0)</f>
        <v>0</v>
      </c>
      <c r="M67" s="3">
        <f t="shared" ref="M67:M130" si="47">IF((AND(H67&gt;1,H67&lt;1.5)),1,0)</f>
        <v>1</v>
      </c>
      <c r="N67" s="3">
        <f t="shared" ref="N67:N130" si="48">IF(H67&lt;1,1,0)</f>
        <v>0</v>
      </c>
      <c r="Y67" t="s">
        <v>851</v>
      </c>
      <c r="Z67" t="s">
        <v>843</v>
      </c>
      <c r="AA67" t="s">
        <v>0</v>
      </c>
      <c r="AB67" t="s">
        <v>2</v>
      </c>
      <c r="AC67">
        <v>24</v>
      </c>
      <c r="AD67">
        <v>95.96</v>
      </c>
      <c r="AE67">
        <v>73.7</v>
      </c>
      <c r="AF67">
        <f t="shared" si="45"/>
        <v>1.3020352781546809</v>
      </c>
      <c r="AG67">
        <v>23</v>
      </c>
      <c r="AH67">
        <v>41.25</v>
      </c>
      <c r="AI67">
        <v>71.22</v>
      </c>
      <c r="AJ67" s="3">
        <f t="shared" ref="AJ67:AJ130" si="49">IF(AF67&gt;1.5,1,0)</f>
        <v>0</v>
      </c>
      <c r="AK67" s="3">
        <f t="shared" ref="AK67:AK130" si="50">IF((AND(AF67&gt;1,AF67&lt;1.5)),1,0)</f>
        <v>1</v>
      </c>
      <c r="AL67" s="3">
        <f t="shared" ref="AL67:AL130" si="51">IF(AF67&lt;1,1,0)</f>
        <v>0</v>
      </c>
    </row>
    <row r="68" spans="1:38" x14ac:dyDescent="0.35">
      <c r="A68" t="s">
        <v>852</v>
      </c>
      <c r="B68" t="s">
        <v>843</v>
      </c>
      <c r="C68" s="4" t="s">
        <v>0</v>
      </c>
      <c r="D68" s="4" t="s">
        <v>1</v>
      </c>
      <c r="E68" s="4">
        <v>22.5</v>
      </c>
      <c r="F68" s="4">
        <v>60.32</v>
      </c>
      <c r="G68" s="4">
        <v>69.97</v>
      </c>
      <c r="H68" s="4">
        <f t="shared" si="44"/>
        <v>0.86208375017864802</v>
      </c>
      <c r="I68" s="4">
        <v>22</v>
      </c>
      <c r="J68" s="4">
        <v>43.05</v>
      </c>
      <c r="K68" s="4">
        <v>68.72</v>
      </c>
      <c r="L68" s="4">
        <f t="shared" si="46"/>
        <v>0</v>
      </c>
      <c r="M68" s="4">
        <f t="shared" si="47"/>
        <v>0</v>
      </c>
      <c r="N68" s="4">
        <f t="shared" si="48"/>
        <v>1</v>
      </c>
      <c r="Y68" t="s">
        <v>852</v>
      </c>
      <c r="Z68" t="s">
        <v>843</v>
      </c>
      <c r="AA68" t="s">
        <v>0</v>
      </c>
      <c r="AB68" t="s">
        <v>2</v>
      </c>
      <c r="AC68">
        <v>24</v>
      </c>
      <c r="AD68">
        <v>94.88</v>
      </c>
      <c r="AE68">
        <v>73.7</v>
      </c>
      <c r="AF68">
        <f t="shared" si="45"/>
        <v>1.2873812754409768</v>
      </c>
      <c r="AG68">
        <v>23</v>
      </c>
      <c r="AH68">
        <v>59.91</v>
      </c>
      <c r="AI68">
        <v>71.22</v>
      </c>
      <c r="AJ68" s="3">
        <f t="shared" si="49"/>
        <v>0</v>
      </c>
      <c r="AK68" s="3">
        <f t="shared" si="50"/>
        <v>1</v>
      </c>
      <c r="AL68" s="3">
        <f t="shared" si="51"/>
        <v>0</v>
      </c>
    </row>
    <row r="69" spans="1:38" x14ac:dyDescent="0.35">
      <c r="A69" t="s">
        <v>853</v>
      </c>
      <c r="B69" t="s">
        <v>843</v>
      </c>
      <c r="C69" s="4" t="s">
        <v>0</v>
      </c>
      <c r="D69" s="4" t="s">
        <v>1</v>
      </c>
      <c r="E69" s="4">
        <v>22.5</v>
      </c>
      <c r="F69" s="4">
        <v>63.47</v>
      </c>
      <c r="G69" s="4">
        <v>69.97</v>
      </c>
      <c r="H69" s="4">
        <f t="shared" si="44"/>
        <v>0.90710304416178367</v>
      </c>
      <c r="I69" s="4">
        <v>22</v>
      </c>
      <c r="J69" s="4">
        <v>45.1</v>
      </c>
      <c r="K69" s="4">
        <v>68.72</v>
      </c>
      <c r="L69" s="4">
        <f t="shared" si="46"/>
        <v>0</v>
      </c>
      <c r="M69" s="4">
        <f t="shared" si="47"/>
        <v>0</v>
      </c>
      <c r="N69" s="4">
        <f t="shared" si="48"/>
        <v>1</v>
      </c>
      <c r="Y69" t="s">
        <v>853</v>
      </c>
      <c r="Z69" t="s">
        <v>843</v>
      </c>
      <c r="AA69" t="s">
        <v>0</v>
      </c>
      <c r="AB69" t="s">
        <v>2</v>
      </c>
      <c r="AC69">
        <v>24</v>
      </c>
      <c r="AD69">
        <v>111.48</v>
      </c>
      <c r="AE69">
        <v>73.7</v>
      </c>
      <c r="AF69">
        <f t="shared" si="45"/>
        <v>1.512618724559023</v>
      </c>
      <c r="AG69">
        <v>23</v>
      </c>
      <c r="AH69">
        <v>68.63</v>
      </c>
      <c r="AI69">
        <v>71.22</v>
      </c>
      <c r="AJ69" s="3">
        <f t="shared" si="49"/>
        <v>1</v>
      </c>
      <c r="AK69" s="3">
        <f t="shared" si="50"/>
        <v>0</v>
      </c>
      <c r="AL69" s="3">
        <f t="shared" si="51"/>
        <v>0</v>
      </c>
    </row>
    <row r="70" spans="1:38" x14ac:dyDescent="0.35">
      <c r="A70" t="s">
        <v>854</v>
      </c>
      <c r="B70" t="s">
        <v>843</v>
      </c>
      <c r="C70" s="4" t="s">
        <v>0</v>
      </c>
      <c r="D70" s="4" t="s">
        <v>1</v>
      </c>
      <c r="E70" s="4">
        <v>19</v>
      </c>
      <c r="F70" s="4">
        <v>51.79</v>
      </c>
      <c r="G70" s="4">
        <v>61.18</v>
      </c>
      <c r="H70" s="4">
        <f t="shared" si="44"/>
        <v>0.84651847008826409</v>
      </c>
      <c r="I70" s="4">
        <v>18.5</v>
      </c>
      <c r="J70" s="4">
        <v>29.56</v>
      </c>
      <c r="K70" s="4">
        <v>59.91</v>
      </c>
      <c r="L70" s="4">
        <f t="shared" si="46"/>
        <v>0</v>
      </c>
      <c r="M70" s="4">
        <f t="shared" si="47"/>
        <v>0</v>
      </c>
      <c r="N70" s="4">
        <f t="shared" si="48"/>
        <v>1</v>
      </c>
      <c r="Y70" t="s">
        <v>854</v>
      </c>
      <c r="Z70" t="s">
        <v>843</v>
      </c>
      <c r="AA70" t="s">
        <v>0</v>
      </c>
      <c r="AB70" t="s">
        <v>2</v>
      </c>
      <c r="AC70">
        <v>24</v>
      </c>
      <c r="AD70">
        <v>91.03</v>
      </c>
      <c r="AE70">
        <v>73.7</v>
      </c>
      <c r="AF70">
        <f t="shared" si="45"/>
        <v>1.2351424694708277</v>
      </c>
      <c r="AG70">
        <v>22.5</v>
      </c>
      <c r="AH70">
        <v>43.52</v>
      </c>
      <c r="AI70">
        <v>69.97</v>
      </c>
      <c r="AJ70" s="3">
        <f t="shared" si="49"/>
        <v>0</v>
      </c>
      <c r="AK70" s="3">
        <f t="shared" si="50"/>
        <v>1</v>
      </c>
      <c r="AL70" s="3">
        <f t="shared" si="51"/>
        <v>0</v>
      </c>
    </row>
    <row r="71" spans="1:38" x14ac:dyDescent="0.35">
      <c r="A71" t="s">
        <v>855</v>
      </c>
      <c r="B71" t="s">
        <v>843</v>
      </c>
      <c r="C71" s="4" t="s">
        <v>0</v>
      </c>
      <c r="D71" s="4" t="s">
        <v>1</v>
      </c>
      <c r="E71" s="4">
        <v>26</v>
      </c>
      <c r="F71" s="4">
        <v>72.84</v>
      </c>
      <c r="G71" s="4">
        <v>78.63</v>
      </c>
      <c r="H71" s="4">
        <f t="shared" si="44"/>
        <v>0.92636398321251445</v>
      </c>
      <c r="I71" s="4">
        <v>25.5</v>
      </c>
      <c r="J71" s="4">
        <v>40.93</v>
      </c>
      <c r="K71" s="4">
        <v>77.400000000000006</v>
      </c>
      <c r="L71" s="4">
        <f t="shared" si="46"/>
        <v>0</v>
      </c>
      <c r="M71" s="4">
        <f t="shared" si="47"/>
        <v>0</v>
      </c>
      <c r="N71" s="4">
        <f t="shared" si="48"/>
        <v>1</v>
      </c>
      <c r="Y71" t="s">
        <v>855</v>
      </c>
      <c r="Z71" t="s">
        <v>843</v>
      </c>
      <c r="AA71" t="s">
        <v>0</v>
      </c>
      <c r="AB71" t="s">
        <v>2</v>
      </c>
      <c r="AC71">
        <v>24</v>
      </c>
      <c r="AD71">
        <v>85.15</v>
      </c>
      <c r="AE71">
        <v>73.7</v>
      </c>
      <c r="AF71">
        <f t="shared" si="45"/>
        <v>1.155359565807327</v>
      </c>
      <c r="AG71">
        <v>23</v>
      </c>
      <c r="AH71">
        <v>58.3</v>
      </c>
      <c r="AI71">
        <v>71.22</v>
      </c>
      <c r="AJ71" s="3">
        <f t="shared" si="49"/>
        <v>0</v>
      </c>
      <c r="AK71" s="3">
        <f t="shared" si="50"/>
        <v>1</v>
      </c>
      <c r="AL71" s="3">
        <f t="shared" si="51"/>
        <v>0</v>
      </c>
    </row>
    <row r="72" spans="1:38" x14ac:dyDescent="0.35">
      <c r="A72" t="s">
        <v>856</v>
      </c>
      <c r="B72" t="s">
        <v>843</v>
      </c>
      <c r="C72" s="4" t="s">
        <v>0</v>
      </c>
      <c r="D72" s="4" t="s">
        <v>1</v>
      </c>
      <c r="E72" s="4">
        <v>28</v>
      </c>
      <c r="F72" s="4">
        <v>73.680000000000007</v>
      </c>
      <c r="G72" s="4">
        <v>83.53</v>
      </c>
      <c r="H72" s="4">
        <f t="shared" si="44"/>
        <v>0.88207829522327319</v>
      </c>
      <c r="I72" s="4">
        <v>27.5</v>
      </c>
      <c r="J72" s="4">
        <v>47.06</v>
      </c>
      <c r="K72" s="4">
        <v>82.3</v>
      </c>
      <c r="L72" s="4">
        <f t="shared" si="46"/>
        <v>0</v>
      </c>
      <c r="M72" s="4">
        <f t="shared" si="47"/>
        <v>0</v>
      </c>
      <c r="N72" s="4">
        <f t="shared" si="48"/>
        <v>1</v>
      </c>
      <c r="Y72" t="s">
        <v>856</v>
      </c>
      <c r="Z72" t="s">
        <v>843</v>
      </c>
      <c r="AA72" t="s">
        <v>0</v>
      </c>
      <c r="AB72" t="s">
        <v>2</v>
      </c>
      <c r="AC72">
        <v>24</v>
      </c>
      <c r="AD72">
        <v>78.95</v>
      </c>
      <c r="AE72">
        <v>73.7</v>
      </c>
      <c r="AF72">
        <f t="shared" si="45"/>
        <v>1.0712347354138398</v>
      </c>
      <c r="AG72">
        <v>23.5</v>
      </c>
      <c r="AH72">
        <v>67.59</v>
      </c>
      <c r="AI72">
        <v>72.459999999999994</v>
      </c>
      <c r="AJ72" s="3">
        <f t="shared" si="49"/>
        <v>0</v>
      </c>
      <c r="AK72" s="3">
        <f t="shared" si="50"/>
        <v>1</v>
      </c>
      <c r="AL72" s="3">
        <f t="shared" si="51"/>
        <v>0</v>
      </c>
    </row>
    <row r="73" spans="1:38" x14ac:dyDescent="0.35">
      <c r="A73" t="s">
        <v>857</v>
      </c>
      <c r="B73" t="s">
        <v>843</v>
      </c>
      <c r="C73" t="s">
        <v>0</v>
      </c>
      <c r="D73" t="s">
        <v>1</v>
      </c>
      <c r="E73">
        <v>23.5</v>
      </c>
      <c r="F73">
        <v>72.72</v>
      </c>
      <c r="G73">
        <v>72.459999999999994</v>
      </c>
      <c r="H73">
        <f t="shared" si="44"/>
        <v>1.0035881865857026</v>
      </c>
      <c r="I73">
        <v>23</v>
      </c>
      <c r="J73">
        <v>65.790000000000006</v>
      </c>
      <c r="K73">
        <v>71.22</v>
      </c>
      <c r="L73" s="3">
        <f t="shared" si="46"/>
        <v>0</v>
      </c>
      <c r="M73" s="3">
        <f t="shared" si="47"/>
        <v>1</v>
      </c>
      <c r="N73" s="3">
        <f t="shared" si="48"/>
        <v>0</v>
      </c>
      <c r="Y73" t="s">
        <v>857</v>
      </c>
      <c r="Z73" t="s">
        <v>843</v>
      </c>
      <c r="AA73" s="4" t="s">
        <v>0</v>
      </c>
      <c r="AB73" s="4" t="s">
        <v>2</v>
      </c>
      <c r="AC73" s="4">
        <v>24</v>
      </c>
      <c r="AD73" s="4">
        <v>71.94</v>
      </c>
      <c r="AE73" s="4">
        <v>73.7</v>
      </c>
      <c r="AF73" s="4">
        <f t="shared" si="45"/>
        <v>0.9761194029850746</v>
      </c>
      <c r="AG73" s="4">
        <v>23.5</v>
      </c>
      <c r="AH73" s="4">
        <v>46.56</v>
      </c>
      <c r="AI73" s="4">
        <v>72.459999999999994</v>
      </c>
      <c r="AJ73" s="4">
        <f t="shared" si="49"/>
        <v>0</v>
      </c>
      <c r="AK73" s="4">
        <f t="shared" si="50"/>
        <v>0</v>
      </c>
      <c r="AL73" s="4">
        <f t="shared" si="51"/>
        <v>1</v>
      </c>
    </row>
    <row r="74" spans="1:38" x14ac:dyDescent="0.35">
      <c r="A74" t="s">
        <v>868</v>
      </c>
      <c r="B74" t="s">
        <v>843</v>
      </c>
      <c r="C74" s="4" t="s">
        <v>0</v>
      </c>
      <c r="D74" s="4" t="s">
        <v>4</v>
      </c>
      <c r="E74" s="4">
        <v>23.5</v>
      </c>
      <c r="F74" s="4">
        <v>61.93</v>
      </c>
      <c r="G74" s="4">
        <v>72.459999999999994</v>
      </c>
      <c r="H74" s="4">
        <f t="shared" si="44"/>
        <v>0.85467844327905063</v>
      </c>
      <c r="I74" s="4">
        <v>23</v>
      </c>
      <c r="J74" s="4">
        <v>59</v>
      </c>
      <c r="K74" s="4">
        <v>71.22</v>
      </c>
      <c r="L74" s="4">
        <f t="shared" si="46"/>
        <v>0</v>
      </c>
      <c r="M74" s="4">
        <f t="shared" si="47"/>
        <v>0</v>
      </c>
      <c r="N74" s="4">
        <f t="shared" si="48"/>
        <v>1</v>
      </c>
      <c r="Y74" t="s">
        <v>868</v>
      </c>
      <c r="Z74" t="s">
        <v>843</v>
      </c>
      <c r="AA74" s="4" t="s">
        <v>0</v>
      </c>
      <c r="AB74" s="4" t="s">
        <v>5</v>
      </c>
      <c r="AC74" s="4">
        <v>31</v>
      </c>
      <c r="AD74" s="4">
        <v>79.930000000000007</v>
      </c>
      <c r="AE74" s="4">
        <v>90.81</v>
      </c>
      <c r="AF74" s="4">
        <f t="shared" si="45"/>
        <v>0.8801894064530339</v>
      </c>
      <c r="AG74" s="4">
        <v>30.5</v>
      </c>
      <c r="AH74" s="4">
        <v>55.73</v>
      </c>
      <c r="AI74" s="4">
        <v>89.6</v>
      </c>
      <c r="AJ74" s="4">
        <f t="shared" si="49"/>
        <v>0</v>
      </c>
      <c r="AK74" s="4">
        <f t="shared" si="50"/>
        <v>0</v>
      </c>
      <c r="AL74" s="4">
        <f t="shared" si="51"/>
        <v>1</v>
      </c>
    </row>
    <row r="75" spans="1:38" x14ac:dyDescent="0.35">
      <c r="A75" t="s">
        <v>869</v>
      </c>
      <c r="B75" t="s">
        <v>843</v>
      </c>
      <c r="C75" t="s">
        <v>0</v>
      </c>
      <c r="D75" t="s">
        <v>4</v>
      </c>
      <c r="E75">
        <v>29</v>
      </c>
      <c r="F75">
        <v>86.63</v>
      </c>
      <c r="G75">
        <v>85.96</v>
      </c>
      <c r="H75">
        <f t="shared" si="44"/>
        <v>1.0077943229409028</v>
      </c>
      <c r="I75">
        <v>28.5</v>
      </c>
      <c r="J75">
        <v>48.29</v>
      </c>
      <c r="K75">
        <v>84.74</v>
      </c>
      <c r="L75" s="3">
        <f t="shared" si="46"/>
        <v>0</v>
      </c>
      <c r="M75" s="3">
        <f t="shared" si="47"/>
        <v>1</v>
      </c>
      <c r="N75" s="3">
        <f t="shared" si="48"/>
        <v>0</v>
      </c>
      <c r="Y75" t="s">
        <v>869</v>
      </c>
      <c r="Z75" t="s">
        <v>843</v>
      </c>
      <c r="AA75" s="4" t="s">
        <v>0</v>
      </c>
      <c r="AB75" s="4" t="s">
        <v>5</v>
      </c>
      <c r="AC75" s="4">
        <v>30.5</v>
      </c>
      <c r="AD75" s="4">
        <v>83.39</v>
      </c>
      <c r="AE75" s="4">
        <v>89.6</v>
      </c>
      <c r="AF75" s="4">
        <f t="shared" si="45"/>
        <v>0.93069196428571432</v>
      </c>
      <c r="AG75" s="4">
        <v>30</v>
      </c>
      <c r="AH75" s="4">
        <v>46.35</v>
      </c>
      <c r="AI75" s="4">
        <v>88.39</v>
      </c>
      <c r="AJ75" s="4">
        <f t="shared" si="49"/>
        <v>0</v>
      </c>
      <c r="AK75" s="4">
        <f t="shared" si="50"/>
        <v>0</v>
      </c>
      <c r="AL75" s="4">
        <f t="shared" si="51"/>
        <v>1</v>
      </c>
    </row>
    <row r="76" spans="1:38" x14ac:dyDescent="0.35">
      <c r="A76" t="s">
        <v>870</v>
      </c>
      <c r="B76" t="s">
        <v>843</v>
      </c>
      <c r="C76" s="4" t="s">
        <v>0</v>
      </c>
      <c r="D76" s="4" t="s">
        <v>4</v>
      </c>
      <c r="E76" s="4">
        <v>24.5</v>
      </c>
      <c r="F76" s="4">
        <v>69.75</v>
      </c>
      <c r="G76" s="4">
        <v>74.930000000000007</v>
      </c>
      <c r="H76" s="4">
        <f t="shared" si="44"/>
        <v>0.93086881089016404</v>
      </c>
      <c r="I76" s="4">
        <v>24</v>
      </c>
      <c r="J76" s="4">
        <v>53.16</v>
      </c>
      <c r="K76" s="4">
        <v>73.7</v>
      </c>
      <c r="L76" s="4">
        <f t="shared" si="46"/>
        <v>0</v>
      </c>
      <c r="M76" s="4">
        <f t="shared" si="47"/>
        <v>0</v>
      </c>
      <c r="N76" s="4">
        <f t="shared" si="48"/>
        <v>1</v>
      </c>
      <c r="Y76" t="s">
        <v>870</v>
      </c>
      <c r="Z76" t="s">
        <v>843</v>
      </c>
      <c r="AA76" s="4" t="s">
        <v>0</v>
      </c>
      <c r="AB76" s="4" t="s">
        <v>5</v>
      </c>
      <c r="AC76" s="4">
        <v>18</v>
      </c>
      <c r="AD76" s="4">
        <v>54.39</v>
      </c>
      <c r="AE76" s="4">
        <v>58.64</v>
      </c>
      <c r="AF76" s="4">
        <f t="shared" si="45"/>
        <v>0.92752387448840379</v>
      </c>
      <c r="AG76" s="4">
        <v>17.5</v>
      </c>
      <c r="AH76" s="4">
        <v>23.96</v>
      </c>
      <c r="AI76" s="4">
        <v>57.36</v>
      </c>
      <c r="AJ76" s="4">
        <f t="shared" si="49"/>
        <v>0</v>
      </c>
      <c r="AK76" s="4">
        <f t="shared" si="50"/>
        <v>0</v>
      </c>
      <c r="AL76" s="4">
        <f t="shared" si="51"/>
        <v>1</v>
      </c>
    </row>
    <row r="77" spans="1:38" x14ac:dyDescent="0.35">
      <c r="A77" t="s">
        <v>871</v>
      </c>
      <c r="B77" t="s">
        <v>843</v>
      </c>
      <c r="C77" s="4" t="s">
        <v>0</v>
      </c>
      <c r="D77" s="4" t="s">
        <v>4</v>
      </c>
      <c r="E77" s="4">
        <v>24.5</v>
      </c>
      <c r="F77" s="4">
        <v>67.52</v>
      </c>
      <c r="G77" s="4">
        <v>74.930000000000007</v>
      </c>
      <c r="H77" s="4">
        <f t="shared" si="44"/>
        <v>0.90110770052048561</v>
      </c>
      <c r="I77" s="4">
        <v>24</v>
      </c>
      <c r="J77" s="4">
        <v>39.31</v>
      </c>
      <c r="K77" s="4">
        <v>73.7</v>
      </c>
      <c r="L77" s="4">
        <f t="shared" si="46"/>
        <v>0</v>
      </c>
      <c r="M77" s="4">
        <f t="shared" si="47"/>
        <v>0</v>
      </c>
      <c r="N77" s="4">
        <f t="shared" si="48"/>
        <v>1</v>
      </c>
      <c r="Y77" t="s">
        <v>871</v>
      </c>
      <c r="Z77" t="s">
        <v>843</v>
      </c>
      <c r="AA77" s="4" t="s">
        <v>0</v>
      </c>
      <c r="AB77" s="4" t="s">
        <v>5</v>
      </c>
      <c r="AC77" s="4">
        <v>24</v>
      </c>
      <c r="AD77" s="4">
        <v>65.75</v>
      </c>
      <c r="AE77" s="4">
        <v>73.7</v>
      </c>
      <c r="AF77" s="4">
        <f t="shared" si="45"/>
        <v>0.89213025780189958</v>
      </c>
      <c r="AG77" s="4">
        <v>23.5</v>
      </c>
      <c r="AH77" s="4">
        <v>52.9</v>
      </c>
      <c r="AI77" s="4">
        <v>72.459999999999994</v>
      </c>
      <c r="AJ77" s="4">
        <f t="shared" si="49"/>
        <v>0</v>
      </c>
      <c r="AK77" s="4">
        <f t="shared" si="50"/>
        <v>0</v>
      </c>
      <c r="AL77" s="4">
        <f t="shared" si="51"/>
        <v>1</v>
      </c>
    </row>
    <row r="78" spans="1:38" x14ac:dyDescent="0.35">
      <c r="A78" t="s">
        <v>872</v>
      </c>
      <c r="B78" t="s">
        <v>843</v>
      </c>
      <c r="C78" t="s">
        <v>0</v>
      </c>
      <c r="D78" t="s">
        <v>4</v>
      </c>
      <c r="E78">
        <v>23.5</v>
      </c>
      <c r="F78">
        <v>73.739999999999995</v>
      </c>
      <c r="G78">
        <v>72.459999999999994</v>
      </c>
      <c r="H78">
        <f t="shared" si="44"/>
        <v>1.017664918575766</v>
      </c>
      <c r="I78">
        <v>23</v>
      </c>
      <c r="J78">
        <v>43.73</v>
      </c>
      <c r="K78">
        <v>71.22</v>
      </c>
      <c r="L78" s="3">
        <f t="shared" si="46"/>
        <v>0</v>
      </c>
      <c r="M78" s="3">
        <f t="shared" si="47"/>
        <v>1</v>
      </c>
      <c r="N78" s="3">
        <f t="shared" si="48"/>
        <v>0</v>
      </c>
      <c r="Y78" t="s">
        <v>872</v>
      </c>
      <c r="Z78" t="s">
        <v>843</v>
      </c>
      <c r="AA78" s="4" t="s">
        <v>0</v>
      </c>
      <c r="AB78" s="4" t="s">
        <v>5</v>
      </c>
      <c r="AC78" s="4">
        <v>23</v>
      </c>
      <c r="AD78" s="4">
        <v>64.38</v>
      </c>
      <c r="AE78" s="4">
        <v>71.22</v>
      </c>
      <c r="AF78" s="4">
        <f t="shared" si="45"/>
        <v>0.90395956192080873</v>
      </c>
      <c r="AG78" s="4">
        <v>22.5</v>
      </c>
      <c r="AH78" s="4">
        <v>48.29</v>
      </c>
      <c r="AI78" s="4">
        <v>69.97</v>
      </c>
      <c r="AJ78" s="4">
        <f t="shared" si="49"/>
        <v>0</v>
      </c>
      <c r="AK78" s="4">
        <f t="shared" si="50"/>
        <v>0</v>
      </c>
      <c r="AL78" s="4">
        <f t="shared" si="51"/>
        <v>1</v>
      </c>
    </row>
    <row r="79" spans="1:38" x14ac:dyDescent="0.35">
      <c r="A79" t="s">
        <v>873</v>
      </c>
      <c r="B79" t="s">
        <v>843</v>
      </c>
      <c r="C79" t="s">
        <v>0</v>
      </c>
      <c r="D79" t="s">
        <v>4</v>
      </c>
      <c r="E79">
        <v>21.5</v>
      </c>
      <c r="F79">
        <v>75.760000000000005</v>
      </c>
      <c r="G79">
        <v>67.47</v>
      </c>
      <c r="H79">
        <f t="shared" si="44"/>
        <v>1.1228694234474583</v>
      </c>
      <c r="I79">
        <v>21</v>
      </c>
      <c r="J79">
        <v>30.23</v>
      </c>
      <c r="K79">
        <v>66.22</v>
      </c>
      <c r="L79" s="3">
        <f t="shared" si="46"/>
        <v>0</v>
      </c>
      <c r="M79" s="3">
        <f t="shared" si="47"/>
        <v>1</v>
      </c>
      <c r="N79" s="3">
        <f t="shared" si="48"/>
        <v>0</v>
      </c>
      <c r="Y79" t="s">
        <v>873</v>
      </c>
      <c r="Z79" t="s">
        <v>843</v>
      </c>
      <c r="AA79" t="s">
        <v>0</v>
      </c>
      <c r="AB79" t="s">
        <v>5</v>
      </c>
      <c r="AC79">
        <v>33.5</v>
      </c>
      <c r="AD79">
        <v>107.68</v>
      </c>
      <c r="AE79">
        <v>96.84</v>
      </c>
      <c r="AF79">
        <f t="shared" si="45"/>
        <v>1.1119372160264354</v>
      </c>
      <c r="AG79">
        <v>33</v>
      </c>
      <c r="AH79">
        <v>59.69</v>
      </c>
      <c r="AI79">
        <v>95.64</v>
      </c>
      <c r="AJ79" s="3">
        <f t="shared" si="49"/>
        <v>0</v>
      </c>
      <c r="AK79" s="3">
        <f t="shared" si="50"/>
        <v>1</v>
      </c>
      <c r="AL79" s="3">
        <f t="shared" si="51"/>
        <v>0</v>
      </c>
    </row>
    <row r="80" spans="1:38" x14ac:dyDescent="0.35">
      <c r="A80" t="s">
        <v>874</v>
      </c>
      <c r="B80" t="s">
        <v>843</v>
      </c>
      <c r="C80" s="4" t="s">
        <v>0</v>
      </c>
      <c r="D80" s="4" t="s">
        <v>4</v>
      </c>
      <c r="E80" s="4">
        <v>17.5</v>
      </c>
      <c r="F80" s="4">
        <v>48.73</v>
      </c>
      <c r="G80" s="4">
        <v>57.36</v>
      </c>
      <c r="H80" s="4">
        <f t="shared" si="44"/>
        <v>0.84954672245467222</v>
      </c>
      <c r="I80" s="4">
        <v>17</v>
      </c>
      <c r="J80" s="4">
        <v>22.73</v>
      </c>
      <c r="K80" s="4">
        <v>56.08</v>
      </c>
      <c r="L80" s="4">
        <f t="shared" si="46"/>
        <v>0</v>
      </c>
      <c r="M80" s="4">
        <f t="shared" si="47"/>
        <v>0</v>
      </c>
      <c r="N80" s="4">
        <f t="shared" si="48"/>
        <v>1</v>
      </c>
      <c r="Y80" t="s">
        <v>874</v>
      </c>
      <c r="Z80" t="s">
        <v>843</v>
      </c>
      <c r="AA80" s="4" t="s">
        <v>0</v>
      </c>
      <c r="AB80" s="4" t="s">
        <v>5</v>
      </c>
      <c r="AC80" s="4">
        <v>18</v>
      </c>
      <c r="AD80" s="4">
        <v>46.86</v>
      </c>
      <c r="AE80" s="4">
        <v>58.64</v>
      </c>
      <c r="AF80" s="4">
        <f t="shared" si="45"/>
        <v>0.7991132332878581</v>
      </c>
      <c r="AG80" s="4">
        <v>17.5</v>
      </c>
      <c r="AH80" s="4">
        <v>27.49</v>
      </c>
      <c r="AI80" s="4">
        <v>57.36</v>
      </c>
      <c r="AJ80" s="4">
        <f t="shared" si="49"/>
        <v>0</v>
      </c>
      <c r="AK80" s="4">
        <f t="shared" si="50"/>
        <v>0</v>
      </c>
      <c r="AL80" s="4">
        <f t="shared" si="51"/>
        <v>1</v>
      </c>
    </row>
    <row r="81" spans="1:38" x14ac:dyDescent="0.35">
      <c r="A81" t="s">
        <v>875</v>
      </c>
      <c r="B81" t="s">
        <v>843</v>
      </c>
      <c r="C81" s="4" t="s">
        <v>0</v>
      </c>
      <c r="D81" s="4" t="s">
        <v>4</v>
      </c>
      <c r="E81" s="4">
        <v>22</v>
      </c>
      <c r="F81" s="4">
        <v>60.82</v>
      </c>
      <c r="G81" s="4">
        <v>68.72</v>
      </c>
      <c r="H81" s="4">
        <f t="shared" si="44"/>
        <v>0.8850407450523865</v>
      </c>
      <c r="I81" s="4">
        <v>21.5</v>
      </c>
      <c r="J81" s="4">
        <v>41.86</v>
      </c>
      <c r="K81" s="4">
        <v>67.47</v>
      </c>
      <c r="L81" s="4">
        <f t="shared" si="46"/>
        <v>0</v>
      </c>
      <c r="M81" s="4">
        <f t="shared" si="47"/>
        <v>0</v>
      </c>
      <c r="N81" s="4">
        <f t="shared" si="48"/>
        <v>1</v>
      </c>
      <c r="Y81" t="s">
        <v>875</v>
      </c>
      <c r="Z81" t="s">
        <v>843</v>
      </c>
      <c r="AA81" t="s">
        <v>0</v>
      </c>
      <c r="AB81" t="s">
        <v>5</v>
      </c>
      <c r="AC81">
        <v>23</v>
      </c>
      <c r="AD81">
        <v>72.400000000000006</v>
      </c>
      <c r="AE81">
        <v>71.22</v>
      </c>
      <c r="AF81">
        <f t="shared" si="45"/>
        <v>1.0165683796686324</v>
      </c>
      <c r="AG81">
        <v>22.5</v>
      </c>
      <c r="AH81">
        <v>56.5</v>
      </c>
      <c r="AI81">
        <v>69.97</v>
      </c>
      <c r="AJ81" s="3">
        <f t="shared" si="49"/>
        <v>0</v>
      </c>
      <c r="AK81" s="3">
        <f t="shared" si="50"/>
        <v>1</v>
      </c>
      <c r="AL81" s="3">
        <f t="shared" si="51"/>
        <v>0</v>
      </c>
    </row>
    <row r="82" spans="1:38" x14ac:dyDescent="0.35">
      <c r="A82" t="s">
        <v>876</v>
      </c>
      <c r="B82" t="s">
        <v>843</v>
      </c>
      <c r="C82" s="4" t="s">
        <v>0</v>
      </c>
      <c r="D82" s="4" t="s">
        <v>4</v>
      </c>
      <c r="E82" s="4">
        <v>26</v>
      </c>
      <c r="F82" s="4">
        <v>69.319999999999993</v>
      </c>
      <c r="G82" s="4">
        <v>78.63</v>
      </c>
      <c r="H82" s="4">
        <f t="shared" si="44"/>
        <v>0.88159735469922418</v>
      </c>
      <c r="I82" s="4">
        <v>25.5</v>
      </c>
      <c r="J82" s="4">
        <v>39.1</v>
      </c>
      <c r="K82" s="4">
        <v>77.400000000000006</v>
      </c>
      <c r="L82" s="4">
        <f t="shared" si="46"/>
        <v>0</v>
      </c>
      <c r="M82" s="4">
        <f t="shared" si="47"/>
        <v>0</v>
      </c>
      <c r="N82" s="4">
        <f t="shared" si="48"/>
        <v>1</v>
      </c>
      <c r="Y82" t="s">
        <v>876</v>
      </c>
      <c r="Z82" t="s">
        <v>843</v>
      </c>
      <c r="AA82" s="4" t="s">
        <v>0</v>
      </c>
      <c r="AB82" s="4" t="s">
        <v>5</v>
      </c>
      <c r="AC82" s="4">
        <v>29.5</v>
      </c>
      <c r="AD82" s="4">
        <v>77.430000000000007</v>
      </c>
      <c r="AE82" s="4">
        <v>87.18</v>
      </c>
      <c r="AF82" s="4">
        <f t="shared" si="45"/>
        <v>0.88816242257398492</v>
      </c>
      <c r="AG82" s="4">
        <v>29</v>
      </c>
      <c r="AH82" s="4">
        <v>50.32</v>
      </c>
      <c r="AI82" s="4">
        <v>85.96</v>
      </c>
      <c r="AJ82" s="4">
        <f t="shared" si="49"/>
        <v>0</v>
      </c>
      <c r="AK82" s="4">
        <f t="shared" si="50"/>
        <v>0</v>
      </c>
      <c r="AL82" s="4">
        <f t="shared" si="51"/>
        <v>1</v>
      </c>
    </row>
    <row r="83" spans="1:38" x14ac:dyDescent="0.35">
      <c r="A83" t="s">
        <v>877</v>
      </c>
      <c r="B83" t="s">
        <v>843</v>
      </c>
      <c r="C83" s="4" t="s">
        <v>0</v>
      </c>
      <c r="D83" s="4" t="s">
        <v>4</v>
      </c>
      <c r="E83" s="4">
        <v>24.5</v>
      </c>
      <c r="F83" s="4">
        <v>65.569999999999993</v>
      </c>
      <c r="G83" s="4">
        <v>74.930000000000007</v>
      </c>
      <c r="H83" s="4">
        <f t="shared" si="44"/>
        <v>0.87508341118377131</v>
      </c>
      <c r="I83" s="4">
        <v>24</v>
      </c>
      <c r="J83" s="4">
        <v>58.1</v>
      </c>
      <c r="K83" s="4">
        <v>73.7</v>
      </c>
      <c r="L83" s="4">
        <f t="shared" si="46"/>
        <v>0</v>
      </c>
      <c r="M83" s="4">
        <f t="shared" si="47"/>
        <v>0</v>
      </c>
      <c r="N83" s="4">
        <f t="shared" si="48"/>
        <v>1</v>
      </c>
      <c r="Y83" t="s">
        <v>877</v>
      </c>
      <c r="Z83" t="s">
        <v>843</v>
      </c>
      <c r="AA83" s="4" t="s">
        <v>0</v>
      </c>
      <c r="AB83" s="4" t="s">
        <v>5</v>
      </c>
      <c r="AC83" s="4">
        <v>24.5</v>
      </c>
      <c r="AD83" s="4">
        <v>67.66</v>
      </c>
      <c r="AE83" s="4">
        <v>74.930000000000007</v>
      </c>
      <c r="AF83" s="4">
        <f t="shared" si="45"/>
        <v>0.90297611103696773</v>
      </c>
      <c r="AG83" s="4">
        <v>24</v>
      </c>
      <c r="AH83" s="4">
        <v>54.06</v>
      </c>
      <c r="AI83" s="4">
        <v>73.7</v>
      </c>
      <c r="AJ83" s="4">
        <f t="shared" si="49"/>
        <v>0</v>
      </c>
      <c r="AK83" s="4">
        <f t="shared" si="50"/>
        <v>0</v>
      </c>
      <c r="AL83" s="4">
        <f t="shared" si="51"/>
        <v>1</v>
      </c>
    </row>
    <row r="84" spans="1:38" x14ac:dyDescent="0.35">
      <c r="A84" t="s">
        <v>878</v>
      </c>
      <c r="B84" t="s">
        <v>843</v>
      </c>
      <c r="C84" s="4" t="s">
        <v>0</v>
      </c>
      <c r="D84" s="4" t="s">
        <v>4</v>
      </c>
      <c r="E84" s="4">
        <v>21</v>
      </c>
      <c r="F84" s="4">
        <v>53.04</v>
      </c>
      <c r="G84" s="4">
        <v>66.22</v>
      </c>
      <c r="H84" s="4">
        <f t="shared" si="44"/>
        <v>0.80096647538508003</v>
      </c>
      <c r="I84" s="4">
        <v>20.5</v>
      </c>
      <c r="J84" s="4">
        <v>24.51</v>
      </c>
      <c r="K84" s="4">
        <v>64.97</v>
      </c>
      <c r="L84" s="4">
        <f t="shared" si="46"/>
        <v>0</v>
      </c>
      <c r="M84" s="4">
        <f t="shared" si="47"/>
        <v>0</v>
      </c>
      <c r="N84" s="4">
        <f t="shared" si="48"/>
        <v>1</v>
      </c>
      <c r="Y84" t="s">
        <v>878</v>
      </c>
      <c r="Z84" t="s">
        <v>843</v>
      </c>
      <c r="AA84" t="s">
        <v>0</v>
      </c>
      <c r="AB84" t="s">
        <v>5</v>
      </c>
      <c r="AC84">
        <v>21</v>
      </c>
      <c r="AD84">
        <v>67.94</v>
      </c>
      <c r="AE84">
        <v>66.22</v>
      </c>
      <c r="AF84">
        <f t="shared" si="45"/>
        <v>1.025974025974026</v>
      </c>
      <c r="AG84">
        <v>23.5</v>
      </c>
      <c r="AH84">
        <v>73.34</v>
      </c>
      <c r="AI84">
        <v>72.459999999999994</v>
      </c>
      <c r="AJ84" s="3">
        <f t="shared" si="49"/>
        <v>0</v>
      </c>
      <c r="AK84" s="3">
        <f t="shared" si="50"/>
        <v>1</v>
      </c>
      <c r="AL84" s="3">
        <f t="shared" si="51"/>
        <v>0</v>
      </c>
    </row>
    <row r="85" spans="1:38" x14ac:dyDescent="0.35">
      <c r="A85" t="s">
        <v>879</v>
      </c>
      <c r="B85" t="s">
        <v>843</v>
      </c>
      <c r="C85" s="4" t="s">
        <v>0</v>
      </c>
      <c r="D85" s="4" t="s">
        <v>4</v>
      </c>
      <c r="E85" s="4">
        <v>23.5</v>
      </c>
      <c r="F85" s="4">
        <v>70.38</v>
      </c>
      <c r="G85" s="4">
        <v>72.459999999999994</v>
      </c>
      <c r="H85" s="4">
        <f t="shared" si="44"/>
        <v>0.97129450731438038</v>
      </c>
      <c r="I85" s="4">
        <v>23</v>
      </c>
      <c r="J85" s="4">
        <v>46.68</v>
      </c>
      <c r="K85" s="4">
        <v>71.22</v>
      </c>
      <c r="L85" s="4">
        <f t="shared" si="46"/>
        <v>0</v>
      </c>
      <c r="M85" s="4">
        <f t="shared" si="47"/>
        <v>0</v>
      </c>
      <c r="N85" s="4">
        <f t="shared" si="48"/>
        <v>1</v>
      </c>
      <c r="Y85" t="s">
        <v>879</v>
      </c>
      <c r="Z85" t="s">
        <v>843</v>
      </c>
      <c r="AA85" s="4" t="s">
        <v>0</v>
      </c>
      <c r="AB85" s="4" t="s">
        <v>5</v>
      </c>
      <c r="AC85" s="4">
        <v>24</v>
      </c>
      <c r="AD85" s="4">
        <v>68.099999999999994</v>
      </c>
      <c r="AE85" s="4">
        <v>73.7</v>
      </c>
      <c r="AF85" s="4">
        <f t="shared" si="45"/>
        <v>0.92401628222523735</v>
      </c>
      <c r="AG85" s="4">
        <v>23.5</v>
      </c>
      <c r="AH85" s="4">
        <v>47.05</v>
      </c>
      <c r="AI85" s="4">
        <v>72.459999999999994</v>
      </c>
      <c r="AJ85" s="4">
        <f t="shared" si="49"/>
        <v>0</v>
      </c>
      <c r="AK85" s="4">
        <f t="shared" si="50"/>
        <v>0</v>
      </c>
      <c r="AL85" s="4">
        <f t="shared" si="51"/>
        <v>1</v>
      </c>
    </row>
    <row r="86" spans="1:38" x14ac:dyDescent="0.35">
      <c r="A86" t="s">
        <v>880</v>
      </c>
      <c r="B86" t="s">
        <v>843</v>
      </c>
      <c r="C86" s="4" t="s">
        <v>0</v>
      </c>
      <c r="D86" s="4" t="s">
        <v>4</v>
      </c>
      <c r="E86" s="4">
        <v>28</v>
      </c>
      <c r="F86" s="4">
        <v>79.59</v>
      </c>
      <c r="G86" s="4">
        <v>83.53</v>
      </c>
      <c r="H86" s="4">
        <f t="shared" si="44"/>
        <v>0.95283131808930921</v>
      </c>
      <c r="I86" s="4">
        <v>27.5</v>
      </c>
      <c r="J86" s="4">
        <v>48.21</v>
      </c>
      <c r="K86" s="4">
        <v>82.3</v>
      </c>
      <c r="L86" s="4">
        <f t="shared" si="46"/>
        <v>0</v>
      </c>
      <c r="M86" s="4">
        <f t="shared" si="47"/>
        <v>0</v>
      </c>
      <c r="N86" s="4">
        <f t="shared" si="48"/>
        <v>1</v>
      </c>
      <c r="Y86" t="s">
        <v>880</v>
      </c>
      <c r="Z86" t="s">
        <v>843</v>
      </c>
      <c r="AA86" s="4" t="s">
        <v>0</v>
      </c>
      <c r="AB86" s="4" t="s">
        <v>5</v>
      </c>
      <c r="AC86" s="4">
        <v>23</v>
      </c>
      <c r="AD86" s="4">
        <v>67.790000000000006</v>
      </c>
      <c r="AE86" s="4">
        <v>71.22</v>
      </c>
      <c r="AF86" s="4">
        <f t="shared" si="45"/>
        <v>0.95183937096321269</v>
      </c>
      <c r="AG86" s="4">
        <v>22.5</v>
      </c>
      <c r="AH86" s="4">
        <v>49.17</v>
      </c>
      <c r="AI86" s="4">
        <v>69.97</v>
      </c>
      <c r="AJ86" s="4">
        <f t="shared" si="49"/>
        <v>0</v>
      </c>
      <c r="AK86" s="4">
        <f t="shared" si="50"/>
        <v>0</v>
      </c>
      <c r="AL86" s="4">
        <f t="shared" si="51"/>
        <v>1</v>
      </c>
    </row>
    <row r="87" spans="1:38" x14ac:dyDescent="0.35">
      <c r="A87" t="s">
        <v>881</v>
      </c>
      <c r="B87" t="s">
        <v>843</v>
      </c>
      <c r="C87" s="4" t="s">
        <v>0</v>
      </c>
      <c r="D87" s="4" t="s">
        <v>4</v>
      </c>
      <c r="E87" s="4">
        <v>34.5</v>
      </c>
      <c r="F87" s="4">
        <v>92.6</v>
      </c>
      <c r="G87" s="4">
        <v>99.24</v>
      </c>
      <c r="H87" s="4">
        <f t="shared" si="44"/>
        <v>0.93309149536477221</v>
      </c>
      <c r="I87" s="4">
        <v>34</v>
      </c>
      <c r="J87" s="4">
        <v>62.37</v>
      </c>
      <c r="K87" s="4">
        <v>98.04</v>
      </c>
      <c r="L87" s="4">
        <f t="shared" si="46"/>
        <v>0</v>
      </c>
      <c r="M87" s="4">
        <f t="shared" si="47"/>
        <v>0</v>
      </c>
      <c r="N87" s="4">
        <f t="shared" si="48"/>
        <v>1</v>
      </c>
      <c r="Y87" t="s">
        <v>881</v>
      </c>
      <c r="Z87" t="s">
        <v>843</v>
      </c>
      <c r="AA87" s="4" t="s">
        <v>0</v>
      </c>
      <c r="AB87" s="4" t="s">
        <v>5</v>
      </c>
      <c r="AC87" s="4">
        <v>32.5</v>
      </c>
      <c r="AD87" s="4">
        <v>93.39</v>
      </c>
      <c r="AE87" s="4">
        <v>94.43</v>
      </c>
      <c r="AF87" s="4">
        <f t="shared" si="45"/>
        <v>0.9889865508842528</v>
      </c>
      <c r="AG87" s="4">
        <v>32</v>
      </c>
      <c r="AH87" s="4">
        <v>59.43</v>
      </c>
      <c r="AI87" s="4">
        <v>93.23</v>
      </c>
      <c r="AJ87" s="4">
        <f t="shared" si="49"/>
        <v>0</v>
      </c>
      <c r="AK87" s="4">
        <f t="shared" si="50"/>
        <v>0</v>
      </c>
      <c r="AL87" s="4">
        <f t="shared" si="51"/>
        <v>1</v>
      </c>
    </row>
    <row r="88" spans="1:38" x14ac:dyDescent="0.35">
      <c r="A88" t="s">
        <v>882</v>
      </c>
      <c r="B88" t="s">
        <v>843</v>
      </c>
      <c r="C88" s="4" t="s">
        <v>0</v>
      </c>
      <c r="D88" s="4" t="s">
        <v>4</v>
      </c>
      <c r="E88" s="4">
        <v>34</v>
      </c>
      <c r="F88" s="4">
        <v>83.94</v>
      </c>
      <c r="G88" s="4">
        <v>98.04</v>
      </c>
      <c r="H88" s="4">
        <f t="shared" si="44"/>
        <v>0.85618115055079547</v>
      </c>
      <c r="I88" s="4">
        <v>33.5</v>
      </c>
      <c r="J88" s="4">
        <v>49.1</v>
      </c>
      <c r="K88" s="4">
        <v>96.84</v>
      </c>
      <c r="L88" s="4">
        <f t="shared" si="46"/>
        <v>0</v>
      </c>
      <c r="M88" s="4">
        <f t="shared" si="47"/>
        <v>0</v>
      </c>
      <c r="N88" s="4">
        <f t="shared" si="48"/>
        <v>1</v>
      </c>
      <c r="Y88" t="s">
        <v>882</v>
      </c>
      <c r="Z88" t="s">
        <v>843</v>
      </c>
      <c r="AA88" s="4" t="s">
        <v>0</v>
      </c>
      <c r="AB88" s="4" t="s">
        <v>5</v>
      </c>
      <c r="AC88" s="4">
        <v>22.5</v>
      </c>
      <c r="AD88" s="4">
        <v>58.99</v>
      </c>
      <c r="AE88" s="4">
        <v>69.97</v>
      </c>
      <c r="AF88" s="4">
        <f t="shared" si="45"/>
        <v>0.84307560383021296</v>
      </c>
      <c r="AG88" s="4">
        <v>22</v>
      </c>
      <c r="AH88" s="4">
        <v>37.659999999999997</v>
      </c>
      <c r="AI88" s="4">
        <v>68.72</v>
      </c>
      <c r="AJ88" s="4">
        <f t="shared" si="49"/>
        <v>0</v>
      </c>
      <c r="AK88" s="4">
        <f t="shared" si="50"/>
        <v>0</v>
      </c>
      <c r="AL88" s="4">
        <f t="shared" si="51"/>
        <v>1</v>
      </c>
    </row>
    <row r="89" spans="1:38" x14ac:dyDescent="0.35">
      <c r="A89" t="s">
        <v>883</v>
      </c>
      <c r="B89" t="s">
        <v>843</v>
      </c>
      <c r="C89" t="s">
        <v>0</v>
      </c>
      <c r="D89" t="s">
        <v>4</v>
      </c>
      <c r="E89">
        <v>27</v>
      </c>
      <c r="F89">
        <v>97.41</v>
      </c>
      <c r="G89">
        <v>81.08</v>
      </c>
      <c r="H89">
        <f t="shared" si="44"/>
        <v>1.2014060187469167</v>
      </c>
      <c r="I89">
        <v>26.5</v>
      </c>
      <c r="J89">
        <v>35.950000000000003</v>
      </c>
      <c r="K89">
        <v>79.86</v>
      </c>
      <c r="L89" s="3">
        <f t="shared" si="46"/>
        <v>0</v>
      </c>
      <c r="M89" s="3">
        <f t="shared" si="47"/>
        <v>1</v>
      </c>
      <c r="N89" s="3">
        <f t="shared" si="48"/>
        <v>0</v>
      </c>
      <c r="Y89" t="s">
        <v>883</v>
      </c>
      <c r="Z89" t="s">
        <v>843</v>
      </c>
      <c r="AA89" s="4" t="s">
        <v>0</v>
      </c>
      <c r="AB89" s="4" t="s">
        <v>5</v>
      </c>
      <c r="AC89" s="4">
        <v>23</v>
      </c>
      <c r="AD89" s="4">
        <v>63.8</v>
      </c>
      <c r="AE89" s="4">
        <v>71.22</v>
      </c>
      <c r="AF89" s="4">
        <f t="shared" si="45"/>
        <v>0.89581578208368429</v>
      </c>
      <c r="AG89" s="4">
        <v>22.5</v>
      </c>
      <c r="AH89" s="4">
        <v>36.78</v>
      </c>
      <c r="AI89" s="4">
        <v>69.97</v>
      </c>
      <c r="AJ89" s="4">
        <f t="shared" si="49"/>
        <v>0</v>
      </c>
      <c r="AK89" s="4">
        <f t="shared" si="50"/>
        <v>0</v>
      </c>
      <c r="AL89" s="4">
        <f t="shared" si="51"/>
        <v>1</v>
      </c>
    </row>
    <row r="90" spans="1:38" x14ac:dyDescent="0.35">
      <c r="A90" t="s">
        <v>896</v>
      </c>
      <c r="B90" t="s">
        <v>897</v>
      </c>
      <c r="C90" s="4" t="s">
        <v>0</v>
      </c>
      <c r="D90" s="4" t="s">
        <v>1</v>
      </c>
      <c r="E90" s="4">
        <v>25</v>
      </c>
      <c r="F90" s="4">
        <v>56.73</v>
      </c>
      <c r="G90" s="4">
        <v>76.17</v>
      </c>
      <c r="H90" s="4">
        <f t="shared" si="44"/>
        <v>0.74478141000393849</v>
      </c>
      <c r="I90" s="4">
        <v>24.5</v>
      </c>
      <c r="J90" s="4">
        <v>33.799999999999997</v>
      </c>
      <c r="K90" s="4">
        <v>74.930000000000007</v>
      </c>
      <c r="L90" s="4">
        <f t="shared" si="46"/>
        <v>0</v>
      </c>
      <c r="M90" s="4">
        <f t="shared" si="47"/>
        <v>0</v>
      </c>
      <c r="N90" s="4">
        <f t="shared" si="48"/>
        <v>1</v>
      </c>
      <c r="Y90" t="s">
        <v>896</v>
      </c>
      <c r="Z90" t="s">
        <v>897</v>
      </c>
      <c r="AA90" t="s">
        <v>0</v>
      </c>
      <c r="AB90" t="s">
        <v>2</v>
      </c>
      <c r="AC90">
        <v>24</v>
      </c>
      <c r="AD90">
        <v>87.09</v>
      </c>
      <c r="AE90">
        <v>73.7</v>
      </c>
      <c r="AF90">
        <f t="shared" si="45"/>
        <v>1.1816824966078698</v>
      </c>
      <c r="AG90">
        <v>25</v>
      </c>
      <c r="AH90">
        <v>76.400000000000006</v>
      </c>
      <c r="AI90">
        <v>76.17</v>
      </c>
      <c r="AJ90" s="3">
        <f t="shared" si="49"/>
        <v>0</v>
      </c>
      <c r="AK90" s="3">
        <f t="shared" si="50"/>
        <v>1</v>
      </c>
      <c r="AL90" s="3">
        <f t="shared" si="51"/>
        <v>0</v>
      </c>
    </row>
    <row r="91" spans="1:38" x14ac:dyDescent="0.35">
      <c r="A91" t="s">
        <v>898</v>
      </c>
      <c r="B91" t="s">
        <v>897</v>
      </c>
      <c r="C91" s="4" t="s">
        <v>0</v>
      </c>
      <c r="D91" s="4" t="s">
        <v>1</v>
      </c>
      <c r="E91" s="4">
        <v>23.5</v>
      </c>
      <c r="F91" s="4">
        <v>59.96</v>
      </c>
      <c r="G91" s="4">
        <v>72.459999999999994</v>
      </c>
      <c r="H91" s="4">
        <f t="shared" si="44"/>
        <v>0.82749102953353582</v>
      </c>
      <c r="I91" s="4">
        <v>23</v>
      </c>
      <c r="J91" s="4">
        <v>53.28</v>
      </c>
      <c r="K91" s="4">
        <v>71.22</v>
      </c>
      <c r="L91" s="4">
        <f t="shared" si="46"/>
        <v>0</v>
      </c>
      <c r="M91" s="4">
        <f t="shared" si="47"/>
        <v>0</v>
      </c>
      <c r="N91" s="4">
        <f t="shared" si="48"/>
        <v>1</v>
      </c>
      <c r="Y91" t="s">
        <v>898</v>
      </c>
      <c r="Z91" t="s">
        <v>897</v>
      </c>
      <c r="AA91" t="s">
        <v>0</v>
      </c>
      <c r="AB91" t="s">
        <v>2</v>
      </c>
      <c r="AC91">
        <v>24</v>
      </c>
      <c r="AD91">
        <v>141.99</v>
      </c>
      <c r="AE91">
        <v>73.7</v>
      </c>
      <c r="AF91">
        <f t="shared" si="45"/>
        <v>1.926594301221167</v>
      </c>
      <c r="AG91">
        <v>21.5</v>
      </c>
      <c r="AH91">
        <v>52.1</v>
      </c>
      <c r="AI91">
        <v>67.47</v>
      </c>
      <c r="AJ91" s="3">
        <f t="shared" si="49"/>
        <v>1</v>
      </c>
      <c r="AK91" s="3">
        <f t="shared" si="50"/>
        <v>0</v>
      </c>
      <c r="AL91" s="3">
        <f t="shared" si="51"/>
        <v>0</v>
      </c>
    </row>
    <row r="92" spans="1:38" x14ac:dyDescent="0.35">
      <c r="A92" t="s">
        <v>899</v>
      </c>
      <c r="B92" t="s">
        <v>897</v>
      </c>
      <c r="C92" s="4" t="s">
        <v>0</v>
      </c>
      <c r="D92" s="4" t="s">
        <v>1</v>
      </c>
      <c r="E92" s="4">
        <v>23.5</v>
      </c>
      <c r="F92" s="4">
        <v>69.150000000000006</v>
      </c>
      <c r="G92" s="4">
        <v>72.459999999999994</v>
      </c>
      <c r="H92" s="4">
        <f t="shared" si="44"/>
        <v>0.95431962462048048</v>
      </c>
      <c r="I92" s="4">
        <v>23</v>
      </c>
      <c r="J92" s="4">
        <v>54.05</v>
      </c>
      <c r="K92" s="4">
        <v>71.22</v>
      </c>
      <c r="L92" s="4">
        <f t="shared" si="46"/>
        <v>0</v>
      </c>
      <c r="M92" s="4">
        <f t="shared" si="47"/>
        <v>0</v>
      </c>
      <c r="N92" s="4">
        <f t="shared" si="48"/>
        <v>1</v>
      </c>
      <c r="Y92" t="s">
        <v>899</v>
      </c>
      <c r="Z92" t="s">
        <v>897</v>
      </c>
      <c r="AA92" t="s">
        <v>0</v>
      </c>
      <c r="AB92" t="s">
        <v>2</v>
      </c>
      <c r="AC92">
        <v>24</v>
      </c>
      <c r="AD92">
        <v>131.36000000000001</v>
      </c>
      <c r="AE92">
        <v>73.7</v>
      </c>
      <c r="AF92">
        <f t="shared" si="45"/>
        <v>1.7823609226594301</v>
      </c>
      <c r="AG92">
        <v>23</v>
      </c>
      <c r="AH92">
        <v>67.39</v>
      </c>
      <c r="AI92">
        <v>71.22</v>
      </c>
      <c r="AJ92" s="3">
        <f t="shared" si="49"/>
        <v>1</v>
      </c>
      <c r="AK92" s="3">
        <f t="shared" si="50"/>
        <v>0</v>
      </c>
      <c r="AL92" s="3">
        <f t="shared" si="51"/>
        <v>0</v>
      </c>
    </row>
    <row r="93" spans="1:38" x14ac:dyDescent="0.35">
      <c r="A93" t="s">
        <v>900</v>
      </c>
      <c r="B93" t="s">
        <v>897</v>
      </c>
      <c r="C93" t="s">
        <v>0</v>
      </c>
      <c r="D93" t="s">
        <v>1</v>
      </c>
      <c r="E93">
        <v>23</v>
      </c>
      <c r="F93">
        <v>77.88</v>
      </c>
      <c r="G93">
        <v>71.22</v>
      </c>
      <c r="H93">
        <f t="shared" si="44"/>
        <v>1.0935130581297388</v>
      </c>
      <c r="I93">
        <v>22.5</v>
      </c>
      <c r="J93">
        <v>53.25</v>
      </c>
      <c r="K93">
        <v>69.97</v>
      </c>
      <c r="L93" s="3">
        <f t="shared" si="46"/>
        <v>0</v>
      </c>
      <c r="M93" s="3">
        <f t="shared" si="47"/>
        <v>1</v>
      </c>
      <c r="N93" s="3">
        <f t="shared" si="48"/>
        <v>0</v>
      </c>
      <c r="Y93" t="s">
        <v>900</v>
      </c>
      <c r="Z93" t="s">
        <v>897</v>
      </c>
      <c r="AA93" t="s">
        <v>0</v>
      </c>
      <c r="AB93" t="s">
        <v>2</v>
      </c>
      <c r="AC93">
        <v>24</v>
      </c>
      <c r="AD93">
        <v>133.99</v>
      </c>
      <c r="AE93">
        <v>73.7</v>
      </c>
      <c r="AF93">
        <f t="shared" si="45"/>
        <v>1.8180461329715061</v>
      </c>
      <c r="AG93">
        <v>22.5</v>
      </c>
      <c r="AH93">
        <v>65.45</v>
      </c>
      <c r="AI93">
        <v>69.97</v>
      </c>
      <c r="AJ93" s="3">
        <f t="shared" si="49"/>
        <v>1</v>
      </c>
      <c r="AK93" s="3">
        <f t="shared" si="50"/>
        <v>0</v>
      </c>
      <c r="AL93" s="3">
        <f t="shared" si="51"/>
        <v>0</v>
      </c>
    </row>
    <row r="94" spans="1:38" x14ac:dyDescent="0.35">
      <c r="A94" t="s">
        <v>901</v>
      </c>
      <c r="B94" t="s">
        <v>897</v>
      </c>
      <c r="C94" t="s">
        <v>0</v>
      </c>
      <c r="D94" t="s">
        <v>1</v>
      </c>
      <c r="E94">
        <v>23.5</v>
      </c>
      <c r="F94">
        <v>84.68</v>
      </c>
      <c r="G94">
        <v>72.459999999999994</v>
      </c>
      <c r="H94">
        <f t="shared" si="44"/>
        <v>1.1686447695280155</v>
      </c>
      <c r="I94">
        <v>23</v>
      </c>
      <c r="J94">
        <v>70.150000000000006</v>
      </c>
      <c r="K94">
        <v>71.22</v>
      </c>
      <c r="L94" s="3">
        <f t="shared" si="46"/>
        <v>0</v>
      </c>
      <c r="M94" s="3">
        <f t="shared" si="47"/>
        <v>1</v>
      </c>
      <c r="N94" s="3">
        <f t="shared" si="48"/>
        <v>0</v>
      </c>
      <c r="Y94" t="s">
        <v>901</v>
      </c>
      <c r="Z94" t="s">
        <v>897</v>
      </c>
      <c r="AA94" t="s">
        <v>0</v>
      </c>
      <c r="AB94" t="s">
        <v>2</v>
      </c>
      <c r="AC94">
        <v>24</v>
      </c>
      <c r="AD94">
        <v>124.7</v>
      </c>
      <c r="AE94">
        <v>73.7</v>
      </c>
      <c r="AF94">
        <f t="shared" si="45"/>
        <v>1.6919945725915875</v>
      </c>
      <c r="AG94">
        <v>23</v>
      </c>
      <c r="AH94">
        <v>64.989999999999995</v>
      </c>
      <c r="AI94">
        <v>71.22</v>
      </c>
      <c r="AJ94" s="3">
        <f t="shared" si="49"/>
        <v>1</v>
      </c>
      <c r="AK94" s="3">
        <f t="shared" si="50"/>
        <v>0</v>
      </c>
      <c r="AL94" s="3">
        <f t="shared" si="51"/>
        <v>0</v>
      </c>
    </row>
    <row r="95" spans="1:38" x14ac:dyDescent="0.35">
      <c r="A95" t="s">
        <v>902</v>
      </c>
      <c r="B95" t="s">
        <v>897</v>
      </c>
      <c r="C95" t="s">
        <v>0</v>
      </c>
      <c r="D95" t="s">
        <v>1</v>
      </c>
      <c r="E95">
        <v>24</v>
      </c>
      <c r="F95">
        <v>83.68</v>
      </c>
      <c r="G95">
        <v>73.7</v>
      </c>
      <c r="H95">
        <f t="shared" si="44"/>
        <v>1.1354138398914519</v>
      </c>
      <c r="I95">
        <v>23.5</v>
      </c>
      <c r="J95">
        <v>66.22</v>
      </c>
      <c r="K95">
        <v>72.459999999999994</v>
      </c>
      <c r="L95" s="3">
        <f t="shared" si="46"/>
        <v>0</v>
      </c>
      <c r="M95" s="3">
        <f t="shared" si="47"/>
        <v>1</v>
      </c>
      <c r="N95" s="3">
        <f t="shared" si="48"/>
        <v>0</v>
      </c>
      <c r="Y95" t="s">
        <v>902</v>
      </c>
      <c r="Z95" t="s">
        <v>897</v>
      </c>
      <c r="AA95" t="s">
        <v>0</v>
      </c>
      <c r="AB95" t="s">
        <v>2</v>
      </c>
      <c r="AC95">
        <v>23.5</v>
      </c>
      <c r="AD95">
        <v>127.62</v>
      </c>
      <c r="AE95">
        <v>72.459999999999994</v>
      </c>
      <c r="AF95">
        <f t="shared" si="45"/>
        <v>1.7612475848744136</v>
      </c>
      <c r="AG95">
        <v>22.5</v>
      </c>
      <c r="AH95">
        <v>46.87</v>
      </c>
      <c r="AI95">
        <v>69.97</v>
      </c>
      <c r="AJ95" s="3">
        <f t="shared" si="49"/>
        <v>1</v>
      </c>
      <c r="AK95" s="3">
        <f t="shared" si="50"/>
        <v>0</v>
      </c>
      <c r="AL95" s="3">
        <f t="shared" si="51"/>
        <v>0</v>
      </c>
    </row>
    <row r="96" spans="1:38" x14ac:dyDescent="0.35">
      <c r="A96" t="s">
        <v>903</v>
      </c>
      <c r="B96" t="s">
        <v>897</v>
      </c>
      <c r="C96" t="s">
        <v>0</v>
      </c>
      <c r="D96" t="s">
        <v>1</v>
      </c>
      <c r="E96">
        <v>23.5</v>
      </c>
      <c r="F96">
        <v>132.53</v>
      </c>
      <c r="G96">
        <v>72.459999999999994</v>
      </c>
      <c r="H96">
        <f t="shared" si="44"/>
        <v>1.8290091084736408</v>
      </c>
      <c r="I96">
        <v>21.5</v>
      </c>
      <c r="J96">
        <v>51.79</v>
      </c>
      <c r="K96">
        <v>67.47</v>
      </c>
      <c r="L96" s="3">
        <f t="shared" si="46"/>
        <v>1</v>
      </c>
      <c r="M96" s="3">
        <f t="shared" si="47"/>
        <v>0</v>
      </c>
      <c r="N96" s="3">
        <f t="shared" si="48"/>
        <v>0</v>
      </c>
      <c r="Y96" t="s">
        <v>903</v>
      </c>
      <c r="Z96" t="s">
        <v>897</v>
      </c>
      <c r="AA96" t="s">
        <v>0</v>
      </c>
      <c r="AB96" t="s">
        <v>2</v>
      </c>
      <c r="AC96">
        <v>24</v>
      </c>
      <c r="AD96">
        <v>130.44</v>
      </c>
      <c r="AE96">
        <v>73.7</v>
      </c>
      <c r="AF96">
        <f t="shared" si="45"/>
        <v>1.7698778833107189</v>
      </c>
      <c r="AG96">
        <v>16</v>
      </c>
      <c r="AH96">
        <v>59.85</v>
      </c>
      <c r="AI96">
        <v>53.5</v>
      </c>
      <c r="AJ96" s="3">
        <f t="shared" si="49"/>
        <v>1</v>
      </c>
      <c r="AK96" s="3">
        <f t="shared" si="50"/>
        <v>0</v>
      </c>
      <c r="AL96" s="3">
        <f t="shared" si="51"/>
        <v>0</v>
      </c>
    </row>
    <row r="97" spans="1:38" x14ac:dyDescent="0.35">
      <c r="A97" t="s">
        <v>904</v>
      </c>
      <c r="B97" t="s">
        <v>897</v>
      </c>
      <c r="C97" t="s">
        <v>0</v>
      </c>
      <c r="D97" t="s">
        <v>1</v>
      </c>
      <c r="E97">
        <v>24.5</v>
      </c>
      <c r="F97">
        <v>82.98</v>
      </c>
      <c r="G97">
        <v>74.930000000000007</v>
      </c>
      <c r="H97">
        <f t="shared" si="44"/>
        <v>1.1074336046977178</v>
      </c>
      <c r="I97">
        <v>24</v>
      </c>
      <c r="J97">
        <v>71.510000000000005</v>
      </c>
      <c r="K97">
        <v>73.7</v>
      </c>
      <c r="L97" s="3">
        <f t="shared" si="46"/>
        <v>0</v>
      </c>
      <c r="M97" s="3">
        <f t="shared" si="47"/>
        <v>1</v>
      </c>
      <c r="N97" s="3">
        <f t="shared" si="48"/>
        <v>0</v>
      </c>
      <c r="Y97" t="s">
        <v>904</v>
      </c>
      <c r="Z97" t="s">
        <v>897</v>
      </c>
      <c r="AA97" t="s">
        <v>0</v>
      </c>
      <c r="AB97" t="s">
        <v>2</v>
      </c>
      <c r="AC97">
        <v>24</v>
      </c>
      <c r="AD97">
        <v>128.78</v>
      </c>
      <c r="AE97">
        <v>73.7</v>
      </c>
      <c r="AF97">
        <f t="shared" si="45"/>
        <v>1.7473541383989144</v>
      </c>
      <c r="AG97">
        <v>22</v>
      </c>
      <c r="AH97">
        <v>65.39</v>
      </c>
      <c r="AI97">
        <v>68.72</v>
      </c>
      <c r="AJ97" s="3">
        <f t="shared" si="49"/>
        <v>1</v>
      </c>
      <c r="AK97" s="3">
        <f t="shared" si="50"/>
        <v>0</v>
      </c>
      <c r="AL97" s="3">
        <f t="shared" si="51"/>
        <v>0</v>
      </c>
    </row>
    <row r="98" spans="1:38" x14ac:dyDescent="0.35">
      <c r="A98" t="s">
        <v>905</v>
      </c>
      <c r="B98" t="s">
        <v>897</v>
      </c>
      <c r="C98" s="4" t="s">
        <v>0</v>
      </c>
      <c r="D98" s="4" t="s">
        <v>1</v>
      </c>
      <c r="E98" s="4">
        <v>23.5</v>
      </c>
      <c r="F98" s="4">
        <v>60.75</v>
      </c>
      <c r="G98" s="4">
        <v>72.459999999999994</v>
      </c>
      <c r="H98" s="4">
        <f t="shared" si="44"/>
        <v>0.83839359646701639</v>
      </c>
      <c r="I98" s="4">
        <v>23</v>
      </c>
      <c r="J98" s="4">
        <v>54.43</v>
      </c>
      <c r="K98" s="4">
        <v>71.22</v>
      </c>
      <c r="L98" s="4">
        <f t="shared" si="46"/>
        <v>0</v>
      </c>
      <c r="M98" s="4">
        <f t="shared" si="47"/>
        <v>0</v>
      </c>
      <c r="N98" s="4">
        <f t="shared" si="48"/>
        <v>1</v>
      </c>
      <c r="Y98" t="s">
        <v>905</v>
      </c>
      <c r="Z98" t="s">
        <v>897</v>
      </c>
      <c r="AA98" t="s">
        <v>0</v>
      </c>
      <c r="AB98" t="s">
        <v>2</v>
      </c>
      <c r="AC98">
        <v>24</v>
      </c>
      <c r="AD98">
        <v>89.91</v>
      </c>
      <c r="AE98">
        <v>73.7</v>
      </c>
      <c r="AF98">
        <f t="shared" si="45"/>
        <v>1.219945725915875</v>
      </c>
      <c r="AG98">
        <v>23</v>
      </c>
      <c r="AH98">
        <v>57.38</v>
      </c>
      <c r="AI98">
        <v>71.22</v>
      </c>
      <c r="AJ98" s="3">
        <f t="shared" si="49"/>
        <v>0</v>
      </c>
      <c r="AK98" s="3">
        <f t="shared" si="50"/>
        <v>1</v>
      </c>
      <c r="AL98" s="3">
        <f t="shared" si="51"/>
        <v>0</v>
      </c>
    </row>
    <row r="99" spans="1:38" x14ac:dyDescent="0.35">
      <c r="A99" t="s">
        <v>906</v>
      </c>
      <c r="B99" t="s">
        <v>897</v>
      </c>
      <c r="C99" s="4" t="s">
        <v>0</v>
      </c>
      <c r="D99" s="4" t="s">
        <v>1</v>
      </c>
      <c r="E99" s="4">
        <v>31.5</v>
      </c>
      <c r="F99" s="4">
        <v>84.42</v>
      </c>
      <c r="G99" s="4">
        <v>92.02</v>
      </c>
      <c r="H99" s="4">
        <f t="shared" si="44"/>
        <v>0.91740925885677027</v>
      </c>
      <c r="I99" s="4">
        <v>31</v>
      </c>
      <c r="J99" s="4">
        <v>62.79</v>
      </c>
      <c r="K99" s="4">
        <v>90.81</v>
      </c>
      <c r="L99" s="4">
        <f t="shared" si="46"/>
        <v>0</v>
      </c>
      <c r="M99" s="4">
        <f t="shared" si="47"/>
        <v>0</v>
      </c>
      <c r="N99" s="4">
        <f t="shared" si="48"/>
        <v>1</v>
      </c>
      <c r="Y99" t="s">
        <v>906</v>
      </c>
      <c r="Z99" t="s">
        <v>897</v>
      </c>
      <c r="AA99" t="s">
        <v>0</v>
      </c>
      <c r="AB99" t="s">
        <v>2</v>
      </c>
      <c r="AC99">
        <v>24</v>
      </c>
      <c r="AD99">
        <v>114.46</v>
      </c>
      <c r="AE99">
        <v>73.7</v>
      </c>
      <c r="AF99">
        <f t="shared" si="45"/>
        <v>1.5530529172320215</v>
      </c>
      <c r="AG99">
        <v>34.5</v>
      </c>
      <c r="AH99">
        <v>103.15</v>
      </c>
      <c r="AI99">
        <v>99.24</v>
      </c>
      <c r="AJ99" s="3">
        <f t="shared" si="49"/>
        <v>1</v>
      </c>
      <c r="AK99" s="3">
        <f t="shared" si="50"/>
        <v>0</v>
      </c>
      <c r="AL99" s="3">
        <f t="shared" si="51"/>
        <v>0</v>
      </c>
    </row>
    <row r="100" spans="1:38" x14ac:dyDescent="0.35">
      <c r="A100" t="s">
        <v>907</v>
      </c>
      <c r="B100" t="s">
        <v>897</v>
      </c>
      <c r="C100" s="4" t="s">
        <v>0</v>
      </c>
      <c r="D100" s="4" t="s">
        <v>1</v>
      </c>
      <c r="E100" s="4">
        <v>27</v>
      </c>
      <c r="F100" s="4">
        <v>80.040000000000006</v>
      </c>
      <c r="G100" s="4">
        <v>81.08</v>
      </c>
      <c r="H100" s="4">
        <f t="shared" si="44"/>
        <v>0.9871731623088309</v>
      </c>
      <c r="I100" s="4">
        <v>26.5</v>
      </c>
      <c r="J100" s="4">
        <v>39.14</v>
      </c>
      <c r="K100" s="4">
        <v>79.86</v>
      </c>
      <c r="L100" s="4">
        <f t="shared" si="46"/>
        <v>0</v>
      </c>
      <c r="M100" s="4">
        <f t="shared" si="47"/>
        <v>0</v>
      </c>
      <c r="N100" s="4">
        <f t="shared" si="48"/>
        <v>1</v>
      </c>
      <c r="Y100" t="s">
        <v>907</v>
      </c>
      <c r="Z100" t="s">
        <v>897</v>
      </c>
      <c r="AA100" t="s">
        <v>0</v>
      </c>
      <c r="AB100" t="s">
        <v>2</v>
      </c>
      <c r="AC100">
        <v>24</v>
      </c>
      <c r="AD100">
        <v>106.64</v>
      </c>
      <c r="AE100">
        <v>73.7</v>
      </c>
      <c r="AF100">
        <f t="shared" si="45"/>
        <v>1.4469470827679782</v>
      </c>
      <c r="AG100">
        <v>22.5</v>
      </c>
      <c r="AH100">
        <v>60.57</v>
      </c>
      <c r="AI100">
        <v>69.97</v>
      </c>
      <c r="AJ100" s="3">
        <f t="shared" si="49"/>
        <v>0</v>
      </c>
      <c r="AK100" s="3">
        <f t="shared" si="50"/>
        <v>1</v>
      </c>
      <c r="AL100" s="3">
        <f t="shared" si="51"/>
        <v>0</v>
      </c>
    </row>
    <row r="101" spans="1:38" x14ac:dyDescent="0.35">
      <c r="A101" t="s">
        <v>908</v>
      </c>
      <c r="B101" t="s">
        <v>897</v>
      </c>
      <c r="C101" s="4" t="s">
        <v>0</v>
      </c>
      <c r="D101" s="4" t="s">
        <v>1</v>
      </c>
      <c r="E101" s="4">
        <v>23</v>
      </c>
      <c r="F101" s="4">
        <v>67.92</v>
      </c>
      <c r="G101" s="4">
        <v>71.22</v>
      </c>
      <c r="H101" s="4">
        <f t="shared" si="44"/>
        <v>0.95366470092670597</v>
      </c>
      <c r="I101" s="4">
        <v>22.5</v>
      </c>
      <c r="J101" s="4">
        <v>35.92</v>
      </c>
      <c r="K101" s="4">
        <v>69.97</v>
      </c>
      <c r="L101" s="4">
        <f t="shared" si="46"/>
        <v>0</v>
      </c>
      <c r="M101" s="4">
        <f t="shared" si="47"/>
        <v>0</v>
      </c>
      <c r="N101" s="4">
        <f t="shared" si="48"/>
        <v>1</v>
      </c>
      <c r="Y101" t="s">
        <v>908</v>
      </c>
      <c r="Z101" t="s">
        <v>897</v>
      </c>
      <c r="AA101" t="s">
        <v>0</v>
      </c>
      <c r="AB101" t="s">
        <v>2</v>
      </c>
      <c r="AC101">
        <v>24</v>
      </c>
      <c r="AD101">
        <v>127.04</v>
      </c>
      <c r="AE101">
        <v>73.7</v>
      </c>
      <c r="AF101">
        <f t="shared" si="45"/>
        <v>1.7237449118046133</v>
      </c>
      <c r="AG101">
        <v>22.5</v>
      </c>
      <c r="AH101">
        <v>58.01</v>
      </c>
      <c r="AI101">
        <v>69.97</v>
      </c>
      <c r="AJ101" s="3">
        <f t="shared" si="49"/>
        <v>1</v>
      </c>
      <c r="AK101" s="3">
        <f t="shared" si="50"/>
        <v>0</v>
      </c>
      <c r="AL101" s="3">
        <f t="shared" si="51"/>
        <v>0</v>
      </c>
    </row>
    <row r="102" spans="1:38" x14ac:dyDescent="0.35">
      <c r="A102" t="s">
        <v>909</v>
      </c>
      <c r="B102" t="s">
        <v>897</v>
      </c>
      <c r="C102" s="4" t="s">
        <v>0</v>
      </c>
      <c r="D102" s="4" t="s">
        <v>1</v>
      </c>
      <c r="E102" s="4">
        <v>23.5</v>
      </c>
      <c r="F102" s="4">
        <v>63.86</v>
      </c>
      <c r="G102" s="4">
        <v>72.459999999999994</v>
      </c>
      <c r="H102" s="4">
        <f t="shared" si="44"/>
        <v>0.88131382831907268</v>
      </c>
      <c r="I102" s="4">
        <v>23</v>
      </c>
      <c r="J102" s="4">
        <v>43.69</v>
      </c>
      <c r="K102" s="4">
        <v>71.22</v>
      </c>
      <c r="L102" s="4">
        <f t="shared" si="46"/>
        <v>0</v>
      </c>
      <c r="M102" s="4">
        <f t="shared" si="47"/>
        <v>0</v>
      </c>
      <c r="N102" s="4">
        <f t="shared" si="48"/>
        <v>1</v>
      </c>
      <c r="Y102" t="s">
        <v>909</v>
      </c>
      <c r="Z102" t="s">
        <v>897</v>
      </c>
      <c r="AA102" t="s">
        <v>0</v>
      </c>
      <c r="AB102" t="s">
        <v>2</v>
      </c>
      <c r="AC102">
        <v>24</v>
      </c>
      <c r="AD102">
        <v>118.26</v>
      </c>
      <c r="AE102">
        <v>73.7</v>
      </c>
      <c r="AF102">
        <f t="shared" si="45"/>
        <v>1.6046132971506106</v>
      </c>
      <c r="AG102">
        <v>22.5</v>
      </c>
      <c r="AH102">
        <v>69.81</v>
      </c>
      <c r="AI102">
        <v>69.97</v>
      </c>
      <c r="AJ102" s="3">
        <f t="shared" si="49"/>
        <v>1</v>
      </c>
      <c r="AK102" s="3">
        <f t="shared" si="50"/>
        <v>0</v>
      </c>
      <c r="AL102" s="3">
        <f t="shared" si="51"/>
        <v>0</v>
      </c>
    </row>
    <row r="103" spans="1:38" x14ac:dyDescent="0.35">
      <c r="A103" t="s">
        <v>910</v>
      </c>
      <c r="B103" t="s">
        <v>897</v>
      </c>
      <c r="C103" t="s">
        <v>0</v>
      </c>
      <c r="D103" t="s">
        <v>1</v>
      </c>
      <c r="E103">
        <v>23</v>
      </c>
      <c r="F103">
        <v>78.02</v>
      </c>
      <c r="G103">
        <v>71.22</v>
      </c>
      <c r="H103">
        <f t="shared" si="44"/>
        <v>1.0954787980904239</v>
      </c>
      <c r="I103">
        <v>22</v>
      </c>
      <c r="J103">
        <v>67.44</v>
      </c>
      <c r="K103">
        <v>68.72</v>
      </c>
      <c r="L103" s="3">
        <f t="shared" si="46"/>
        <v>0</v>
      </c>
      <c r="M103" s="3">
        <f t="shared" si="47"/>
        <v>1</v>
      </c>
      <c r="N103" s="3">
        <f t="shared" si="48"/>
        <v>0</v>
      </c>
      <c r="Y103" t="s">
        <v>910</v>
      </c>
      <c r="Z103" t="s">
        <v>897</v>
      </c>
      <c r="AA103" t="s">
        <v>0</v>
      </c>
      <c r="AB103" t="s">
        <v>2</v>
      </c>
      <c r="AC103">
        <v>24</v>
      </c>
      <c r="AD103">
        <v>163.26</v>
      </c>
      <c r="AE103">
        <v>73.7</v>
      </c>
      <c r="AF103">
        <f t="shared" si="45"/>
        <v>2.2151967435549524</v>
      </c>
      <c r="AG103">
        <v>21.5</v>
      </c>
      <c r="AH103">
        <v>50.36</v>
      </c>
      <c r="AI103">
        <v>67.47</v>
      </c>
      <c r="AJ103" s="3">
        <f t="shared" si="49"/>
        <v>1</v>
      </c>
      <c r="AK103" s="3">
        <f t="shared" si="50"/>
        <v>0</v>
      </c>
      <c r="AL103" s="3">
        <f t="shared" si="51"/>
        <v>0</v>
      </c>
    </row>
    <row r="104" spans="1:38" x14ac:dyDescent="0.35">
      <c r="A104" t="s">
        <v>924</v>
      </c>
      <c r="B104" t="s">
        <v>897</v>
      </c>
      <c r="C104" t="s">
        <v>0</v>
      </c>
      <c r="D104" t="s">
        <v>4</v>
      </c>
      <c r="E104">
        <v>22</v>
      </c>
      <c r="F104">
        <v>75.84</v>
      </c>
      <c r="G104">
        <v>68.72</v>
      </c>
      <c r="H104">
        <f t="shared" si="44"/>
        <v>1.1036088474970898</v>
      </c>
      <c r="I104">
        <v>23.5</v>
      </c>
      <c r="J104">
        <v>74.77</v>
      </c>
      <c r="K104">
        <v>72.459999999999994</v>
      </c>
      <c r="L104" s="3">
        <f t="shared" si="46"/>
        <v>0</v>
      </c>
      <c r="M104" s="3">
        <f t="shared" si="47"/>
        <v>1</v>
      </c>
      <c r="N104" s="3">
        <f t="shared" si="48"/>
        <v>0</v>
      </c>
      <c r="Y104" t="s">
        <v>924</v>
      </c>
      <c r="Z104" t="s">
        <v>897</v>
      </c>
      <c r="AA104" t="s">
        <v>0</v>
      </c>
      <c r="AB104" t="s">
        <v>5</v>
      </c>
      <c r="AC104">
        <v>23.5</v>
      </c>
      <c r="AD104">
        <v>96.98</v>
      </c>
      <c r="AE104">
        <v>72.459999999999994</v>
      </c>
      <c r="AF104">
        <f t="shared" si="45"/>
        <v>1.3383935964670164</v>
      </c>
      <c r="AG104">
        <v>21.5</v>
      </c>
      <c r="AH104">
        <v>62.12</v>
      </c>
      <c r="AI104">
        <v>67.47</v>
      </c>
      <c r="AJ104" s="3">
        <f t="shared" si="49"/>
        <v>0</v>
      </c>
      <c r="AK104" s="3">
        <f t="shared" si="50"/>
        <v>1</v>
      </c>
      <c r="AL104" s="3">
        <f t="shared" si="51"/>
        <v>0</v>
      </c>
    </row>
    <row r="105" spans="1:38" x14ac:dyDescent="0.35">
      <c r="A105" t="s">
        <v>925</v>
      </c>
      <c r="B105" t="s">
        <v>897</v>
      </c>
      <c r="C105" t="s">
        <v>0</v>
      </c>
      <c r="D105" t="s">
        <v>4</v>
      </c>
      <c r="E105">
        <v>23.5</v>
      </c>
      <c r="F105">
        <v>76.400000000000006</v>
      </c>
      <c r="G105">
        <v>72.459999999999994</v>
      </c>
      <c r="H105">
        <f t="shared" si="44"/>
        <v>1.0543748274910296</v>
      </c>
      <c r="I105">
        <v>23</v>
      </c>
      <c r="J105">
        <v>60.27</v>
      </c>
      <c r="K105">
        <v>71.22</v>
      </c>
      <c r="L105" s="3">
        <f t="shared" si="46"/>
        <v>0</v>
      </c>
      <c r="M105" s="3">
        <f t="shared" si="47"/>
        <v>1</v>
      </c>
      <c r="N105" s="3">
        <f t="shared" si="48"/>
        <v>0</v>
      </c>
      <c r="Y105" t="s">
        <v>925</v>
      </c>
      <c r="Z105" t="s">
        <v>897</v>
      </c>
      <c r="AA105" t="s">
        <v>0</v>
      </c>
      <c r="AB105" t="s">
        <v>5</v>
      </c>
      <c r="AC105">
        <v>23.5</v>
      </c>
      <c r="AD105">
        <v>82.28</v>
      </c>
      <c r="AE105">
        <v>72.459999999999994</v>
      </c>
      <c r="AF105">
        <f t="shared" si="45"/>
        <v>1.1355230471984545</v>
      </c>
      <c r="AG105">
        <v>26.5</v>
      </c>
      <c r="AH105">
        <v>81.5</v>
      </c>
      <c r="AI105">
        <v>79.86</v>
      </c>
      <c r="AJ105" s="3">
        <f t="shared" si="49"/>
        <v>0</v>
      </c>
      <c r="AK105" s="3">
        <f t="shared" si="50"/>
        <v>1</v>
      </c>
      <c r="AL105" s="3">
        <f t="shared" si="51"/>
        <v>0</v>
      </c>
    </row>
    <row r="106" spans="1:38" x14ac:dyDescent="0.35">
      <c r="A106" t="s">
        <v>926</v>
      </c>
      <c r="B106" t="s">
        <v>897</v>
      </c>
      <c r="C106" s="4" t="s">
        <v>0</v>
      </c>
      <c r="D106" s="4" t="s">
        <v>4</v>
      </c>
      <c r="E106" s="4">
        <v>22.5</v>
      </c>
      <c r="F106" s="4">
        <v>61.66</v>
      </c>
      <c r="G106" s="4">
        <v>69.97</v>
      </c>
      <c r="H106" s="4">
        <f t="shared" si="44"/>
        <v>0.88123481492068023</v>
      </c>
      <c r="I106" s="4">
        <v>22</v>
      </c>
      <c r="J106" s="4">
        <v>38.33</v>
      </c>
      <c r="K106" s="4">
        <v>68.72</v>
      </c>
      <c r="L106" s="4">
        <f t="shared" si="46"/>
        <v>0</v>
      </c>
      <c r="M106" s="4">
        <f t="shared" si="47"/>
        <v>0</v>
      </c>
      <c r="N106" s="4">
        <f t="shared" si="48"/>
        <v>1</v>
      </c>
      <c r="Y106" t="s">
        <v>926</v>
      </c>
      <c r="Z106" t="s">
        <v>897</v>
      </c>
      <c r="AA106" t="s">
        <v>0</v>
      </c>
      <c r="AB106" t="s">
        <v>5</v>
      </c>
      <c r="AC106">
        <v>22.5</v>
      </c>
      <c r="AD106">
        <v>79.36</v>
      </c>
      <c r="AE106">
        <v>69.97</v>
      </c>
      <c r="AF106">
        <f t="shared" si="45"/>
        <v>1.1342003715878233</v>
      </c>
      <c r="AG106">
        <v>21</v>
      </c>
      <c r="AH106">
        <v>61.87</v>
      </c>
      <c r="AI106">
        <v>66.22</v>
      </c>
      <c r="AJ106" s="3">
        <f t="shared" si="49"/>
        <v>0</v>
      </c>
      <c r="AK106" s="3">
        <f t="shared" si="50"/>
        <v>1</v>
      </c>
      <c r="AL106" s="3">
        <f t="shared" si="51"/>
        <v>0</v>
      </c>
    </row>
    <row r="107" spans="1:38" x14ac:dyDescent="0.35">
      <c r="A107" t="s">
        <v>927</v>
      </c>
      <c r="B107" t="s">
        <v>897</v>
      </c>
      <c r="C107" s="4" t="s">
        <v>0</v>
      </c>
      <c r="D107" s="4" t="s">
        <v>4</v>
      </c>
      <c r="E107" s="4">
        <v>17</v>
      </c>
      <c r="F107" s="4">
        <v>43.14</v>
      </c>
      <c r="G107" s="4">
        <v>56.08</v>
      </c>
      <c r="H107" s="4">
        <f t="shared" si="44"/>
        <v>0.76925820256776034</v>
      </c>
      <c r="I107" s="4">
        <v>16.5</v>
      </c>
      <c r="J107" s="4">
        <v>37.549999999999997</v>
      </c>
      <c r="K107" s="4">
        <v>54.79</v>
      </c>
      <c r="L107" s="4">
        <f t="shared" si="46"/>
        <v>0</v>
      </c>
      <c r="M107" s="4">
        <f t="shared" si="47"/>
        <v>0</v>
      </c>
      <c r="N107" s="4">
        <f t="shared" si="48"/>
        <v>1</v>
      </c>
      <c r="Y107" t="s">
        <v>927</v>
      </c>
      <c r="Z107" t="s">
        <v>897</v>
      </c>
      <c r="AA107" s="4" t="s">
        <v>0</v>
      </c>
      <c r="AB107" s="4" t="s">
        <v>5</v>
      </c>
      <c r="AC107" s="4">
        <v>32</v>
      </c>
      <c r="AD107" s="4">
        <v>89.8</v>
      </c>
      <c r="AE107" s="4">
        <v>93.23</v>
      </c>
      <c r="AF107" s="4">
        <f t="shared" si="45"/>
        <v>0.96320926740319635</v>
      </c>
      <c r="AG107" s="4">
        <v>31.5</v>
      </c>
      <c r="AH107" s="4">
        <v>59.62</v>
      </c>
      <c r="AI107" s="4">
        <v>92.02</v>
      </c>
      <c r="AJ107" s="4">
        <f t="shared" si="49"/>
        <v>0</v>
      </c>
      <c r="AK107" s="4">
        <f t="shared" si="50"/>
        <v>0</v>
      </c>
      <c r="AL107" s="4">
        <f t="shared" si="51"/>
        <v>1</v>
      </c>
    </row>
    <row r="108" spans="1:38" x14ac:dyDescent="0.35">
      <c r="A108" t="s">
        <v>928</v>
      </c>
      <c r="B108" t="s">
        <v>897</v>
      </c>
      <c r="C108" t="s">
        <v>0</v>
      </c>
      <c r="D108" t="s">
        <v>4</v>
      </c>
      <c r="E108">
        <v>23.5</v>
      </c>
      <c r="F108">
        <v>73.27</v>
      </c>
      <c r="G108">
        <v>72.459999999999994</v>
      </c>
      <c r="H108">
        <f t="shared" si="44"/>
        <v>1.0111785812862268</v>
      </c>
      <c r="I108">
        <v>23</v>
      </c>
      <c r="J108">
        <v>46.58</v>
      </c>
      <c r="K108">
        <v>71.22</v>
      </c>
      <c r="L108" s="3">
        <f t="shared" si="46"/>
        <v>0</v>
      </c>
      <c r="M108" s="3">
        <f t="shared" si="47"/>
        <v>1</v>
      </c>
      <c r="N108" s="3">
        <f t="shared" si="48"/>
        <v>0</v>
      </c>
      <c r="Y108" t="s">
        <v>928</v>
      </c>
      <c r="Z108" t="s">
        <v>897</v>
      </c>
      <c r="AA108" s="4" t="s">
        <v>0</v>
      </c>
      <c r="AB108" s="4" t="s">
        <v>5</v>
      </c>
      <c r="AC108" s="4">
        <v>15.5</v>
      </c>
      <c r="AD108" s="4">
        <v>49.07</v>
      </c>
      <c r="AE108" s="4">
        <v>52.21</v>
      </c>
      <c r="AF108" s="4">
        <f t="shared" si="45"/>
        <v>0.93985826470024902</v>
      </c>
      <c r="AG108" s="4">
        <v>15</v>
      </c>
      <c r="AH108" s="4">
        <v>26.47</v>
      </c>
      <c r="AI108" s="4">
        <v>50.91</v>
      </c>
      <c r="AJ108" s="4">
        <f t="shared" si="49"/>
        <v>0</v>
      </c>
      <c r="AK108" s="4">
        <f t="shared" si="50"/>
        <v>0</v>
      </c>
      <c r="AL108" s="4">
        <f t="shared" si="51"/>
        <v>1</v>
      </c>
    </row>
    <row r="109" spans="1:38" x14ac:dyDescent="0.35">
      <c r="A109" t="s">
        <v>929</v>
      </c>
      <c r="B109" t="s">
        <v>897</v>
      </c>
      <c r="C109" t="s">
        <v>0</v>
      </c>
      <c r="D109" t="s">
        <v>4</v>
      </c>
      <c r="E109">
        <v>23</v>
      </c>
      <c r="F109">
        <v>85.56</v>
      </c>
      <c r="G109">
        <v>71.22</v>
      </c>
      <c r="H109">
        <f t="shared" si="44"/>
        <v>1.2013479359730412</v>
      </c>
      <c r="I109">
        <v>22.5</v>
      </c>
      <c r="J109">
        <v>68.489999999999995</v>
      </c>
      <c r="K109">
        <v>69.97</v>
      </c>
      <c r="L109" s="3">
        <f t="shared" si="46"/>
        <v>0</v>
      </c>
      <c r="M109" s="3">
        <f t="shared" si="47"/>
        <v>1</v>
      </c>
      <c r="N109" s="3">
        <f t="shared" si="48"/>
        <v>0</v>
      </c>
      <c r="Y109" t="s">
        <v>929</v>
      </c>
      <c r="Z109" t="s">
        <v>897</v>
      </c>
      <c r="AA109" s="4" t="s">
        <v>0</v>
      </c>
      <c r="AB109" s="4" t="s">
        <v>5</v>
      </c>
      <c r="AC109" s="4">
        <v>22.5</v>
      </c>
      <c r="AD109" s="4">
        <v>69.930000000000007</v>
      </c>
      <c r="AE109" s="4">
        <v>69.97</v>
      </c>
      <c r="AF109" s="4">
        <f t="shared" si="45"/>
        <v>0.99942832642561108</v>
      </c>
      <c r="AG109" s="4">
        <v>22</v>
      </c>
      <c r="AH109" s="4">
        <v>59.63</v>
      </c>
      <c r="AI109" s="4">
        <v>68.72</v>
      </c>
      <c r="AJ109" s="4">
        <f t="shared" si="49"/>
        <v>0</v>
      </c>
      <c r="AK109" s="4">
        <f t="shared" si="50"/>
        <v>0</v>
      </c>
      <c r="AL109" s="4">
        <f t="shared" si="51"/>
        <v>1</v>
      </c>
    </row>
    <row r="110" spans="1:38" x14ac:dyDescent="0.35">
      <c r="A110" t="s">
        <v>930</v>
      </c>
      <c r="B110" t="s">
        <v>897</v>
      </c>
      <c r="C110" t="s">
        <v>0</v>
      </c>
      <c r="D110" t="s">
        <v>4</v>
      </c>
      <c r="E110">
        <v>23.5</v>
      </c>
      <c r="F110">
        <v>79.48</v>
      </c>
      <c r="G110">
        <v>72.459999999999994</v>
      </c>
      <c r="H110">
        <f t="shared" si="44"/>
        <v>1.0968810378139664</v>
      </c>
      <c r="I110">
        <v>22.5</v>
      </c>
      <c r="J110">
        <v>70.95</v>
      </c>
      <c r="K110">
        <v>69.97</v>
      </c>
      <c r="L110" s="3">
        <f t="shared" si="46"/>
        <v>0</v>
      </c>
      <c r="M110" s="3">
        <f t="shared" si="47"/>
        <v>1</v>
      </c>
      <c r="N110" s="3">
        <f t="shared" si="48"/>
        <v>0</v>
      </c>
      <c r="Y110" t="s">
        <v>930</v>
      </c>
      <c r="Z110" t="s">
        <v>897</v>
      </c>
      <c r="AA110" t="s">
        <v>0</v>
      </c>
      <c r="AB110" t="s">
        <v>5</v>
      </c>
      <c r="AC110">
        <v>23.5</v>
      </c>
      <c r="AD110">
        <v>78.39</v>
      </c>
      <c r="AE110">
        <v>72.459999999999994</v>
      </c>
      <c r="AF110">
        <f t="shared" si="45"/>
        <v>1.0818382555892907</v>
      </c>
      <c r="AG110">
        <v>24.5</v>
      </c>
      <c r="AH110">
        <v>77.88</v>
      </c>
      <c r="AI110">
        <v>74.930000000000007</v>
      </c>
      <c r="AJ110" s="3">
        <f t="shared" si="49"/>
        <v>0</v>
      </c>
      <c r="AK110" s="3">
        <f t="shared" si="50"/>
        <v>1</v>
      </c>
      <c r="AL110" s="3">
        <f t="shared" si="51"/>
        <v>0</v>
      </c>
    </row>
    <row r="111" spans="1:38" x14ac:dyDescent="0.35">
      <c r="A111" t="s">
        <v>931</v>
      </c>
      <c r="B111" t="s">
        <v>897</v>
      </c>
      <c r="C111" s="4" t="s">
        <v>0</v>
      </c>
      <c r="D111" s="4" t="s">
        <v>4</v>
      </c>
      <c r="E111" s="4">
        <v>26</v>
      </c>
      <c r="F111" s="4">
        <v>65.56</v>
      </c>
      <c r="G111" s="4">
        <v>78.63</v>
      </c>
      <c r="H111" s="4">
        <f t="shared" si="44"/>
        <v>0.83377845606002809</v>
      </c>
      <c r="I111" s="4">
        <v>25.5</v>
      </c>
      <c r="J111" s="4">
        <v>52.31</v>
      </c>
      <c r="K111" s="4">
        <v>77.400000000000006</v>
      </c>
      <c r="L111" s="4">
        <f t="shared" si="46"/>
        <v>0</v>
      </c>
      <c r="M111" s="4">
        <f t="shared" si="47"/>
        <v>0</v>
      </c>
      <c r="N111" s="4">
        <f t="shared" si="48"/>
        <v>1</v>
      </c>
      <c r="Y111" t="s">
        <v>931</v>
      </c>
      <c r="Z111" t="s">
        <v>897</v>
      </c>
      <c r="AA111" s="4" t="s">
        <v>0</v>
      </c>
      <c r="AB111" s="4" t="s">
        <v>5</v>
      </c>
      <c r="AC111" s="4">
        <v>28</v>
      </c>
      <c r="AD111" s="4">
        <v>73.319999999999993</v>
      </c>
      <c r="AE111" s="4">
        <v>83.53</v>
      </c>
      <c r="AF111" s="4">
        <f t="shared" si="45"/>
        <v>0.87776846641925044</v>
      </c>
      <c r="AG111" s="4">
        <v>27.5</v>
      </c>
      <c r="AH111" s="4">
        <v>52.37</v>
      </c>
      <c r="AI111" s="4">
        <v>82.3</v>
      </c>
      <c r="AJ111" s="4">
        <f t="shared" si="49"/>
        <v>0</v>
      </c>
      <c r="AK111" s="4">
        <f t="shared" si="50"/>
        <v>0</v>
      </c>
      <c r="AL111" s="4">
        <f t="shared" si="51"/>
        <v>1</v>
      </c>
    </row>
    <row r="112" spans="1:38" x14ac:dyDescent="0.35">
      <c r="A112" t="s">
        <v>932</v>
      </c>
      <c r="B112" t="s">
        <v>897</v>
      </c>
      <c r="C112" s="4" t="s">
        <v>0</v>
      </c>
      <c r="D112" s="4" t="s">
        <v>4</v>
      </c>
      <c r="E112" s="4">
        <v>23.5</v>
      </c>
      <c r="F112" s="4">
        <v>71.319999999999993</v>
      </c>
      <c r="G112" s="4">
        <v>72.459999999999994</v>
      </c>
      <c r="H112" s="4">
        <f t="shared" si="44"/>
        <v>0.98426718189345841</v>
      </c>
      <c r="I112" s="4">
        <v>23</v>
      </c>
      <c r="J112" s="4">
        <v>69.040000000000006</v>
      </c>
      <c r="K112" s="4">
        <v>71.22</v>
      </c>
      <c r="L112" s="4">
        <f t="shared" si="46"/>
        <v>0</v>
      </c>
      <c r="M112" s="4">
        <f t="shared" si="47"/>
        <v>0</v>
      </c>
      <c r="N112" s="4">
        <f t="shared" si="48"/>
        <v>1</v>
      </c>
      <c r="Y112" t="s">
        <v>932</v>
      </c>
      <c r="Z112" t="s">
        <v>897</v>
      </c>
      <c r="AA112" t="s">
        <v>0</v>
      </c>
      <c r="AB112" t="s">
        <v>5</v>
      </c>
      <c r="AC112">
        <v>23</v>
      </c>
      <c r="AD112">
        <v>75.05</v>
      </c>
      <c r="AE112">
        <v>71.22</v>
      </c>
      <c r="AF112">
        <f t="shared" si="45"/>
        <v>1.0537770289244595</v>
      </c>
      <c r="AG112">
        <v>22.5</v>
      </c>
      <c r="AH112">
        <v>48.88</v>
      </c>
      <c r="AI112">
        <v>69.97</v>
      </c>
      <c r="AJ112" s="3">
        <f t="shared" si="49"/>
        <v>0</v>
      </c>
      <c r="AK112" s="3">
        <f t="shared" si="50"/>
        <v>1</v>
      </c>
      <c r="AL112" s="3">
        <f t="shared" si="51"/>
        <v>0</v>
      </c>
    </row>
    <row r="113" spans="1:38" x14ac:dyDescent="0.35">
      <c r="A113" t="s">
        <v>933</v>
      </c>
      <c r="B113" t="s">
        <v>897</v>
      </c>
      <c r="C113" s="4" t="s">
        <v>0</v>
      </c>
      <c r="D113" s="4" t="s">
        <v>4</v>
      </c>
      <c r="E113" s="4">
        <v>19.5</v>
      </c>
      <c r="F113" s="4">
        <v>51.38</v>
      </c>
      <c r="G113" s="4">
        <v>62.44</v>
      </c>
      <c r="H113" s="4">
        <f t="shared" si="44"/>
        <v>0.82286995515695072</v>
      </c>
      <c r="I113" s="4">
        <v>19</v>
      </c>
      <c r="J113" s="4">
        <v>24.84</v>
      </c>
      <c r="K113" s="4">
        <v>61.18</v>
      </c>
      <c r="L113" s="4">
        <f t="shared" si="46"/>
        <v>0</v>
      </c>
      <c r="M113" s="4">
        <f t="shared" si="47"/>
        <v>0</v>
      </c>
      <c r="N113" s="4">
        <f t="shared" si="48"/>
        <v>1</v>
      </c>
      <c r="Y113" t="s">
        <v>933</v>
      </c>
      <c r="Z113" t="s">
        <v>897</v>
      </c>
      <c r="AA113" s="4" t="s">
        <v>0</v>
      </c>
      <c r="AB113" s="4" t="s">
        <v>5</v>
      </c>
      <c r="AC113" s="4">
        <v>24.5</v>
      </c>
      <c r="AD113" s="4">
        <v>73.099999999999994</v>
      </c>
      <c r="AE113" s="4">
        <v>74.930000000000007</v>
      </c>
      <c r="AF113" s="4">
        <f t="shared" si="45"/>
        <v>0.97557720539169879</v>
      </c>
      <c r="AG113" s="4">
        <v>24</v>
      </c>
      <c r="AH113" s="4">
        <v>59.56</v>
      </c>
      <c r="AI113" s="4">
        <v>73.7</v>
      </c>
      <c r="AJ113" s="4">
        <f t="shared" si="49"/>
        <v>0</v>
      </c>
      <c r="AK113" s="4">
        <f t="shared" si="50"/>
        <v>0</v>
      </c>
      <c r="AL113" s="4">
        <f t="shared" si="51"/>
        <v>1</v>
      </c>
    </row>
    <row r="114" spans="1:38" x14ac:dyDescent="0.35">
      <c r="A114" t="s">
        <v>934</v>
      </c>
      <c r="B114" t="s">
        <v>897</v>
      </c>
      <c r="C114" s="4" t="s">
        <v>0</v>
      </c>
      <c r="D114" s="4" t="s">
        <v>4</v>
      </c>
      <c r="E114" s="4">
        <v>21</v>
      </c>
      <c r="F114" s="4">
        <v>63.07</v>
      </c>
      <c r="G114" s="4">
        <v>66.22</v>
      </c>
      <c r="H114" s="4">
        <f t="shared" si="44"/>
        <v>0.95243128964059198</v>
      </c>
      <c r="I114" s="4">
        <v>20.5</v>
      </c>
      <c r="J114" s="4">
        <v>41.24</v>
      </c>
      <c r="K114" s="4">
        <v>64.97</v>
      </c>
      <c r="L114" s="4">
        <f t="shared" si="46"/>
        <v>0</v>
      </c>
      <c r="M114" s="4">
        <f t="shared" si="47"/>
        <v>0</v>
      </c>
      <c r="N114" s="4">
        <f t="shared" si="48"/>
        <v>1</v>
      </c>
      <c r="Y114" t="s">
        <v>934</v>
      </c>
      <c r="Z114" t="s">
        <v>897</v>
      </c>
      <c r="AA114" s="4" t="s">
        <v>0</v>
      </c>
      <c r="AB114" s="4" t="s">
        <v>5</v>
      </c>
      <c r="AC114" s="4">
        <v>26.5</v>
      </c>
      <c r="AD114" s="4">
        <v>72.209999999999994</v>
      </c>
      <c r="AE114" s="4">
        <v>79.86</v>
      </c>
      <c r="AF114" s="4">
        <f t="shared" si="45"/>
        <v>0.90420736288504877</v>
      </c>
      <c r="AG114" s="4">
        <v>26</v>
      </c>
      <c r="AH114" s="4">
        <v>47.09</v>
      </c>
      <c r="AI114" s="4">
        <v>78.63</v>
      </c>
      <c r="AJ114" s="4">
        <f t="shared" si="49"/>
        <v>0</v>
      </c>
      <c r="AK114" s="4">
        <f t="shared" si="50"/>
        <v>0</v>
      </c>
      <c r="AL114" s="4">
        <f t="shared" si="51"/>
        <v>1</v>
      </c>
    </row>
    <row r="115" spans="1:38" x14ac:dyDescent="0.35">
      <c r="A115" t="s">
        <v>935</v>
      </c>
      <c r="B115" t="s">
        <v>897</v>
      </c>
      <c r="C115" t="s">
        <v>0</v>
      </c>
      <c r="D115" t="s">
        <v>4</v>
      </c>
      <c r="E115">
        <v>22.5</v>
      </c>
      <c r="F115">
        <v>106.68</v>
      </c>
      <c r="G115">
        <v>69.97</v>
      </c>
      <c r="H115">
        <f t="shared" si="44"/>
        <v>1.5246534228955269</v>
      </c>
      <c r="I115">
        <v>21.5</v>
      </c>
      <c r="J115">
        <v>55.23</v>
      </c>
      <c r="K115">
        <v>67.47</v>
      </c>
      <c r="L115" s="3">
        <f t="shared" si="46"/>
        <v>1</v>
      </c>
      <c r="M115" s="3">
        <f t="shared" si="47"/>
        <v>0</v>
      </c>
      <c r="N115" s="3">
        <f t="shared" si="48"/>
        <v>0</v>
      </c>
      <c r="Y115" t="s">
        <v>935</v>
      </c>
      <c r="Z115" t="s">
        <v>897</v>
      </c>
      <c r="AA115" s="4" t="s">
        <v>0</v>
      </c>
      <c r="AB115" s="4" t="s">
        <v>5</v>
      </c>
      <c r="AC115" s="4">
        <v>31</v>
      </c>
      <c r="AD115" s="4">
        <v>86.95</v>
      </c>
      <c r="AE115" s="4">
        <v>90.81</v>
      </c>
      <c r="AF115" s="4">
        <f t="shared" si="45"/>
        <v>0.95749366809822711</v>
      </c>
      <c r="AG115" s="4">
        <v>30.5</v>
      </c>
      <c r="AH115" s="4">
        <v>75.88</v>
      </c>
      <c r="AI115" s="4">
        <v>89.6</v>
      </c>
      <c r="AJ115" s="4">
        <f t="shared" si="49"/>
        <v>0</v>
      </c>
      <c r="AK115" s="4">
        <f t="shared" si="50"/>
        <v>0</v>
      </c>
      <c r="AL115" s="4">
        <f t="shared" si="51"/>
        <v>1</v>
      </c>
    </row>
    <row r="116" spans="1:38" x14ac:dyDescent="0.35">
      <c r="A116" t="s">
        <v>936</v>
      </c>
      <c r="B116" t="s">
        <v>897</v>
      </c>
      <c r="C116" t="s">
        <v>0</v>
      </c>
      <c r="D116" t="s">
        <v>4</v>
      </c>
      <c r="E116">
        <v>22.5</v>
      </c>
      <c r="F116">
        <v>77.599999999999994</v>
      </c>
      <c r="G116">
        <v>69.97</v>
      </c>
      <c r="H116">
        <f t="shared" si="44"/>
        <v>1.1090467343147061</v>
      </c>
      <c r="I116">
        <v>22</v>
      </c>
      <c r="J116">
        <v>67.959999999999994</v>
      </c>
      <c r="K116">
        <v>68.72</v>
      </c>
      <c r="L116" s="3">
        <f t="shared" si="46"/>
        <v>0</v>
      </c>
      <c r="M116" s="3">
        <f t="shared" si="47"/>
        <v>1</v>
      </c>
      <c r="N116" s="3">
        <f t="shared" si="48"/>
        <v>0</v>
      </c>
      <c r="Y116" t="s">
        <v>936</v>
      </c>
      <c r="Z116" t="s">
        <v>897</v>
      </c>
      <c r="AA116" s="4" t="s">
        <v>0</v>
      </c>
      <c r="AB116" s="4" t="s">
        <v>5</v>
      </c>
      <c r="AC116" s="4">
        <v>23.5</v>
      </c>
      <c r="AD116" s="4">
        <v>66.28</v>
      </c>
      <c r="AE116" s="4">
        <v>72.459999999999994</v>
      </c>
      <c r="AF116" s="4">
        <f t="shared" si="45"/>
        <v>0.91471156500138018</v>
      </c>
      <c r="AG116" s="4">
        <v>23</v>
      </c>
      <c r="AH116" s="4">
        <v>61.74</v>
      </c>
      <c r="AI116" s="4">
        <v>71.22</v>
      </c>
      <c r="AJ116" s="4">
        <f t="shared" si="49"/>
        <v>0</v>
      </c>
      <c r="AK116" s="4">
        <f t="shared" si="50"/>
        <v>0</v>
      </c>
      <c r="AL116" s="4">
        <f t="shared" si="51"/>
        <v>1</v>
      </c>
    </row>
    <row r="117" spans="1:38" x14ac:dyDescent="0.35">
      <c r="A117" t="s">
        <v>966</v>
      </c>
      <c r="B117" t="s">
        <v>952</v>
      </c>
      <c r="C117" s="4" t="s">
        <v>3</v>
      </c>
      <c r="D117" s="4" t="s">
        <v>1</v>
      </c>
      <c r="E117" s="4">
        <v>24.5</v>
      </c>
      <c r="F117" s="4">
        <v>70.91</v>
      </c>
      <c r="G117" s="4">
        <v>74.930000000000007</v>
      </c>
      <c r="H117" s="4">
        <f t="shared" si="44"/>
        <v>0.9463499265981582</v>
      </c>
      <c r="I117" s="4">
        <v>24</v>
      </c>
      <c r="J117" s="4">
        <v>51.42</v>
      </c>
      <c r="K117" s="4">
        <v>73.7</v>
      </c>
      <c r="L117" s="4">
        <f t="shared" si="46"/>
        <v>0</v>
      </c>
      <c r="M117" s="4">
        <f t="shared" si="47"/>
        <v>0</v>
      </c>
      <c r="N117" s="4">
        <f t="shared" si="48"/>
        <v>1</v>
      </c>
      <c r="Y117" t="s">
        <v>966</v>
      </c>
      <c r="Z117" t="s">
        <v>952</v>
      </c>
      <c r="AA117" t="s">
        <v>3</v>
      </c>
      <c r="AB117" t="s">
        <v>2</v>
      </c>
      <c r="AC117">
        <v>24</v>
      </c>
      <c r="AD117">
        <v>132.81</v>
      </c>
      <c r="AE117">
        <v>73.7</v>
      </c>
      <c r="AF117">
        <f t="shared" si="45"/>
        <v>1.8020352781546811</v>
      </c>
      <c r="AG117">
        <v>22.5</v>
      </c>
      <c r="AH117">
        <v>68.73</v>
      </c>
      <c r="AI117">
        <v>69.97</v>
      </c>
      <c r="AJ117" s="3">
        <f t="shared" si="49"/>
        <v>1</v>
      </c>
      <c r="AK117" s="3">
        <f t="shared" si="50"/>
        <v>0</v>
      </c>
      <c r="AL117" s="3">
        <f t="shared" si="51"/>
        <v>0</v>
      </c>
    </row>
    <row r="118" spans="1:38" x14ac:dyDescent="0.35">
      <c r="A118" t="s">
        <v>967</v>
      </c>
      <c r="B118" t="s">
        <v>952</v>
      </c>
      <c r="C118" t="s">
        <v>3</v>
      </c>
      <c r="D118" t="s">
        <v>1</v>
      </c>
      <c r="E118">
        <v>24</v>
      </c>
      <c r="F118">
        <v>73.88</v>
      </c>
      <c r="G118">
        <v>73.7</v>
      </c>
      <c r="H118">
        <f t="shared" si="44"/>
        <v>1.0024423337856172</v>
      </c>
      <c r="I118">
        <v>23.5</v>
      </c>
      <c r="J118">
        <v>69.430000000000007</v>
      </c>
      <c r="K118">
        <v>72.459999999999994</v>
      </c>
      <c r="L118" s="3">
        <f t="shared" si="46"/>
        <v>0</v>
      </c>
      <c r="M118" s="3">
        <f t="shared" si="47"/>
        <v>1</v>
      </c>
      <c r="N118" s="3">
        <f t="shared" si="48"/>
        <v>0</v>
      </c>
      <c r="Y118" t="s">
        <v>967</v>
      </c>
      <c r="Z118" t="s">
        <v>952</v>
      </c>
      <c r="AA118" t="s">
        <v>3</v>
      </c>
      <c r="AB118" t="s">
        <v>2</v>
      </c>
      <c r="AC118">
        <v>24</v>
      </c>
      <c r="AD118">
        <v>106.85</v>
      </c>
      <c r="AE118">
        <v>73.7</v>
      </c>
      <c r="AF118">
        <f t="shared" si="45"/>
        <v>1.4497964721845318</v>
      </c>
      <c r="AG118">
        <v>23.5</v>
      </c>
      <c r="AH118">
        <v>66.45</v>
      </c>
      <c r="AI118">
        <v>72.459999999999994</v>
      </c>
      <c r="AJ118" s="3">
        <f t="shared" si="49"/>
        <v>0</v>
      </c>
      <c r="AK118" s="3">
        <f t="shared" si="50"/>
        <v>1</v>
      </c>
      <c r="AL118" s="3">
        <f t="shared" si="51"/>
        <v>0</v>
      </c>
    </row>
    <row r="119" spans="1:38" x14ac:dyDescent="0.35">
      <c r="A119" t="s">
        <v>968</v>
      </c>
      <c r="B119" t="s">
        <v>952</v>
      </c>
      <c r="C119" s="4" t="s">
        <v>3</v>
      </c>
      <c r="D119" s="4" t="s">
        <v>1</v>
      </c>
      <c r="E119" s="4">
        <v>24</v>
      </c>
      <c r="F119" s="4">
        <v>60</v>
      </c>
      <c r="G119" s="4">
        <v>73.7</v>
      </c>
      <c r="H119" s="4">
        <f t="shared" si="44"/>
        <v>0.81411126187245586</v>
      </c>
      <c r="I119" s="4">
        <v>23.5</v>
      </c>
      <c r="J119" s="4">
        <v>50.25</v>
      </c>
      <c r="K119" s="4">
        <v>72.459999999999994</v>
      </c>
      <c r="L119" s="4">
        <f t="shared" si="46"/>
        <v>0</v>
      </c>
      <c r="M119" s="4">
        <f t="shared" si="47"/>
        <v>0</v>
      </c>
      <c r="N119" s="4">
        <f t="shared" si="48"/>
        <v>1</v>
      </c>
      <c r="Y119" t="s">
        <v>968</v>
      </c>
      <c r="Z119" t="s">
        <v>952</v>
      </c>
      <c r="AA119" t="s">
        <v>3</v>
      </c>
      <c r="AB119" t="s">
        <v>2</v>
      </c>
      <c r="AC119">
        <v>24</v>
      </c>
      <c r="AD119">
        <v>90.17</v>
      </c>
      <c r="AE119">
        <v>73.7</v>
      </c>
      <c r="AF119">
        <f t="shared" si="45"/>
        <v>1.2234735413839892</v>
      </c>
      <c r="AG119">
        <v>23</v>
      </c>
      <c r="AH119">
        <v>63.39</v>
      </c>
      <c r="AI119">
        <v>71.22</v>
      </c>
      <c r="AJ119" s="3">
        <f t="shared" si="49"/>
        <v>0</v>
      </c>
      <c r="AK119" s="3">
        <f t="shared" si="50"/>
        <v>1</v>
      </c>
      <c r="AL119" s="3">
        <f t="shared" si="51"/>
        <v>0</v>
      </c>
    </row>
    <row r="120" spans="1:38" x14ac:dyDescent="0.35">
      <c r="A120" t="s">
        <v>969</v>
      </c>
      <c r="B120" t="s">
        <v>952</v>
      </c>
      <c r="C120" s="4" t="s">
        <v>3</v>
      </c>
      <c r="D120" s="4" t="s">
        <v>1</v>
      </c>
      <c r="E120" s="4">
        <v>23</v>
      </c>
      <c r="F120" s="4">
        <v>67.7</v>
      </c>
      <c r="G120" s="4">
        <v>71.22</v>
      </c>
      <c r="H120" s="4">
        <f t="shared" si="44"/>
        <v>0.95057568098848644</v>
      </c>
      <c r="I120" s="4">
        <v>22.5</v>
      </c>
      <c r="J120" s="4">
        <v>55.94</v>
      </c>
      <c r="K120" s="4">
        <v>69.97</v>
      </c>
      <c r="L120" s="4">
        <f t="shared" si="46"/>
        <v>0</v>
      </c>
      <c r="M120" s="4">
        <f t="shared" si="47"/>
        <v>0</v>
      </c>
      <c r="N120" s="4">
        <f t="shared" si="48"/>
        <v>1</v>
      </c>
      <c r="Y120" t="s">
        <v>969</v>
      </c>
      <c r="Z120" t="s">
        <v>952</v>
      </c>
      <c r="AA120" t="s">
        <v>3</v>
      </c>
      <c r="AB120" t="s">
        <v>2</v>
      </c>
      <c r="AC120">
        <v>24</v>
      </c>
      <c r="AD120">
        <v>133.13999999999999</v>
      </c>
      <c r="AE120">
        <v>73.7</v>
      </c>
      <c r="AF120">
        <f t="shared" si="45"/>
        <v>1.8065128900949794</v>
      </c>
      <c r="AG120">
        <v>22.5</v>
      </c>
      <c r="AH120">
        <v>65.959999999999994</v>
      </c>
      <c r="AI120">
        <v>69.97</v>
      </c>
      <c r="AJ120" s="3">
        <f t="shared" si="49"/>
        <v>1</v>
      </c>
      <c r="AK120" s="3">
        <f t="shared" si="50"/>
        <v>0</v>
      </c>
      <c r="AL120" s="3">
        <f t="shared" si="51"/>
        <v>0</v>
      </c>
    </row>
    <row r="121" spans="1:38" x14ac:dyDescent="0.35">
      <c r="A121" t="s">
        <v>970</v>
      </c>
      <c r="B121" t="s">
        <v>952</v>
      </c>
      <c r="C121" s="4" t="s">
        <v>3</v>
      </c>
      <c r="D121" s="4" t="s">
        <v>1</v>
      </c>
      <c r="E121" s="4">
        <v>24</v>
      </c>
      <c r="F121" s="4">
        <v>64.010000000000005</v>
      </c>
      <c r="G121" s="4">
        <v>73.7</v>
      </c>
      <c r="H121" s="4">
        <f t="shared" si="44"/>
        <v>0.86852103120759838</v>
      </c>
      <c r="I121" s="4">
        <v>23.5</v>
      </c>
      <c r="J121" s="4">
        <v>52.33</v>
      </c>
      <c r="K121" s="4">
        <v>72.459999999999994</v>
      </c>
      <c r="L121" s="4">
        <f t="shared" si="46"/>
        <v>0</v>
      </c>
      <c r="M121" s="4">
        <f t="shared" si="47"/>
        <v>0</v>
      </c>
      <c r="N121" s="4">
        <f t="shared" si="48"/>
        <v>1</v>
      </c>
      <c r="Y121" t="s">
        <v>970</v>
      </c>
      <c r="Z121" t="s">
        <v>952</v>
      </c>
      <c r="AA121" t="s">
        <v>3</v>
      </c>
      <c r="AB121" t="s">
        <v>2</v>
      </c>
      <c r="AC121">
        <v>24</v>
      </c>
      <c r="AD121">
        <v>91.83</v>
      </c>
      <c r="AE121">
        <v>73.7</v>
      </c>
      <c r="AF121">
        <f t="shared" si="45"/>
        <v>1.2459972862957938</v>
      </c>
      <c r="AG121">
        <v>22.5</v>
      </c>
      <c r="AH121">
        <v>49.22</v>
      </c>
      <c r="AI121">
        <v>69.97</v>
      </c>
      <c r="AJ121" s="3">
        <f t="shared" si="49"/>
        <v>0</v>
      </c>
      <c r="AK121" s="3">
        <f t="shared" si="50"/>
        <v>1</v>
      </c>
      <c r="AL121" s="3">
        <f t="shared" si="51"/>
        <v>0</v>
      </c>
    </row>
    <row r="122" spans="1:38" x14ac:dyDescent="0.35">
      <c r="A122" t="s">
        <v>971</v>
      </c>
      <c r="B122" t="s">
        <v>952</v>
      </c>
      <c r="C122" s="4" t="s">
        <v>3</v>
      </c>
      <c r="D122" s="4" t="s">
        <v>1</v>
      </c>
      <c r="E122" s="4">
        <v>23.5</v>
      </c>
      <c r="F122" s="4">
        <v>62.92</v>
      </c>
      <c r="G122" s="4">
        <v>72.459999999999994</v>
      </c>
      <c r="H122" s="4">
        <f t="shared" si="44"/>
        <v>0.86834115373999454</v>
      </c>
      <c r="I122" s="4">
        <v>23</v>
      </c>
      <c r="J122" s="4">
        <v>49.93</v>
      </c>
      <c r="K122" s="4">
        <v>71.22</v>
      </c>
      <c r="L122" s="4">
        <f t="shared" si="46"/>
        <v>0</v>
      </c>
      <c r="M122" s="4">
        <f t="shared" si="47"/>
        <v>0</v>
      </c>
      <c r="N122" s="4">
        <f t="shared" si="48"/>
        <v>1</v>
      </c>
      <c r="Y122" t="s">
        <v>971</v>
      </c>
      <c r="Z122" t="s">
        <v>952</v>
      </c>
      <c r="AA122" t="s">
        <v>3</v>
      </c>
      <c r="AB122" t="s">
        <v>2</v>
      </c>
      <c r="AC122">
        <v>24</v>
      </c>
      <c r="AD122">
        <v>96.68</v>
      </c>
      <c r="AE122">
        <v>73.7</v>
      </c>
      <c r="AF122">
        <f t="shared" si="45"/>
        <v>1.3118046132971506</v>
      </c>
      <c r="AG122">
        <v>23.5</v>
      </c>
      <c r="AH122">
        <v>69.959999999999994</v>
      </c>
      <c r="AI122">
        <v>72.459999999999994</v>
      </c>
      <c r="AJ122" s="3">
        <f t="shared" si="49"/>
        <v>0</v>
      </c>
      <c r="AK122" s="3">
        <f t="shared" si="50"/>
        <v>1</v>
      </c>
      <c r="AL122" s="3">
        <f t="shared" si="51"/>
        <v>0</v>
      </c>
    </row>
    <row r="123" spans="1:38" x14ac:dyDescent="0.35">
      <c r="A123" t="s">
        <v>972</v>
      </c>
      <c r="B123" t="s">
        <v>952</v>
      </c>
      <c r="C123" s="4" t="s">
        <v>3</v>
      </c>
      <c r="D123" s="4" t="s">
        <v>1</v>
      </c>
      <c r="E123" s="4">
        <v>24</v>
      </c>
      <c r="F123" s="4">
        <v>68.87</v>
      </c>
      <c r="G123" s="4">
        <v>73.7</v>
      </c>
      <c r="H123" s="4">
        <f t="shared" si="44"/>
        <v>0.93446404341926737</v>
      </c>
      <c r="I123" s="4">
        <v>23.5</v>
      </c>
      <c r="J123" s="4">
        <v>49.66</v>
      </c>
      <c r="K123" s="4">
        <v>72.459999999999994</v>
      </c>
      <c r="L123" s="4">
        <f t="shared" si="46"/>
        <v>0</v>
      </c>
      <c r="M123" s="4">
        <f t="shared" si="47"/>
        <v>0</v>
      </c>
      <c r="N123" s="4">
        <f t="shared" si="48"/>
        <v>1</v>
      </c>
      <c r="Y123" t="s">
        <v>972</v>
      </c>
      <c r="Z123" t="s">
        <v>952</v>
      </c>
      <c r="AA123" t="s">
        <v>3</v>
      </c>
      <c r="AB123" t="s">
        <v>2</v>
      </c>
      <c r="AC123">
        <v>24</v>
      </c>
      <c r="AD123">
        <v>119.33</v>
      </c>
      <c r="AE123">
        <v>73.7</v>
      </c>
      <c r="AF123">
        <f t="shared" si="45"/>
        <v>1.6191316146540027</v>
      </c>
      <c r="AG123">
        <v>22.5</v>
      </c>
      <c r="AH123">
        <v>62.47</v>
      </c>
      <c r="AI123">
        <v>69.97</v>
      </c>
      <c r="AJ123" s="3">
        <f t="shared" si="49"/>
        <v>1</v>
      </c>
      <c r="AK123" s="3">
        <f t="shared" si="50"/>
        <v>0</v>
      </c>
      <c r="AL123" s="3">
        <f t="shared" si="51"/>
        <v>0</v>
      </c>
    </row>
    <row r="124" spans="1:38" x14ac:dyDescent="0.35">
      <c r="A124" t="s">
        <v>973</v>
      </c>
      <c r="B124" t="s">
        <v>952</v>
      </c>
      <c r="C124" s="4" t="s">
        <v>3</v>
      </c>
      <c r="D124" s="4" t="s">
        <v>1</v>
      </c>
      <c r="E124" s="4">
        <v>20.5</v>
      </c>
      <c r="F124" s="4">
        <v>56.36</v>
      </c>
      <c r="G124" s="4">
        <v>64.97</v>
      </c>
      <c r="H124" s="4">
        <f t="shared" si="44"/>
        <v>0.86747729721409883</v>
      </c>
      <c r="I124" s="4">
        <v>20</v>
      </c>
      <c r="J124" s="4">
        <v>34.770000000000003</v>
      </c>
      <c r="K124" s="4">
        <v>63.71</v>
      </c>
      <c r="L124" s="4">
        <f t="shared" si="46"/>
        <v>0</v>
      </c>
      <c r="M124" s="4">
        <f t="shared" si="47"/>
        <v>0</v>
      </c>
      <c r="N124" s="4">
        <f t="shared" si="48"/>
        <v>1</v>
      </c>
      <c r="Y124" t="s">
        <v>973</v>
      </c>
      <c r="Z124" t="s">
        <v>952</v>
      </c>
      <c r="AA124" s="4" t="s">
        <v>3</v>
      </c>
      <c r="AB124" s="4" t="s">
        <v>2</v>
      </c>
      <c r="AC124" s="4">
        <v>24</v>
      </c>
      <c r="AD124" s="4">
        <v>67.7</v>
      </c>
      <c r="AE124" s="4">
        <v>73.7</v>
      </c>
      <c r="AF124" s="4">
        <f t="shared" si="45"/>
        <v>0.91858887381275445</v>
      </c>
      <c r="AG124" s="4">
        <v>23.5</v>
      </c>
      <c r="AH124" s="4">
        <v>47.53</v>
      </c>
      <c r="AI124" s="4">
        <v>72.459999999999994</v>
      </c>
      <c r="AJ124" s="4">
        <f t="shared" si="49"/>
        <v>0</v>
      </c>
      <c r="AK124" s="4">
        <f t="shared" si="50"/>
        <v>0</v>
      </c>
      <c r="AL124" s="4">
        <f t="shared" si="51"/>
        <v>1</v>
      </c>
    </row>
    <row r="125" spans="1:38" x14ac:dyDescent="0.35">
      <c r="A125" t="s">
        <v>974</v>
      </c>
      <c r="B125" t="s">
        <v>952</v>
      </c>
      <c r="C125" s="4" t="s">
        <v>3</v>
      </c>
      <c r="D125" s="4" t="s">
        <v>1</v>
      </c>
      <c r="E125" s="4">
        <v>30</v>
      </c>
      <c r="F125" s="4">
        <v>86.16</v>
      </c>
      <c r="G125" s="4">
        <v>88.39</v>
      </c>
      <c r="H125" s="4">
        <f t="shared" si="44"/>
        <v>0.97477090168571101</v>
      </c>
      <c r="I125" s="4">
        <v>29.5</v>
      </c>
      <c r="J125" s="4">
        <v>55.54</v>
      </c>
      <c r="K125" s="4">
        <v>87.18</v>
      </c>
      <c r="L125" s="4">
        <f t="shared" si="46"/>
        <v>0</v>
      </c>
      <c r="M125" s="4">
        <f t="shared" si="47"/>
        <v>0</v>
      </c>
      <c r="N125" s="4">
        <f t="shared" si="48"/>
        <v>1</v>
      </c>
      <c r="Y125" t="s">
        <v>974</v>
      </c>
      <c r="Z125" t="s">
        <v>952</v>
      </c>
      <c r="AA125" t="s">
        <v>3</v>
      </c>
      <c r="AB125" t="s">
        <v>2</v>
      </c>
      <c r="AC125">
        <v>24</v>
      </c>
      <c r="AD125">
        <v>89.87</v>
      </c>
      <c r="AE125">
        <v>73.7</v>
      </c>
      <c r="AF125">
        <f t="shared" si="45"/>
        <v>1.2194029850746269</v>
      </c>
      <c r="AG125">
        <v>23.5</v>
      </c>
      <c r="AH125">
        <v>54.28</v>
      </c>
      <c r="AI125">
        <v>72.459999999999994</v>
      </c>
      <c r="AJ125" s="3">
        <f t="shared" si="49"/>
        <v>0</v>
      </c>
      <c r="AK125" s="3">
        <f t="shared" si="50"/>
        <v>1</v>
      </c>
      <c r="AL125" s="3">
        <f t="shared" si="51"/>
        <v>0</v>
      </c>
    </row>
    <row r="126" spans="1:38" x14ac:dyDescent="0.35">
      <c r="A126" t="s">
        <v>975</v>
      </c>
      <c r="B126" t="s">
        <v>952</v>
      </c>
      <c r="C126" t="s">
        <v>3</v>
      </c>
      <c r="D126" t="s">
        <v>1</v>
      </c>
      <c r="E126">
        <v>29</v>
      </c>
      <c r="F126">
        <v>86.55</v>
      </c>
      <c r="G126">
        <v>85.96</v>
      </c>
      <c r="H126">
        <f t="shared" si="44"/>
        <v>1.0068636575151233</v>
      </c>
      <c r="I126">
        <v>28.5</v>
      </c>
      <c r="J126">
        <v>54.46</v>
      </c>
      <c r="K126">
        <v>84.74</v>
      </c>
      <c r="L126" s="3">
        <f t="shared" si="46"/>
        <v>0</v>
      </c>
      <c r="M126" s="3">
        <f t="shared" si="47"/>
        <v>1</v>
      </c>
      <c r="N126" s="3">
        <f t="shared" si="48"/>
        <v>0</v>
      </c>
      <c r="Y126" t="s">
        <v>975</v>
      </c>
      <c r="Z126" t="s">
        <v>952</v>
      </c>
      <c r="AA126" t="s">
        <v>3</v>
      </c>
      <c r="AB126" t="s">
        <v>2</v>
      </c>
      <c r="AC126">
        <v>24</v>
      </c>
      <c r="AD126">
        <v>105.59</v>
      </c>
      <c r="AE126">
        <v>73.7</v>
      </c>
      <c r="AF126">
        <f t="shared" si="45"/>
        <v>1.4327001356852103</v>
      </c>
      <c r="AG126">
        <v>23.5</v>
      </c>
      <c r="AH126">
        <v>70.28</v>
      </c>
      <c r="AI126">
        <v>72.459999999999994</v>
      </c>
      <c r="AJ126" s="3">
        <f t="shared" si="49"/>
        <v>0</v>
      </c>
      <c r="AK126" s="3">
        <f t="shared" si="50"/>
        <v>1</v>
      </c>
      <c r="AL126" s="3">
        <f t="shared" si="51"/>
        <v>0</v>
      </c>
    </row>
    <row r="127" spans="1:38" x14ac:dyDescent="0.35">
      <c r="A127" t="s">
        <v>976</v>
      </c>
      <c r="B127" t="s">
        <v>952</v>
      </c>
      <c r="C127" s="4" t="s">
        <v>3</v>
      </c>
      <c r="D127" s="4" t="s">
        <v>1</v>
      </c>
      <c r="E127" s="4">
        <v>22</v>
      </c>
      <c r="F127" s="4">
        <v>63.34</v>
      </c>
      <c r="G127" s="4">
        <v>68.72</v>
      </c>
      <c r="H127" s="4">
        <f t="shared" si="44"/>
        <v>0.92171129220023285</v>
      </c>
      <c r="I127" s="4">
        <v>21.5</v>
      </c>
      <c r="J127" s="4">
        <v>36.979999999999997</v>
      </c>
      <c r="K127" s="4">
        <v>67.47</v>
      </c>
      <c r="L127" s="4">
        <f t="shared" si="46"/>
        <v>0</v>
      </c>
      <c r="M127" s="4">
        <f t="shared" si="47"/>
        <v>0</v>
      </c>
      <c r="N127" s="4">
        <f t="shared" si="48"/>
        <v>1</v>
      </c>
      <c r="Y127" t="s">
        <v>976</v>
      </c>
      <c r="Z127" t="s">
        <v>952</v>
      </c>
      <c r="AA127" t="s">
        <v>3</v>
      </c>
      <c r="AB127" t="s">
        <v>2</v>
      </c>
      <c r="AC127">
        <v>24</v>
      </c>
      <c r="AD127">
        <v>114.3</v>
      </c>
      <c r="AE127">
        <v>73.7</v>
      </c>
      <c r="AF127">
        <f t="shared" si="45"/>
        <v>1.5508819538670284</v>
      </c>
      <c r="AG127">
        <v>23.5</v>
      </c>
      <c r="AH127">
        <v>71.16</v>
      </c>
      <c r="AI127">
        <v>72.459999999999994</v>
      </c>
      <c r="AJ127" s="3">
        <f t="shared" si="49"/>
        <v>1</v>
      </c>
      <c r="AK127" s="3">
        <f t="shared" si="50"/>
        <v>0</v>
      </c>
      <c r="AL127" s="3">
        <f t="shared" si="51"/>
        <v>0</v>
      </c>
    </row>
    <row r="128" spans="1:38" x14ac:dyDescent="0.35">
      <c r="A128" t="s">
        <v>977</v>
      </c>
      <c r="B128" t="s">
        <v>952</v>
      </c>
      <c r="C128" t="s">
        <v>3</v>
      </c>
      <c r="D128" t="s">
        <v>1</v>
      </c>
      <c r="E128">
        <v>24</v>
      </c>
      <c r="F128">
        <v>74.56</v>
      </c>
      <c r="G128">
        <v>73.7</v>
      </c>
      <c r="H128">
        <f t="shared" si="44"/>
        <v>1.0116689280868385</v>
      </c>
      <c r="I128">
        <v>23.5</v>
      </c>
      <c r="J128">
        <v>66.23</v>
      </c>
      <c r="K128">
        <v>72.459999999999994</v>
      </c>
      <c r="L128" s="3">
        <f t="shared" si="46"/>
        <v>0</v>
      </c>
      <c r="M128" s="3">
        <f t="shared" si="47"/>
        <v>1</v>
      </c>
      <c r="N128" s="3">
        <f t="shared" si="48"/>
        <v>0</v>
      </c>
      <c r="Y128" t="s">
        <v>977</v>
      </c>
      <c r="Z128" t="s">
        <v>952</v>
      </c>
      <c r="AA128" t="s">
        <v>3</v>
      </c>
      <c r="AB128" t="s">
        <v>2</v>
      </c>
      <c r="AC128">
        <v>24</v>
      </c>
      <c r="AD128">
        <v>111.1</v>
      </c>
      <c r="AE128">
        <v>73.7</v>
      </c>
      <c r="AF128">
        <f t="shared" si="45"/>
        <v>1.5074626865671641</v>
      </c>
      <c r="AG128">
        <v>23</v>
      </c>
      <c r="AH128">
        <v>67.2</v>
      </c>
      <c r="AI128">
        <v>71.22</v>
      </c>
      <c r="AJ128" s="3">
        <f t="shared" si="49"/>
        <v>1</v>
      </c>
      <c r="AK128" s="3">
        <f t="shared" si="50"/>
        <v>0</v>
      </c>
      <c r="AL128" s="3">
        <f t="shared" si="51"/>
        <v>0</v>
      </c>
    </row>
    <row r="129" spans="1:38" x14ac:dyDescent="0.35">
      <c r="A129" t="s">
        <v>978</v>
      </c>
      <c r="B129" t="s">
        <v>952</v>
      </c>
      <c r="C129" s="4" t="s">
        <v>3</v>
      </c>
      <c r="D129" s="4" t="s">
        <v>1</v>
      </c>
      <c r="E129" s="4">
        <v>18.5</v>
      </c>
      <c r="F129" s="4">
        <v>48.47</v>
      </c>
      <c r="G129" s="4">
        <v>59.91</v>
      </c>
      <c r="H129" s="4">
        <f t="shared" si="44"/>
        <v>0.80904690368886667</v>
      </c>
      <c r="I129" s="4">
        <v>18</v>
      </c>
      <c r="J129" s="4">
        <v>18.809999999999999</v>
      </c>
      <c r="K129" s="4">
        <v>58.64</v>
      </c>
      <c r="L129" s="4">
        <f t="shared" si="46"/>
        <v>0</v>
      </c>
      <c r="M129" s="4">
        <f t="shared" si="47"/>
        <v>0</v>
      </c>
      <c r="N129" s="4">
        <f t="shared" si="48"/>
        <v>1</v>
      </c>
      <c r="Y129" t="s">
        <v>978</v>
      </c>
      <c r="Z129" t="s">
        <v>952</v>
      </c>
      <c r="AA129" t="s">
        <v>3</v>
      </c>
      <c r="AB129" t="s">
        <v>2</v>
      </c>
      <c r="AC129">
        <v>24</v>
      </c>
      <c r="AD129">
        <v>104.35</v>
      </c>
      <c r="AE129">
        <v>73.7</v>
      </c>
      <c r="AF129">
        <f t="shared" si="45"/>
        <v>1.4158751696065128</v>
      </c>
      <c r="AG129">
        <v>23.5</v>
      </c>
      <c r="AH129">
        <v>60.64</v>
      </c>
      <c r="AI129">
        <v>72.459999999999994</v>
      </c>
      <c r="AJ129" s="3">
        <f t="shared" si="49"/>
        <v>0</v>
      </c>
      <c r="AK129" s="3">
        <f t="shared" si="50"/>
        <v>1</v>
      </c>
      <c r="AL129" s="3">
        <f t="shared" si="51"/>
        <v>0</v>
      </c>
    </row>
    <row r="130" spans="1:38" x14ac:dyDescent="0.35">
      <c r="A130" t="s">
        <v>979</v>
      </c>
      <c r="B130" t="s">
        <v>952</v>
      </c>
      <c r="C130" t="s">
        <v>3</v>
      </c>
      <c r="D130" t="s">
        <v>1</v>
      </c>
      <c r="E130">
        <v>22</v>
      </c>
      <c r="F130">
        <v>84.36</v>
      </c>
      <c r="G130">
        <v>68.72</v>
      </c>
      <c r="H130">
        <f t="shared" ref="H130:H193" si="52">F130/G130</f>
        <v>1.2275902211874272</v>
      </c>
      <c r="I130">
        <v>21.5</v>
      </c>
      <c r="J130">
        <v>44.93</v>
      </c>
      <c r="K130">
        <v>67.47</v>
      </c>
      <c r="L130" s="3">
        <f t="shared" si="46"/>
        <v>0</v>
      </c>
      <c r="M130" s="3">
        <f t="shared" si="47"/>
        <v>1</v>
      </c>
      <c r="N130" s="3">
        <f t="shared" si="48"/>
        <v>0</v>
      </c>
      <c r="Y130" t="s">
        <v>979</v>
      </c>
      <c r="Z130" t="s">
        <v>952</v>
      </c>
      <c r="AA130" t="s">
        <v>3</v>
      </c>
      <c r="AB130" t="s">
        <v>2</v>
      </c>
      <c r="AC130">
        <v>24</v>
      </c>
      <c r="AD130">
        <v>103.88</v>
      </c>
      <c r="AE130">
        <v>73.7</v>
      </c>
      <c r="AF130">
        <f t="shared" ref="AF130:AF193" si="53">AD130/AE130</f>
        <v>1.4094979647218453</v>
      </c>
      <c r="AG130">
        <v>23.5</v>
      </c>
      <c r="AH130">
        <v>67.28</v>
      </c>
      <c r="AI130">
        <v>72.459999999999994</v>
      </c>
      <c r="AJ130" s="3">
        <f t="shared" si="49"/>
        <v>0</v>
      </c>
      <c r="AK130" s="3">
        <f t="shared" si="50"/>
        <v>1</v>
      </c>
      <c r="AL130" s="3">
        <f t="shared" si="51"/>
        <v>0</v>
      </c>
    </row>
    <row r="131" spans="1:38" x14ac:dyDescent="0.35">
      <c r="A131" t="s">
        <v>980</v>
      </c>
      <c r="B131" t="s">
        <v>952</v>
      </c>
      <c r="C131" s="4" t="s">
        <v>3</v>
      </c>
      <c r="D131" s="4" t="s">
        <v>1</v>
      </c>
      <c r="E131" s="4">
        <v>21</v>
      </c>
      <c r="F131" s="4">
        <v>61.15</v>
      </c>
      <c r="G131" s="4">
        <v>66.22</v>
      </c>
      <c r="H131" s="4">
        <f t="shared" si="52"/>
        <v>0.92343702808819084</v>
      </c>
      <c r="I131" s="4">
        <v>20.5</v>
      </c>
      <c r="J131" s="4">
        <v>56.96</v>
      </c>
      <c r="K131" s="4">
        <v>64.97</v>
      </c>
      <c r="L131" s="4">
        <f t="shared" ref="L131:L194" si="54">IF(H131&gt;1.5,1,0)</f>
        <v>0</v>
      </c>
      <c r="M131" s="4">
        <f t="shared" ref="M131:M194" si="55">IF((AND(H131&gt;1,H131&lt;1.5)),1,0)</f>
        <v>0</v>
      </c>
      <c r="N131" s="4">
        <f t="shared" ref="N131:N194" si="56">IF(H131&lt;1,1,0)</f>
        <v>1</v>
      </c>
      <c r="Y131" t="s">
        <v>980</v>
      </c>
      <c r="Z131" t="s">
        <v>952</v>
      </c>
      <c r="AA131" t="s">
        <v>3</v>
      </c>
      <c r="AB131" t="s">
        <v>2</v>
      </c>
      <c r="AC131">
        <v>24</v>
      </c>
      <c r="AD131">
        <v>76.06</v>
      </c>
      <c r="AE131">
        <v>73.7</v>
      </c>
      <c r="AF131">
        <f t="shared" si="53"/>
        <v>1.0320217096336499</v>
      </c>
      <c r="AG131">
        <v>23.5</v>
      </c>
      <c r="AH131">
        <v>38.57</v>
      </c>
      <c r="AI131">
        <v>72.459999999999994</v>
      </c>
      <c r="AJ131" s="3">
        <f t="shared" ref="AJ131:AJ194" si="57">IF(AF131&gt;1.5,1,0)</f>
        <v>0</v>
      </c>
      <c r="AK131" s="3">
        <f t="shared" ref="AK131:AK194" si="58">IF((AND(AF131&gt;1,AF131&lt;1.5)),1,0)</f>
        <v>1</v>
      </c>
      <c r="AL131" s="3">
        <f t="shared" ref="AL131:AL194" si="59">IF(AF131&lt;1,1,0)</f>
        <v>0</v>
      </c>
    </row>
    <row r="132" spans="1:38" x14ac:dyDescent="0.35">
      <c r="A132" t="s">
        <v>997</v>
      </c>
      <c r="B132" t="s">
        <v>952</v>
      </c>
      <c r="C132" s="4" t="s">
        <v>3</v>
      </c>
      <c r="D132" s="4" t="s">
        <v>4</v>
      </c>
      <c r="E132" s="4">
        <v>23</v>
      </c>
      <c r="F132" s="4">
        <v>67.37</v>
      </c>
      <c r="G132" s="4">
        <v>71.22</v>
      </c>
      <c r="H132" s="4">
        <f t="shared" si="52"/>
        <v>0.94594215108115709</v>
      </c>
      <c r="I132" s="4">
        <v>22.5</v>
      </c>
      <c r="J132" s="4">
        <v>55.15</v>
      </c>
      <c r="K132" s="4">
        <v>69.97</v>
      </c>
      <c r="L132" s="4">
        <f t="shared" si="54"/>
        <v>0</v>
      </c>
      <c r="M132" s="4">
        <f t="shared" si="55"/>
        <v>0</v>
      </c>
      <c r="N132" s="4">
        <f t="shared" si="56"/>
        <v>1</v>
      </c>
      <c r="Y132" t="s">
        <v>997</v>
      </c>
      <c r="Z132" t="s">
        <v>952</v>
      </c>
      <c r="AA132" t="s">
        <v>3</v>
      </c>
      <c r="AB132" t="s">
        <v>5</v>
      </c>
      <c r="AC132">
        <v>23.5</v>
      </c>
      <c r="AD132">
        <v>76.95</v>
      </c>
      <c r="AE132">
        <v>72.459999999999994</v>
      </c>
      <c r="AF132">
        <f t="shared" si="53"/>
        <v>1.0619652221915541</v>
      </c>
      <c r="AG132">
        <v>22</v>
      </c>
      <c r="AH132">
        <v>64.62</v>
      </c>
      <c r="AI132">
        <v>68.72</v>
      </c>
      <c r="AJ132" s="3">
        <f t="shared" si="57"/>
        <v>0</v>
      </c>
      <c r="AK132" s="3">
        <f t="shared" si="58"/>
        <v>1</v>
      </c>
      <c r="AL132" s="3">
        <f t="shared" si="59"/>
        <v>0</v>
      </c>
    </row>
    <row r="133" spans="1:38" x14ac:dyDescent="0.35">
      <c r="A133" t="s">
        <v>998</v>
      </c>
      <c r="B133" t="s">
        <v>952</v>
      </c>
      <c r="C133" s="4" t="s">
        <v>3</v>
      </c>
      <c r="D133" s="4" t="s">
        <v>4</v>
      </c>
      <c r="E133" s="4">
        <v>21.5</v>
      </c>
      <c r="F133" s="4">
        <v>61.52</v>
      </c>
      <c r="G133" s="4">
        <v>67.47</v>
      </c>
      <c r="H133" s="4">
        <f t="shared" si="52"/>
        <v>0.91181265747739737</v>
      </c>
      <c r="I133" s="4">
        <v>21</v>
      </c>
      <c r="J133" s="4">
        <v>27.39</v>
      </c>
      <c r="K133" s="4">
        <v>66.22</v>
      </c>
      <c r="L133" s="4">
        <f t="shared" si="54"/>
        <v>0</v>
      </c>
      <c r="M133" s="4">
        <f t="shared" si="55"/>
        <v>0</v>
      </c>
      <c r="N133" s="4">
        <f t="shared" si="56"/>
        <v>1</v>
      </c>
      <c r="Y133" t="s">
        <v>998</v>
      </c>
      <c r="Z133" t="s">
        <v>952</v>
      </c>
      <c r="AA133" s="4" t="s">
        <v>3</v>
      </c>
      <c r="AB133" s="4" t="s">
        <v>5</v>
      </c>
      <c r="AC133" s="4">
        <v>22.5</v>
      </c>
      <c r="AD133" s="4">
        <v>63.09</v>
      </c>
      <c r="AE133" s="4">
        <v>69.97</v>
      </c>
      <c r="AF133" s="4">
        <f t="shared" si="53"/>
        <v>0.90167214520508798</v>
      </c>
      <c r="AG133" s="4">
        <v>22</v>
      </c>
      <c r="AH133" s="4">
        <v>56.87</v>
      </c>
      <c r="AI133" s="4">
        <v>68.72</v>
      </c>
      <c r="AJ133" s="4">
        <f t="shared" si="57"/>
        <v>0</v>
      </c>
      <c r="AK133" s="4">
        <f t="shared" si="58"/>
        <v>0</v>
      </c>
      <c r="AL133" s="4">
        <f t="shared" si="59"/>
        <v>1</v>
      </c>
    </row>
    <row r="134" spans="1:38" x14ac:dyDescent="0.35">
      <c r="A134" t="s">
        <v>999</v>
      </c>
      <c r="B134" t="s">
        <v>952</v>
      </c>
      <c r="C134" t="s">
        <v>3</v>
      </c>
      <c r="D134" t="s">
        <v>4</v>
      </c>
      <c r="E134">
        <v>31.5</v>
      </c>
      <c r="F134">
        <v>98.5</v>
      </c>
      <c r="G134">
        <v>92.02</v>
      </c>
      <c r="H134">
        <f t="shared" si="52"/>
        <v>1.0704194740273854</v>
      </c>
      <c r="I134">
        <v>31</v>
      </c>
      <c r="J134">
        <v>54.36</v>
      </c>
      <c r="K134">
        <v>90.81</v>
      </c>
      <c r="L134" s="3">
        <f t="shared" si="54"/>
        <v>0</v>
      </c>
      <c r="M134" s="3">
        <f t="shared" si="55"/>
        <v>1</v>
      </c>
      <c r="N134" s="3">
        <f t="shared" si="56"/>
        <v>0</v>
      </c>
      <c r="Y134" t="s">
        <v>999</v>
      </c>
      <c r="Z134" t="s">
        <v>952</v>
      </c>
      <c r="AA134" s="4" t="s">
        <v>3</v>
      </c>
      <c r="AB134" s="4" t="s">
        <v>5</v>
      </c>
      <c r="AC134" s="4">
        <v>35</v>
      </c>
      <c r="AD134" s="4">
        <v>90.95</v>
      </c>
      <c r="AE134" s="4">
        <v>100.44</v>
      </c>
      <c r="AF134" s="4">
        <f t="shared" si="53"/>
        <v>0.90551573078454806</v>
      </c>
      <c r="AG134" s="4">
        <v>34.5</v>
      </c>
      <c r="AH134" s="4">
        <v>81.459999999999994</v>
      </c>
      <c r="AI134" s="4">
        <v>99.24</v>
      </c>
      <c r="AJ134" s="4">
        <f t="shared" si="57"/>
        <v>0</v>
      </c>
      <c r="AK134" s="4">
        <f t="shared" si="58"/>
        <v>0</v>
      </c>
      <c r="AL134" s="4">
        <f t="shared" si="59"/>
        <v>1</v>
      </c>
    </row>
    <row r="135" spans="1:38" x14ac:dyDescent="0.35">
      <c r="A135" t="s">
        <v>1000</v>
      </c>
      <c r="B135" t="s">
        <v>952</v>
      </c>
      <c r="C135" s="4" t="s">
        <v>3</v>
      </c>
      <c r="D135" s="4" t="s">
        <v>4</v>
      </c>
      <c r="E135" s="4">
        <v>20</v>
      </c>
      <c r="F135" s="4">
        <v>63.7</v>
      </c>
      <c r="G135" s="4">
        <v>63.71</v>
      </c>
      <c r="H135" s="4">
        <f t="shared" si="52"/>
        <v>0.99984303876942393</v>
      </c>
      <c r="I135" s="4">
        <v>19.5</v>
      </c>
      <c r="J135" s="4">
        <v>49.73</v>
      </c>
      <c r="K135" s="4">
        <v>62.44</v>
      </c>
      <c r="L135" s="4">
        <f t="shared" si="54"/>
        <v>0</v>
      </c>
      <c r="M135" s="4">
        <f t="shared" si="55"/>
        <v>0</v>
      </c>
      <c r="N135" s="4">
        <f t="shared" si="56"/>
        <v>1</v>
      </c>
      <c r="Y135" t="s">
        <v>1000</v>
      </c>
      <c r="Z135" t="s">
        <v>952</v>
      </c>
      <c r="AA135" s="4" t="s">
        <v>3</v>
      </c>
      <c r="AB135" s="4" t="s">
        <v>5</v>
      </c>
      <c r="AC135" s="4">
        <v>21.5</v>
      </c>
      <c r="AD135" s="4">
        <v>59.08</v>
      </c>
      <c r="AE135" s="4">
        <v>67.47</v>
      </c>
      <c r="AF135" s="4">
        <f t="shared" si="53"/>
        <v>0.8756484363420779</v>
      </c>
      <c r="AG135" s="4">
        <v>21</v>
      </c>
      <c r="AH135" s="4">
        <v>30.82</v>
      </c>
      <c r="AI135" s="4">
        <v>66.22</v>
      </c>
      <c r="AJ135" s="4">
        <f t="shared" si="57"/>
        <v>0</v>
      </c>
      <c r="AK135" s="4">
        <f t="shared" si="58"/>
        <v>0</v>
      </c>
      <c r="AL135" s="4">
        <f t="shared" si="59"/>
        <v>1</v>
      </c>
    </row>
    <row r="136" spans="1:38" x14ac:dyDescent="0.35">
      <c r="A136" t="s">
        <v>1001</v>
      </c>
      <c r="B136" t="s">
        <v>952</v>
      </c>
      <c r="C136" t="s">
        <v>3</v>
      </c>
      <c r="D136" t="s">
        <v>4</v>
      </c>
      <c r="E136">
        <v>23</v>
      </c>
      <c r="F136">
        <v>77.09</v>
      </c>
      <c r="G136">
        <v>71.22</v>
      </c>
      <c r="H136">
        <f t="shared" si="52"/>
        <v>1.0824206683515867</v>
      </c>
      <c r="I136">
        <v>22.5</v>
      </c>
      <c r="J136">
        <v>51.88</v>
      </c>
      <c r="K136">
        <v>69.97</v>
      </c>
      <c r="L136" s="3">
        <f t="shared" si="54"/>
        <v>0</v>
      </c>
      <c r="M136" s="3">
        <f t="shared" si="55"/>
        <v>1</v>
      </c>
      <c r="N136" s="3">
        <f t="shared" si="56"/>
        <v>0</v>
      </c>
      <c r="Y136" t="s">
        <v>1001</v>
      </c>
      <c r="Z136" t="s">
        <v>952</v>
      </c>
      <c r="AA136" s="4" t="s">
        <v>3</v>
      </c>
      <c r="AB136" s="4" t="s">
        <v>5</v>
      </c>
      <c r="AC136" s="4">
        <v>16.5</v>
      </c>
      <c r="AD136" s="4">
        <v>37.04</v>
      </c>
      <c r="AE136" s="4">
        <v>54.79</v>
      </c>
      <c r="AF136" s="4">
        <f t="shared" si="53"/>
        <v>0.67603577295126849</v>
      </c>
      <c r="AG136" s="4">
        <v>16</v>
      </c>
      <c r="AH136" s="4">
        <v>21.99</v>
      </c>
      <c r="AI136" s="4">
        <v>53.5</v>
      </c>
      <c r="AJ136" s="4">
        <f t="shared" si="57"/>
        <v>0</v>
      </c>
      <c r="AK136" s="4">
        <f t="shared" si="58"/>
        <v>0</v>
      </c>
      <c r="AL136" s="4">
        <f t="shared" si="59"/>
        <v>1</v>
      </c>
    </row>
    <row r="137" spans="1:38" x14ac:dyDescent="0.35">
      <c r="A137" t="s">
        <v>1002</v>
      </c>
      <c r="B137" t="s">
        <v>952</v>
      </c>
      <c r="C137" s="4" t="s">
        <v>3</v>
      </c>
      <c r="D137" s="4" t="s">
        <v>4</v>
      </c>
      <c r="E137" s="4">
        <v>26.5</v>
      </c>
      <c r="F137" s="4">
        <v>74.2</v>
      </c>
      <c r="G137" s="4">
        <v>79.86</v>
      </c>
      <c r="H137" s="4">
        <f t="shared" si="52"/>
        <v>0.92912597044828449</v>
      </c>
      <c r="I137" s="4">
        <v>26</v>
      </c>
      <c r="J137" s="4">
        <v>46.38</v>
      </c>
      <c r="K137" s="4">
        <v>78.63</v>
      </c>
      <c r="L137" s="4">
        <f t="shared" si="54"/>
        <v>0</v>
      </c>
      <c r="M137" s="4">
        <f t="shared" si="55"/>
        <v>0</v>
      </c>
      <c r="N137" s="4">
        <f t="shared" si="56"/>
        <v>1</v>
      </c>
      <c r="Y137" t="s">
        <v>1002</v>
      </c>
      <c r="Z137" t="s">
        <v>952</v>
      </c>
      <c r="AA137" s="4" t="s">
        <v>3</v>
      </c>
      <c r="AB137" s="4" t="s">
        <v>5</v>
      </c>
      <c r="AC137" s="4">
        <v>20.5</v>
      </c>
      <c r="AD137" s="4">
        <v>51.91</v>
      </c>
      <c r="AE137" s="4">
        <v>64.97</v>
      </c>
      <c r="AF137" s="4">
        <f t="shared" si="53"/>
        <v>0.79898414652916727</v>
      </c>
      <c r="AG137" s="4">
        <v>20</v>
      </c>
      <c r="AH137" s="4">
        <v>40.68</v>
      </c>
      <c r="AI137" s="4">
        <v>63.71</v>
      </c>
      <c r="AJ137" s="4">
        <f t="shared" si="57"/>
        <v>0</v>
      </c>
      <c r="AK137" s="4">
        <f t="shared" si="58"/>
        <v>0</v>
      </c>
      <c r="AL137" s="4">
        <f t="shared" si="59"/>
        <v>1</v>
      </c>
    </row>
    <row r="138" spans="1:38" x14ac:dyDescent="0.35">
      <c r="A138" t="s">
        <v>1003</v>
      </c>
      <c r="B138" t="s">
        <v>952</v>
      </c>
      <c r="C138" s="4" t="s">
        <v>3</v>
      </c>
      <c r="D138" s="4" t="s">
        <v>4</v>
      </c>
      <c r="E138" s="4">
        <v>19</v>
      </c>
      <c r="F138" s="4">
        <v>49.84</v>
      </c>
      <c r="G138" s="4">
        <v>61.18</v>
      </c>
      <c r="H138" s="4">
        <f t="shared" si="52"/>
        <v>0.81464530892448517</v>
      </c>
      <c r="I138" s="4">
        <v>18.5</v>
      </c>
      <c r="J138" s="4">
        <v>38.53</v>
      </c>
      <c r="K138" s="4">
        <v>59.91</v>
      </c>
      <c r="L138" s="4">
        <f t="shared" si="54"/>
        <v>0</v>
      </c>
      <c r="M138" s="4">
        <f t="shared" si="55"/>
        <v>0</v>
      </c>
      <c r="N138" s="4">
        <f t="shared" si="56"/>
        <v>1</v>
      </c>
      <c r="Y138" t="s">
        <v>1003</v>
      </c>
      <c r="Z138" t="s">
        <v>952</v>
      </c>
      <c r="AA138" s="4" t="s">
        <v>3</v>
      </c>
      <c r="AB138" s="4" t="s">
        <v>5</v>
      </c>
      <c r="AC138" s="4">
        <v>15</v>
      </c>
      <c r="AD138" s="4">
        <v>46.37</v>
      </c>
      <c r="AE138" s="4">
        <v>50.91</v>
      </c>
      <c r="AF138" s="4">
        <f t="shared" si="53"/>
        <v>0.9108230210174818</v>
      </c>
      <c r="AG138" s="4">
        <v>15</v>
      </c>
      <c r="AH138" s="4">
        <v>46.37</v>
      </c>
      <c r="AI138" s="4">
        <v>50.91</v>
      </c>
      <c r="AJ138" s="4">
        <f t="shared" si="57"/>
        <v>0</v>
      </c>
      <c r="AK138" s="4">
        <f t="shared" si="58"/>
        <v>0</v>
      </c>
      <c r="AL138" s="4">
        <f t="shared" si="59"/>
        <v>1</v>
      </c>
    </row>
    <row r="139" spans="1:38" x14ac:dyDescent="0.35">
      <c r="A139" t="s">
        <v>1004</v>
      </c>
      <c r="B139" t="s">
        <v>952</v>
      </c>
      <c r="C139" t="s">
        <v>3</v>
      </c>
      <c r="D139" t="s">
        <v>4</v>
      </c>
      <c r="E139">
        <v>17.5</v>
      </c>
      <c r="F139">
        <v>59.96</v>
      </c>
      <c r="G139">
        <v>57.36</v>
      </c>
      <c r="H139">
        <f t="shared" si="52"/>
        <v>1.0453277545327755</v>
      </c>
      <c r="I139">
        <v>35</v>
      </c>
      <c r="J139">
        <v>101.99</v>
      </c>
      <c r="K139">
        <v>100.44</v>
      </c>
      <c r="L139" s="3">
        <f t="shared" si="54"/>
        <v>0</v>
      </c>
      <c r="M139" s="3">
        <f t="shared" si="55"/>
        <v>1</v>
      </c>
      <c r="N139" s="3">
        <f t="shared" si="56"/>
        <v>0</v>
      </c>
      <c r="Y139" t="s">
        <v>1004</v>
      </c>
      <c r="Z139" t="s">
        <v>952</v>
      </c>
      <c r="AA139" s="4" t="s">
        <v>3</v>
      </c>
      <c r="AB139" s="4" t="s">
        <v>5</v>
      </c>
      <c r="AC139" s="4">
        <v>31.5</v>
      </c>
      <c r="AD139" s="4">
        <v>85.88</v>
      </c>
      <c r="AE139" s="4">
        <v>92.02</v>
      </c>
      <c r="AF139" s="4">
        <f t="shared" si="53"/>
        <v>0.93327537491849599</v>
      </c>
      <c r="AG139" s="4">
        <v>31</v>
      </c>
      <c r="AH139" s="4">
        <v>54.05</v>
      </c>
      <c r="AI139" s="4">
        <v>90.81</v>
      </c>
      <c r="AJ139" s="4">
        <f t="shared" si="57"/>
        <v>0</v>
      </c>
      <c r="AK139" s="4">
        <f t="shared" si="58"/>
        <v>0</v>
      </c>
      <c r="AL139" s="4">
        <f t="shared" si="59"/>
        <v>1</v>
      </c>
    </row>
    <row r="140" spans="1:38" x14ac:dyDescent="0.35">
      <c r="A140" t="s">
        <v>1005</v>
      </c>
      <c r="B140" t="s">
        <v>952</v>
      </c>
      <c r="C140" s="4" t="s">
        <v>3</v>
      </c>
      <c r="D140" s="4" t="s">
        <v>4</v>
      </c>
      <c r="E140" s="4">
        <v>15.5</v>
      </c>
      <c r="F140" s="4">
        <v>48.58</v>
      </c>
      <c r="G140" s="4">
        <v>52.21</v>
      </c>
      <c r="H140" s="4">
        <f t="shared" si="52"/>
        <v>0.93047308944646612</v>
      </c>
      <c r="I140" s="4">
        <v>15</v>
      </c>
      <c r="J140" s="4">
        <v>36.86</v>
      </c>
      <c r="K140" s="4">
        <v>50.91</v>
      </c>
      <c r="L140" s="4">
        <f t="shared" si="54"/>
        <v>0</v>
      </c>
      <c r="M140" s="4">
        <f t="shared" si="55"/>
        <v>0</v>
      </c>
      <c r="N140" s="4">
        <f t="shared" si="56"/>
        <v>1</v>
      </c>
      <c r="Y140" t="s">
        <v>1005</v>
      </c>
      <c r="Z140" t="s">
        <v>952</v>
      </c>
      <c r="AA140" t="s">
        <v>3</v>
      </c>
      <c r="AB140" t="s">
        <v>5</v>
      </c>
      <c r="AC140">
        <v>29.5</v>
      </c>
      <c r="AD140">
        <v>89.66</v>
      </c>
      <c r="AE140">
        <v>87.18</v>
      </c>
      <c r="AF140">
        <f t="shared" si="53"/>
        <v>1.0284468914888736</v>
      </c>
      <c r="AG140">
        <v>29</v>
      </c>
      <c r="AH140">
        <v>51.37</v>
      </c>
      <c r="AI140">
        <v>85.96</v>
      </c>
      <c r="AJ140" s="3">
        <f t="shared" si="57"/>
        <v>0</v>
      </c>
      <c r="AK140" s="3">
        <f t="shared" si="58"/>
        <v>1</v>
      </c>
      <c r="AL140" s="3">
        <f t="shared" si="59"/>
        <v>0</v>
      </c>
    </row>
    <row r="141" spans="1:38" x14ac:dyDescent="0.35">
      <c r="A141" t="s">
        <v>1006</v>
      </c>
      <c r="B141" t="s">
        <v>952</v>
      </c>
      <c r="C141" t="s">
        <v>3</v>
      </c>
      <c r="D141" t="s">
        <v>4</v>
      </c>
      <c r="E141">
        <v>22.5</v>
      </c>
      <c r="F141">
        <v>75.260000000000005</v>
      </c>
      <c r="G141">
        <v>69.97</v>
      </c>
      <c r="H141">
        <f t="shared" si="52"/>
        <v>1.0756038302129485</v>
      </c>
      <c r="I141">
        <v>22</v>
      </c>
      <c r="J141">
        <v>43.21</v>
      </c>
      <c r="K141">
        <v>68.72</v>
      </c>
      <c r="L141" s="3">
        <f t="shared" si="54"/>
        <v>0</v>
      </c>
      <c r="M141" s="3">
        <f t="shared" si="55"/>
        <v>1</v>
      </c>
      <c r="N141" s="3">
        <f t="shared" si="56"/>
        <v>0</v>
      </c>
      <c r="Y141" t="s">
        <v>1006</v>
      </c>
      <c r="Z141" t="s">
        <v>952</v>
      </c>
      <c r="AA141" s="4" t="s">
        <v>3</v>
      </c>
      <c r="AB141" s="4" t="s">
        <v>5</v>
      </c>
      <c r="AC141" s="4">
        <v>31</v>
      </c>
      <c r="AD141" s="4">
        <v>81.98</v>
      </c>
      <c r="AE141" s="4">
        <v>90.81</v>
      </c>
      <c r="AF141" s="4">
        <f t="shared" si="53"/>
        <v>0.9027640127739236</v>
      </c>
      <c r="AG141" s="4">
        <v>30.5</v>
      </c>
      <c r="AH141" s="4">
        <v>62.68</v>
      </c>
      <c r="AI141" s="4">
        <v>89.6</v>
      </c>
      <c r="AJ141" s="4">
        <f t="shared" si="57"/>
        <v>0</v>
      </c>
      <c r="AK141" s="4">
        <f t="shared" si="58"/>
        <v>0</v>
      </c>
      <c r="AL141" s="4">
        <f t="shared" si="59"/>
        <v>1</v>
      </c>
    </row>
    <row r="142" spans="1:38" x14ac:dyDescent="0.35">
      <c r="A142" t="s">
        <v>1007</v>
      </c>
      <c r="B142" t="s">
        <v>952</v>
      </c>
      <c r="C142" s="4" t="s">
        <v>3</v>
      </c>
      <c r="D142" s="4" t="s">
        <v>4</v>
      </c>
      <c r="E142" s="4">
        <v>22.5</v>
      </c>
      <c r="F142" s="4">
        <v>63.75</v>
      </c>
      <c r="G142" s="4">
        <v>69.97</v>
      </c>
      <c r="H142" s="4">
        <f t="shared" si="52"/>
        <v>0.91110475918250677</v>
      </c>
      <c r="I142" s="4">
        <v>22</v>
      </c>
      <c r="J142" s="4">
        <v>45.4</v>
      </c>
      <c r="K142" s="4">
        <v>68.72</v>
      </c>
      <c r="L142" s="4">
        <f t="shared" si="54"/>
        <v>0</v>
      </c>
      <c r="M142" s="4">
        <f t="shared" si="55"/>
        <v>0</v>
      </c>
      <c r="N142" s="4">
        <f t="shared" si="56"/>
        <v>1</v>
      </c>
      <c r="Y142" t="s">
        <v>1007</v>
      </c>
      <c r="Z142" t="s">
        <v>952</v>
      </c>
      <c r="AA142" s="4" t="s">
        <v>3</v>
      </c>
      <c r="AB142" s="4" t="s">
        <v>5</v>
      </c>
      <c r="AC142" s="4">
        <v>23.5</v>
      </c>
      <c r="AD142" s="4">
        <v>59.85</v>
      </c>
      <c r="AE142" s="4">
        <v>72.459999999999994</v>
      </c>
      <c r="AF142" s="4">
        <f t="shared" si="53"/>
        <v>0.8259729505934309</v>
      </c>
      <c r="AG142" s="4">
        <v>23</v>
      </c>
      <c r="AH142" s="4">
        <v>57.9</v>
      </c>
      <c r="AI142" s="4">
        <v>71.22</v>
      </c>
      <c r="AJ142" s="4">
        <f t="shared" si="57"/>
        <v>0</v>
      </c>
      <c r="AK142" s="4">
        <f t="shared" si="58"/>
        <v>0</v>
      </c>
      <c r="AL142" s="4">
        <f t="shared" si="59"/>
        <v>1</v>
      </c>
    </row>
    <row r="143" spans="1:38" x14ac:dyDescent="0.35">
      <c r="A143" t="s">
        <v>1008</v>
      </c>
      <c r="B143" t="s">
        <v>952</v>
      </c>
      <c r="C143" s="4" t="s">
        <v>3</v>
      </c>
      <c r="D143" s="4" t="s">
        <v>4</v>
      </c>
      <c r="E143" s="4">
        <v>23</v>
      </c>
      <c r="F143" s="4">
        <v>61.24</v>
      </c>
      <c r="G143" s="4">
        <v>71.22</v>
      </c>
      <c r="H143" s="4">
        <f t="shared" si="52"/>
        <v>0.85987082280258353</v>
      </c>
      <c r="I143" s="4">
        <v>22.5</v>
      </c>
      <c r="J143" s="4">
        <v>53.14</v>
      </c>
      <c r="K143" s="4">
        <v>69.97</v>
      </c>
      <c r="L143" s="4">
        <f t="shared" si="54"/>
        <v>0</v>
      </c>
      <c r="M143" s="4">
        <f t="shared" si="55"/>
        <v>0</v>
      </c>
      <c r="N143" s="4">
        <f t="shared" si="56"/>
        <v>1</v>
      </c>
      <c r="Y143" t="s">
        <v>1008</v>
      </c>
      <c r="Z143" t="s">
        <v>952</v>
      </c>
      <c r="AA143" s="4" t="s">
        <v>3</v>
      </c>
      <c r="AB143" s="4" t="s">
        <v>5</v>
      </c>
      <c r="AC143" s="4">
        <v>34.5</v>
      </c>
      <c r="AD143" s="4">
        <v>89.48</v>
      </c>
      <c r="AE143" s="4">
        <v>99.24</v>
      </c>
      <c r="AF143" s="4">
        <f t="shared" si="53"/>
        <v>0.90165255945183398</v>
      </c>
      <c r="AG143" s="4">
        <v>34</v>
      </c>
      <c r="AH143" s="4">
        <v>77.39</v>
      </c>
      <c r="AI143" s="4">
        <v>98.04</v>
      </c>
      <c r="AJ143" s="4">
        <f t="shared" si="57"/>
        <v>0</v>
      </c>
      <c r="AK143" s="4">
        <f t="shared" si="58"/>
        <v>0</v>
      </c>
      <c r="AL143" s="4">
        <f t="shared" si="59"/>
        <v>1</v>
      </c>
    </row>
    <row r="144" spans="1:38" x14ac:dyDescent="0.35">
      <c r="A144" t="s">
        <v>1024</v>
      </c>
      <c r="B144" t="s">
        <v>1010</v>
      </c>
      <c r="C144" s="4" t="s">
        <v>3</v>
      </c>
      <c r="D144" s="4" t="s">
        <v>1</v>
      </c>
      <c r="E144" s="4">
        <v>35</v>
      </c>
      <c r="F144" s="4">
        <v>90.52</v>
      </c>
      <c r="G144" s="4">
        <v>100.44</v>
      </c>
      <c r="H144" s="4">
        <f t="shared" si="52"/>
        <v>0.90123456790123457</v>
      </c>
      <c r="I144" s="4">
        <v>34.5</v>
      </c>
      <c r="J144" s="4">
        <v>71.31</v>
      </c>
      <c r="K144" s="4">
        <v>99.24</v>
      </c>
      <c r="L144" s="4">
        <f t="shared" si="54"/>
        <v>0</v>
      </c>
      <c r="M144" s="4">
        <f t="shared" si="55"/>
        <v>0</v>
      </c>
      <c r="N144" s="4">
        <f t="shared" si="56"/>
        <v>1</v>
      </c>
      <c r="Y144" t="s">
        <v>1024</v>
      </c>
      <c r="Z144" t="s">
        <v>1010</v>
      </c>
      <c r="AA144" s="4" t="s">
        <v>3</v>
      </c>
      <c r="AB144" s="4" t="s">
        <v>2</v>
      </c>
      <c r="AC144" s="4">
        <v>24</v>
      </c>
      <c r="AD144" s="4">
        <v>66.569999999999993</v>
      </c>
      <c r="AE144" s="4">
        <v>73.7</v>
      </c>
      <c r="AF144" s="4">
        <f t="shared" si="53"/>
        <v>0.9032564450474897</v>
      </c>
      <c r="AG144" s="4">
        <v>23.5</v>
      </c>
      <c r="AH144" s="4">
        <v>48.72</v>
      </c>
      <c r="AI144" s="4">
        <v>72.459999999999994</v>
      </c>
      <c r="AJ144" s="4">
        <f t="shared" si="57"/>
        <v>0</v>
      </c>
      <c r="AK144" s="4">
        <f t="shared" si="58"/>
        <v>0</v>
      </c>
      <c r="AL144" s="4">
        <f t="shared" si="59"/>
        <v>1</v>
      </c>
    </row>
    <row r="145" spans="1:38" x14ac:dyDescent="0.35">
      <c r="A145" t="s">
        <v>1025</v>
      </c>
      <c r="B145" t="s">
        <v>1010</v>
      </c>
      <c r="C145" t="s">
        <v>3</v>
      </c>
      <c r="D145" t="s">
        <v>1</v>
      </c>
      <c r="E145">
        <v>24</v>
      </c>
      <c r="F145">
        <v>87.09</v>
      </c>
      <c r="G145">
        <v>73.7</v>
      </c>
      <c r="H145">
        <f t="shared" si="52"/>
        <v>1.1816824966078698</v>
      </c>
      <c r="I145">
        <v>23</v>
      </c>
      <c r="J145">
        <v>61.25</v>
      </c>
      <c r="K145">
        <v>71.22</v>
      </c>
      <c r="L145" s="3">
        <f t="shared" si="54"/>
        <v>0</v>
      </c>
      <c r="M145" s="3">
        <f t="shared" si="55"/>
        <v>1</v>
      </c>
      <c r="N145" s="3">
        <f t="shared" si="56"/>
        <v>0</v>
      </c>
      <c r="Y145" t="s">
        <v>1025</v>
      </c>
      <c r="Z145" t="s">
        <v>1010</v>
      </c>
      <c r="AA145" s="4" t="s">
        <v>3</v>
      </c>
      <c r="AB145" s="4" t="s">
        <v>2</v>
      </c>
      <c r="AC145" s="4">
        <v>16</v>
      </c>
      <c r="AD145" s="4">
        <v>45.62</v>
      </c>
      <c r="AE145" s="4">
        <v>53.5</v>
      </c>
      <c r="AF145" s="4">
        <f t="shared" si="53"/>
        <v>0.85271028037383167</v>
      </c>
      <c r="AG145" s="4">
        <v>15.5</v>
      </c>
      <c r="AH145" s="4">
        <v>35.049999999999997</v>
      </c>
      <c r="AI145" s="4">
        <v>52.21</v>
      </c>
      <c r="AJ145" s="4">
        <f t="shared" si="57"/>
        <v>0</v>
      </c>
      <c r="AK145" s="4">
        <f t="shared" si="58"/>
        <v>0</v>
      </c>
      <c r="AL145" s="4">
        <f t="shared" si="59"/>
        <v>1</v>
      </c>
    </row>
    <row r="146" spans="1:38" x14ac:dyDescent="0.35">
      <c r="A146" t="s">
        <v>1026</v>
      </c>
      <c r="B146" t="s">
        <v>1010</v>
      </c>
      <c r="C146" s="4" t="s">
        <v>3</v>
      </c>
      <c r="D146" s="4" t="s">
        <v>1</v>
      </c>
      <c r="E146" s="4">
        <v>24.5</v>
      </c>
      <c r="F146" s="4">
        <v>67.64</v>
      </c>
      <c r="G146" s="4">
        <v>74.930000000000007</v>
      </c>
      <c r="H146" s="4">
        <f t="shared" si="52"/>
        <v>0.90270919524889892</v>
      </c>
      <c r="I146" s="4">
        <v>24</v>
      </c>
      <c r="J146" s="4">
        <v>48.45</v>
      </c>
      <c r="K146" s="4">
        <v>73.7</v>
      </c>
      <c r="L146" s="4">
        <f t="shared" si="54"/>
        <v>0</v>
      </c>
      <c r="M146" s="4">
        <f t="shared" si="55"/>
        <v>0</v>
      </c>
      <c r="N146" s="4">
        <f t="shared" si="56"/>
        <v>1</v>
      </c>
      <c r="Y146" t="s">
        <v>1026</v>
      </c>
      <c r="Z146" t="s">
        <v>1010</v>
      </c>
      <c r="AA146" t="s">
        <v>3</v>
      </c>
      <c r="AB146" t="s">
        <v>2</v>
      </c>
      <c r="AC146">
        <v>27.5</v>
      </c>
      <c r="AD146">
        <v>82.66</v>
      </c>
      <c r="AE146">
        <v>82.3</v>
      </c>
      <c r="AF146">
        <f t="shared" si="53"/>
        <v>1.0043742405832321</v>
      </c>
      <c r="AG146">
        <v>27</v>
      </c>
      <c r="AH146">
        <v>67.16</v>
      </c>
      <c r="AI146">
        <v>81.08</v>
      </c>
      <c r="AJ146" s="3">
        <f t="shared" si="57"/>
        <v>0</v>
      </c>
      <c r="AK146" s="3">
        <f t="shared" si="58"/>
        <v>1</v>
      </c>
      <c r="AL146" s="3">
        <f t="shared" si="59"/>
        <v>0</v>
      </c>
    </row>
    <row r="147" spans="1:38" x14ac:dyDescent="0.35">
      <c r="A147" t="s">
        <v>1027</v>
      </c>
      <c r="B147" t="s">
        <v>1010</v>
      </c>
      <c r="C147" s="4" t="s">
        <v>3</v>
      </c>
      <c r="D147" s="4" t="s">
        <v>1</v>
      </c>
      <c r="E147" s="4">
        <v>23.5</v>
      </c>
      <c r="F147" s="4">
        <v>59.86</v>
      </c>
      <c r="G147" s="4">
        <v>72.459999999999994</v>
      </c>
      <c r="H147" s="4">
        <f t="shared" si="52"/>
        <v>0.82611095776980414</v>
      </c>
      <c r="I147" s="4">
        <v>23</v>
      </c>
      <c r="J147" s="4">
        <v>57.26</v>
      </c>
      <c r="K147" s="4">
        <v>71.22</v>
      </c>
      <c r="L147" s="4">
        <f t="shared" si="54"/>
        <v>0</v>
      </c>
      <c r="M147" s="4">
        <f t="shared" si="55"/>
        <v>0</v>
      </c>
      <c r="N147" s="4">
        <f t="shared" si="56"/>
        <v>1</v>
      </c>
      <c r="Y147" t="s">
        <v>1027</v>
      </c>
      <c r="Z147" t="s">
        <v>1010</v>
      </c>
      <c r="AA147" t="s">
        <v>3</v>
      </c>
      <c r="AB147" t="s">
        <v>2</v>
      </c>
      <c r="AC147">
        <v>23.5</v>
      </c>
      <c r="AD147">
        <v>85.36</v>
      </c>
      <c r="AE147">
        <v>72.459999999999994</v>
      </c>
      <c r="AF147">
        <f t="shared" si="53"/>
        <v>1.1780292575213913</v>
      </c>
      <c r="AG147">
        <v>23</v>
      </c>
      <c r="AH147">
        <v>61.98</v>
      </c>
      <c r="AI147">
        <v>71.22</v>
      </c>
      <c r="AJ147" s="3">
        <f t="shared" si="57"/>
        <v>0</v>
      </c>
      <c r="AK147" s="3">
        <f t="shared" si="58"/>
        <v>1</v>
      </c>
      <c r="AL147" s="3">
        <f t="shared" si="59"/>
        <v>0</v>
      </c>
    </row>
    <row r="148" spans="1:38" x14ac:dyDescent="0.35">
      <c r="A148" t="s">
        <v>1028</v>
      </c>
      <c r="B148" t="s">
        <v>1010</v>
      </c>
      <c r="C148" t="s">
        <v>3</v>
      </c>
      <c r="D148" t="s">
        <v>1</v>
      </c>
      <c r="E148">
        <v>35</v>
      </c>
      <c r="F148">
        <v>122.34</v>
      </c>
      <c r="G148">
        <v>100.44</v>
      </c>
      <c r="H148">
        <f t="shared" si="52"/>
        <v>1.2180406212664279</v>
      </c>
      <c r="I148">
        <v>26.5</v>
      </c>
      <c r="J148">
        <v>83.09</v>
      </c>
      <c r="K148">
        <v>79.86</v>
      </c>
      <c r="L148" s="3">
        <f t="shared" si="54"/>
        <v>0</v>
      </c>
      <c r="M148" s="3">
        <f t="shared" si="55"/>
        <v>1</v>
      </c>
      <c r="N148" s="3">
        <f t="shared" si="56"/>
        <v>0</v>
      </c>
      <c r="Y148" t="s">
        <v>1028</v>
      </c>
      <c r="Z148" t="s">
        <v>1010</v>
      </c>
      <c r="AA148" t="s">
        <v>3</v>
      </c>
      <c r="AB148" t="s">
        <v>2</v>
      </c>
      <c r="AC148">
        <v>24</v>
      </c>
      <c r="AD148">
        <v>75.47</v>
      </c>
      <c r="AE148">
        <v>73.7</v>
      </c>
      <c r="AF148">
        <f t="shared" si="53"/>
        <v>1.0240162822252374</v>
      </c>
      <c r="AG148">
        <v>23.5</v>
      </c>
      <c r="AH148">
        <v>71.28</v>
      </c>
      <c r="AI148">
        <v>72.459999999999994</v>
      </c>
      <c r="AJ148" s="3">
        <f t="shared" si="57"/>
        <v>0</v>
      </c>
      <c r="AK148" s="3">
        <f t="shared" si="58"/>
        <v>1</v>
      </c>
      <c r="AL148" s="3">
        <f t="shared" si="59"/>
        <v>0</v>
      </c>
    </row>
    <row r="149" spans="1:38" x14ac:dyDescent="0.35">
      <c r="A149" t="s">
        <v>1029</v>
      </c>
      <c r="B149" t="s">
        <v>1010</v>
      </c>
      <c r="C149" t="s">
        <v>3</v>
      </c>
      <c r="D149" t="s">
        <v>1</v>
      </c>
      <c r="E149">
        <v>22</v>
      </c>
      <c r="F149">
        <v>71.599999999999994</v>
      </c>
      <c r="G149">
        <v>68.72</v>
      </c>
      <c r="H149">
        <f t="shared" si="52"/>
        <v>1.0419091967403957</v>
      </c>
      <c r="I149">
        <v>21.5</v>
      </c>
      <c r="J149">
        <v>51.03</v>
      </c>
      <c r="K149">
        <v>67.47</v>
      </c>
      <c r="L149" s="3">
        <f t="shared" si="54"/>
        <v>0</v>
      </c>
      <c r="M149" s="3">
        <f t="shared" si="55"/>
        <v>1</v>
      </c>
      <c r="N149" s="3">
        <f t="shared" si="56"/>
        <v>0</v>
      </c>
      <c r="Y149" t="s">
        <v>1029</v>
      </c>
      <c r="Z149" t="s">
        <v>1010</v>
      </c>
      <c r="AA149" s="4" t="s">
        <v>3</v>
      </c>
      <c r="AB149" s="4" t="s">
        <v>2</v>
      </c>
      <c r="AC149" s="4">
        <v>25</v>
      </c>
      <c r="AD149" s="4">
        <v>75.86</v>
      </c>
      <c r="AE149" s="4">
        <v>76.17</v>
      </c>
      <c r="AF149" s="4">
        <f t="shared" si="53"/>
        <v>0.99593015622948666</v>
      </c>
      <c r="AG149" s="4">
        <v>24.5</v>
      </c>
      <c r="AH149" s="4">
        <v>56.03</v>
      </c>
      <c r="AI149" s="4">
        <v>74.930000000000007</v>
      </c>
      <c r="AJ149" s="4">
        <f t="shared" si="57"/>
        <v>0</v>
      </c>
      <c r="AK149" s="4">
        <f t="shared" si="58"/>
        <v>0</v>
      </c>
      <c r="AL149" s="4">
        <f t="shared" si="59"/>
        <v>1</v>
      </c>
    </row>
    <row r="150" spans="1:38" x14ac:dyDescent="0.35">
      <c r="A150" t="s">
        <v>1030</v>
      </c>
      <c r="B150" t="s">
        <v>1010</v>
      </c>
      <c r="C150" t="s">
        <v>3</v>
      </c>
      <c r="D150" t="s">
        <v>1</v>
      </c>
      <c r="E150">
        <v>23.5</v>
      </c>
      <c r="F150">
        <v>96.16</v>
      </c>
      <c r="G150">
        <v>72.459999999999994</v>
      </c>
      <c r="H150">
        <f t="shared" si="52"/>
        <v>1.3270770080044163</v>
      </c>
      <c r="I150">
        <v>22</v>
      </c>
      <c r="J150">
        <v>51.84</v>
      </c>
      <c r="K150">
        <v>68.72</v>
      </c>
      <c r="L150" s="3">
        <f t="shared" si="54"/>
        <v>0</v>
      </c>
      <c r="M150" s="3">
        <f t="shared" si="55"/>
        <v>1</v>
      </c>
      <c r="N150" s="3">
        <f t="shared" si="56"/>
        <v>0</v>
      </c>
      <c r="Y150" t="s">
        <v>1030</v>
      </c>
      <c r="Z150" t="s">
        <v>1010</v>
      </c>
      <c r="AA150" t="s">
        <v>3</v>
      </c>
      <c r="AB150" t="s">
        <v>2</v>
      </c>
      <c r="AC150">
        <v>23.5</v>
      </c>
      <c r="AD150">
        <v>73.39</v>
      </c>
      <c r="AE150">
        <v>72.459999999999994</v>
      </c>
      <c r="AF150">
        <f t="shared" si="53"/>
        <v>1.0128346674027051</v>
      </c>
      <c r="AG150">
        <v>23</v>
      </c>
      <c r="AH150">
        <v>36.590000000000003</v>
      </c>
      <c r="AI150">
        <v>71.22</v>
      </c>
      <c r="AJ150" s="3">
        <f t="shared" si="57"/>
        <v>0</v>
      </c>
      <c r="AK150" s="3">
        <f t="shared" si="58"/>
        <v>1</v>
      </c>
      <c r="AL150" s="3">
        <f t="shared" si="59"/>
        <v>0</v>
      </c>
    </row>
    <row r="151" spans="1:38" x14ac:dyDescent="0.35">
      <c r="A151" t="s">
        <v>1031</v>
      </c>
      <c r="B151" t="s">
        <v>1010</v>
      </c>
      <c r="C151" s="4" t="s">
        <v>3</v>
      </c>
      <c r="D151" s="4" t="s">
        <v>1</v>
      </c>
      <c r="E151" s="4">
        <v>24.5</v>
      </c>
      <c r="F151" s="4">
        <v>65.540000000000006</v>
      </c>
      <c r="G151" s="4">
        <v>74.930000000000007</v>
      </c>
      <c r="H151" s="4">
        <f t="shared" si="52"/>
        <v>0.8746830375016682</v>
      </c>
      <c r="I151" s="4">
        <v>24</v>
      </c>
      <c r="J151" s="4">
        <v>48.1</v>
      </c>
      <c r="K151" s="4">
        <v>73.7</v>
      </c>
      <c r="L151" s="4">
        <f t="shared" si="54"/>
        <v>0</v>
      </c>
      <c r="M151" s="4">
        <f t="shared" si="55"/>
        <v>0</v>
      </c>
      <c r="N151" s="4">
        <f t="shared" si="56"/>
        <v>1</v>
      </c>
      <c r="Y151" t="s">
        <v>1031</v>
      </c>
      <c r="Z151" t="s">
        <v>1010</v>
      </c>
      <c r="AA151" t="s">
        <v>3</v>
      </c>
      <c r="AB151" t="s">
        <v>2</v>
      </c>
      <c r="AC151">
        <v>24</v>
      </c>
      <c r="AD151">
        <v>112.95</v>
      </c>
      <c r="AE151">
        <v>73.7</v>
      </c>
      <c r="AF151">
        <f t="shared" si="53"/>
        <v>1.5325644504748983</v>
      </c>
      <c r="AG151">
        <v>22.5</v>
      </c>
      <c r="AH151">
        <v>56.16</v>
      </c>
      <c r="AI151">
        <v>69.97</v>
      </c>
      <c r="AJ151" s="3">
        <f t="shared" si="57"/>
        <v>1</v>
      </c>
      <c r="AK151" s="3">
        <f t="shared" si="58"/>
        <v>0</v>
      </c>
      <c r="AL151" s="3">
        <f t="shared" si="59"/>
        <v>0</v>
      </c>
    </row>
    <row r="152" spans="1:38" x14ac:dyDescent="0.35">
      <c r="A152" t="s">
        <v>1032</v>
      </c>
      <c r="B152" t="s">
        <v>1010</v>
      </c>
      <c r="C152" t="s">
        <v>3</v>
      </c>
      <c r="D152" t="s">
        <v>1</v>
      </c>
      <c r="E152">
        <v>24.5</v>
      </c>
      <c r="F152">
        <v>84.08</v>
      </c>
      <c r="G152">
        <v>74.930000000000007</v>
      </c>
      <c r="H152">
        <f t="shared" si="52"/>
        <v>1.1221139730415053</v>
      </c>
      <c r="I152">
        <v>23.5</v>
      </c>
      <c r="J152">
        <v>68</v>
      </c>
      <c r="K152">
        <v>72.459999999999994</v>
      </c>
      <c r="L152" s="3">
        <f t="shared" si="54"/>
        <v>0</v>
      </c>
      <c r="M152" s="3">
        <f t="shared" si="55"/>
        <v>1</v>
      </c>
      <c r="N152" s="3">
        <f t="shared" si="56"/>
        <v>0</v>
      </c>
      <c r="Y152" t="s">
        <v>1032</v>
      </c>
      <c r="Z152" t="s">
        <v>1010</v>
      </c>
      <c r="AA152" t="s">
        <v>3</v>
      </c>
      <c r="AB152" t="s">
        <v>2</v>
      </c>
      <c r="AC152">
        <v>23.5</v>
      </c>
      <c r="AD152">
        <v>100.22</v>
      </c>
      <c r="AE152">
        <v>72.459999999999994</v>
      </c>
      <c r="AF152">
        <f t="shared" si="53"/>
        <v>1.383107921611924</v>
      </c>
      <c r="AG152">
        <v>23</v>
      </c>
      <c r="AH152">
        <v>65.55</v>
      </c>
      <c r="AI152">
        <v>71.22</v>
      </c>
      <c r="AJ152" s="3">
        <f t="shared" si="57"/>
        <v>0</v>
      </c>
      <c r="AK152" s="3">
        <f t="shared" si="58"/>
        <v>1</v>
      </c>
      <c r="AL152" s="3">
        <f t="shared" si="59"/>
        <v>0</v>
      </c>
    </row>
    <row r="153" spans="1:38" x14ac:dyDescent="0.35">
      <c r="A153" t="s">
        <v>1033</v>
      </c>
      <c r="B153" t="s">
        <v>1010</v>
      </c>
      <c r="C153" s="4" t="s">
        <v>3</v>
      </c>
      <c r="D153" s="4" t="s">
        <v>1</v>
      </c>
      <c r="E153" s="4">
        <v>25</v>
      </c>
      <c r="F153" s="4">
        <v>65.849999999999994</v>
      </c>
      <c r="G153" s="4">
        <v>76.17</v>
      </c>
      <c r="H153" s="4">
        <f t="shared" si="52"/>
        <v>0.86451358802678213</v>
      </c>
      <c r="I153" s="4">
        <v>24.5</v>
      </c>
      <c r="J153" s="4">
        <v>47.5</v>
      </c>
      <c r="K153" s="4">
        <v>74.930000000000007</v>
      </c>
      <c r="L153" s="4">
        <f t="shared" si="54"/>
        <v>0</v>
      </c>
      <c r="M153" s="4">
        <f t="shared" si="55"/>
        <v>0</v>
      </c>
      <c r="N153" s="4">
        <f t="shared" si="56"/>
        <v>1</v>
      </c>
      <c r="Y153" t="s">
        <v>1033</v>
      </c>
      <c r="Z153" t="s">
        <v>1010</v>
      </c>
      <c r="AA153" t="s">
        <v>3</v>
      </c>
      <c r="AB153" t="s">
        <v>2</v>
      </c>
      <c r="AC153">
        <v>24</v>
      </c>
      <c r="AD153">
        <v>81.819999999999993</v>
      </c>
      <c r="AE153">
        <v>73.7</v>
      </c>
      <c r="AF153">
        <f t="shared" si="53"/>
        <v>1.1101763907734055</v>
      </c>
      <c r="AG153">
        <v>16</v>
      </c>
      <c r="AH153">
        <v>54.98</v>
      </c>
      <c r="AI153">
        <v>53.5</v>
      </c>
      <c r="AJ153" s="3">
        <f t="shared" si="57"/>
        <v>0</v>
      </c>
      <c r="AK153" s="3">
        <f t="shared" si="58"/>
        <v>1</v>
      </c>
      <c r="AL153" s="3">
        <f t="shared" si="59"/>
        <v>0</v>
      </c>
    </row>
    <row r="154" spans="1:38" x14ac:dyDescent="0.35">
      <c r="A154" t="s">
        <v>1034</v>
      </c>
      <c r="B154" t="s">
        <v>1010</v>
      </c>
      <c r="C154" s="4" t="s">
        <v>3</v>
      </c>
      <c r="D154" s="4" t="s">
        <v>1</v>
      </c>
      <c r="E154" s="4">
        <v>18.5</v>
      </c>
      <c r="F154" s="4">
        <v>50.22</v>
      </c>
      <c r="G154" s="4">
        <v>59.91</v>
      </c>
      <c r="H154" s="4">
        <f t="shared" si="52"/>
        <v>0.8382573860791187</v>
      </c>
      <c r="I154" s="4">
        <v>18</v>
      </c>
      <c r="J154" s="4">
        <v>33.32</v>
      </c>
      <c r="K154" s="4">
        <v>58.64</v>
      </c>
      <c r="L154" s="4">
        <f t="shared" si="54"/>
        <v>0</v>
      </c>
      <c r="M154" s="4">
        <f t="shared" si="55"/>
        <v>0</v>
      </c>
      <c r="N154" s="4">
        <f t="shared" si="56"/>
        <v>1</v>
      </c>
      <c r="Y154" t="s">
        <v>1034</v>
      </c>
      <c r="Z154" t="s">
        <v>1010</v>
      </c>
      <c r="AA154" s="4" t="s">
        <v>3</v>
      </c>
      <c r="AB154" s="4" t="s">
        <v>2</v>
      </c>
      <c r="AC154" s="4">
        <v>24.5</v>
      </c>
      <c r="AD154" s="4">
        <v>56.45</v>
      </c>
      <c r="AE154" s="4">
        <v>74.930000000000007</v>
      </c>
      <c r="AF154" s="4">
        <f t="shared" si="53"/>
        <v>0.75336981182436935</v>
      </c>
      <c r="AG154" s="4">
        <v>24</v>
      </c>
      <c r="AH154" s="4">
        <v>44.41</v>
      </c>
      <c r="AI154" s="4">
        <v>73.7</v>
      </c>
      <c r="AJ154" s="4">
        <f t="shared" si="57"/>
        <v>0</v>
      </c>
      <c r="AK154" s="4">
        <f t="shared" si="58"/>
        <v>0</v>
      </c>
      <c r="AL154" s="4">
        <f t="shared" si="59"/>
        <v>1</v>
      </c>
    </row>
    <row r="155" spans="1:38" x14ac:dyDescent="0.35">
      <c r="A155" t="s">
        <v>1048</v>
      </c>
      <c r="B155" t="s">
        <v>1010</v>
      </c>
      <c r="C155" s="4" t="s">
        <v>3</v>
      </c>
      <c r="D155" s="4" t="s">
        <v>4</v>
      </c>
      <c r="E155" s="4">
        <v>23.5</v>
      </c>
      <c r="F155" s="4">
        <v>60.73</v>
      </c>
      <c r="G155" s="4">
        <v>72.459999999999994</v>
      </c>
      <c r="H155" s="4">
        <f t="shared" si="52"/>
        <v>0.83811758211427001</v>
      </c>
      <c r="I155" s="4">
        <v>23</v>
      </c>
      <c r="J155" s="4">
        <v>54.62</v>
      </c>
      <c r="K155" s="4">
        <v>71.22</v>
      </c>
      <c r="L155" s="4">
        <f t="shared" si="54"/>
        <v>0</v>
      </c>
      <c r="M155" s="4">
        <f t="shared" si="55"/>
        <v>0</v>
      </c>
      <c r="N155" s="4">
        <f t="shared" si="56"/>
        <v>1</v>
      </c>
      <c r="Y155" t="s">
        <v>1048</v>
      </c>
      <c r="Z155" t="s">
        <v>1010</v>
      </c>
      <c r="AA155" t="s">
        <v>3</v>
      </c>
      <c r="AB155" t="s">
        <v>5</v>
      </c>
      <c r="AC155">
        <v>31</v>
      </c>
      <c r="AD155">
        <v>92.22</v>
      </c>
      <c r="AE155">
        <v>90.81</v>
      </c>
      <c r="AF155">
        <f t="shared" si="53"/>
        <v>1.0155269243475389</v>
      </c>
      <c r="AG155">
        <v>15.5</v>
      </c>
      <c r="AH155">
        <v>53.22</v>
      </c>
      <c r="AI155">
        <v>52.21</v>
      </c>
      <c r="AJ155" s="3">
        <f t="shared" si="57"/>
        <v>0</v>
      </c>
      <c r="AK155" s="3">
        <f t="shared" si="58"/>
        <v>1</v>
      </c>
      <c r="AL155" s="3">
        <f t="shared" si="59"/>
        <v>0</v>
      </c>
    </row>
    <row r="156" spans="1:38" x14ac:dyDescent="0.35">
      <c r="A156" t="s">
        <v>1049</v>
      </c>
      <c r="B156" t="s">
        <v>1010</v>
      </c>
      <c r="C156" s="4" t="s">
        <v>3</v>
      </c>
      <c r="D156" s="4" t="s">
        <v>4</v>
      </c>
      <c r="E156" s="4">
        <v>23</v>
      </c>
      <c r="F156" s="4">
        <v>70.760000000000005</v>
      </c>
      <c r="G156" s="4">
        <v>71.22</v>
      </c>
      <c r="H156" s="4">
        <f t="shared" si="52"/>
        <v>0.99354114012917727</v>
      </c>
      <c r="I156" s="4">
        <v>22.5</v>
      </c>
      <c r="J156" s="4">
        <v>37.24</v>
      </c>
      <c r="K156" s="4">
        <v>69.97</v>
      </c>
      <c r="L156" s="4">
        <f t="shared" si="54"/>
        <v>0</v>
      </c>
      <c r="M156" s="4">
        <f t="shared" si="55"/>
        <v>0</v>
      </c>
      <c r="N156" s="4">
        <f t="shared" si="56"/>
        <v>1</v>
      </c>
      <c r="Y156" t="s">
        <v>1049</v>
      </c>
      <c r="Z156" t="s">
        <v>1010</v>
      </c>
      <c r="AA156" s="4" t="s">
        <v>3</v>
      </c>
      <c r="AB156" s="4" t="s">
        <v>5</v>
      </c>
      <c r="AC156" s="4">
        <v>16</v>
      </c>
      <c r="AD156" s="4">
        <v>41.36</v>
      </c>
      <c r="AE156" s="4">
        <v>53.5</v>
      </c>
      <c r="AF156" s="4">
        <f t="shared" si="53"/>
        <v>0.77308411214953265</v>
      </c>
      <c r="AG156" s="4">
        <v>15.5</v>
      </c>
      <c r="AH156" s="4">
        <v>22.45</v>
      </c>
      <c r="AI156" s="4">
        <v>52.21</v>
      </c>
      <c r="AJ156" s="4">
        <f t="shared" si="57"/>
        <v>0</v>
      </c>
      <c r="AK156" s="4">
        <f t="shared" si="58"/>
        <v>0</v>
      </c>
      <c r="AL156" s="4">
        <f t="shared" si="59"/>
        <v>1</v>
      </c>
    </row>
    <row r="157" spans="1:38" x14ac:dyDescent="0.35">
      <c r="A157" t="s">
        <v>1050</v>
      </c>
      <c r="B157" t="s">
        <v>1010</v>
      </c>
      <c r="C157" s="4" t="s">
        <v>3</v>
      </c>
      <c r="D157" s="4" t="s">
        <v>4</v>
      </c>
      <c r="E157" s="4">
        <v>23.5</v>
      </c>
      <c r="F157" s="4">
        <v>57.2</v>
      </c>
      <c r="G157" s="4">
        <v>72.459999999999994</v>
      </c>
      <c r="H157" s="4">
        <f t="shared" si="52"/>
        <v>0.78940104885454054</v>
      </c>
      <c r="I157" s="4">
        <v>23</v>
      </c>
      <c r="J157" s="4">
        <v>38.21</v>
      </c>
      <c r="K157" s="4">
        <v>71.22</v>
      </c>
      <c r="L157" s="4">
        <f t="shared" si="54"/>
        <v>0</v>
      </c>
      <c r="M157" s="4">
        <f t="shared" si="55"/>
        <v>0</v>
      </c>
      <c r="N157" s="4">
        <f t="shared" si="56"/>
        <v>1</v>
      </c>
      <c r="Y157" t="s">
        <v>1050</v>
      </c>
      <c r="Z157" t="s">
        <v>1010</v>
      </c>
      <c r="AA157" s="4" t="s">
        <v>3</v>
      </c>
      <c r="AB157" s="4" t="s">
        <v>5</v>
      </c>
      <c r="AC157" s="4">
        <v>33</v>
      </c>
      <c r="AD157" s="4">
        <v>91.57</v>
      </c>
      <c r="AE157" s="4">
        <v>95.64</v>
      </c>
      <c r="AF157" s="4">
        <f t="shared" si="53"/>
        <v>0.95744458385612707</v>
      </c>
      <c r="AG157" s="4">
        <v>32.5</v>
      </c>
      <c r="AH157" s="4">
        <v>69.53</v>
      </c>
      <c r="AI157" s="4">
        <v>94.43</v>
      </c>
      <c r="AJ157" s="4">
        <f t="shared" si="57"/>
        <v>0</v>
      </c>
      <c r="AK157" s="4">
        <f t="shared" si="58"/>
        <v>0</v>
      </c>
      <c r="AL157" s="4">
        <f t="shared" si="59"/>
        <v>1</v>
      </c>
    </row>
    <row r="158" spans="1:38" x14ac:dyDescent="0.35">
      <c r="A158" t="s">
        <v>1051</v>
      </c>
      <c r="B158" t="s">
        <v>1010</v>
      </c>
      <c r="C158" s="4" t="s">
        <v>3</v>
      </c>
      <c r="D158" s="4" t="s">
        <v>4</v>
      </c>
      <c r="E158" s="4">
        <v>24</v>
      </c>
      <c r="F158" s="4">
        <v>71.25</v>
      </c>
      <c r="G158" s="4">
        <v>73.7</v>
      </c>
      <c r="H158" s="4">
        <f t="shared" si="52"/>
        <v>0.96675712347354137</v>
      </c>
      <c r="I158" s="4">
        <v>23.5</v>
      </c>
      <c r="J158" s="4">
        <v>55.35</v>
      </c>
      <c r="K158" s="4">
        <v>72.459999999999994</v>
      </c>
      <c r="L158" s="4">
        <f t="shared" si="54"/>
        <v>0</v>
      </c>
      <c r="M158" s="4">
        <f t="shared" si="55"/>
        <v>0</v>
      </c>
      <c r="N158" s="4">
        <f t="shared" si="56"/>
        <v>1</v>
      </c>
      <c r="Y158" t="s">
        <v>1051</v>
      </c>
      <c r="Z158" t="s">
        <v>1010</v>
      </c>
      <c r="AA158" t="s">
        <v>3</v>
      </c>
      <c r="AB158" t="s">
        <v>5</v>
      </c>
      <c r="AC158">
        <v>21.5</v>
      </c>
      <c r="AD158">
        <v>79.709999999999994</v>
      </c>
      <c r="AE158">
        <v>67.47</v>
      </c>
      <c r="AF158">
        <f t="shared" si="53"/>
        <v>1.1814139617607824</v>
      </c>
      <c r="AG158">
        <v>23.5</v>
      </c>
      <c r="AH158">
        <v>82.81</v>
      </c>
      <c r="AI158">
        <v>72.459999999999994</v>
      </c>
      <c r="AJ158" s="3">
        <f t="shared" si="57"/>
        <v>0</v>
      </c>
      <c r="AK158" s="3">
        <f t="shared" si="58"/>
        <v>1</v>
      </c>
      <c r="AL158" s="3">
        <f t="shared" si="59"/>
        <v>0</v>
      </c>
    </row>
    <row r="159" spans="1:38" x14ac:dyDescent="0.35">
      <c r="A159" t="s">
        <v>1052</v>
      </c>
      <c r="B159" t="s">
        <v>1010</v>
      </c>
      <c r="C159" s="4" t="s">
        <v>3</v>
      </c>
      <c r="D159" s="4" t="s">
        <v>4</v>
      </c>
      <c r="E159" s="4">
        <v>20</v>
      </c>
      <c r="F159" s="4">
        <v>43.86</v>
      </c>
      <c r="G159" s="4">
        <v>63.71</v>
      </c>
      <c r="H159" s="4">
        <f t="shared" si="52"/>
        <v>0.68843195730654527</v>
      </c>
      <c r="I159" s="4">
        <v>19.5</v>
      </c>
      <c r="J159" s="4">
        <v>29.68</v>
      </c>
      <c r="K159" s="4">
        <v>62.44</v>
      </c>
      <c r="L159" s="4">
        <f t="shared" si="54"/>
        <v>0</v>
      </c>
      <c r="M159" s="4">
        <f t="shared" si="55"/>
        <v>0</v>
      </c>
      <c r="N159" s="4">
        <f t="shared" si="56"/>
        <v>1</v>
      </c>
      <c r="Y159" t="s">
        <v>1052</v>
      </c>
      <c r="Z159" t="s">
        <v>1010</v>
      </c>
      <c r="AA159" s="4" t="s">
        <v>3</v>
      </c>
      <c r="AB159" s="4" t="s">
        <v>5</v>
      </c>
      <c r="AC159" s="4">
        <v>16.5</v>
      </c>
      <c r="AD159" s="4">
        <v>38.69</v>
      </c>
      <c r="AE159" s="4">
        <v>54.79</v>
      </c>
      <c r="AF159" s="4">
        <f t="shared" si="53"/>
        <v>0.70615075743748856</v>
      </c>
      <c r="AG159" s="4">
        <v>16</v>
      </c>
      <c r="AH159" s="4">
        <v>24.35</v>
      </c>
      <c r="AI159" s="4">
        <v>53.5</v>
      </c>
      <c r="AJ159" s="4">
        <f t="shared" si="57"/>
        <v>0</v>
      </c>
      <c r="AK159" s="4">
        <f t="shared" si="58"/>
        <v>0</v>
      </c>
      <c r="AL159" s="4">
        <f t="shared" si="59"/>
        <v>1</v>
      </c>
    </row>
    <row r="160" spans="1:38" x14ac:dyDescent="0.35">
      <c r="A160" t="s">
        <v>1053</v>
      </c>
      <c r="B160" t="s">
        <v>1010</v>
      </c>
      <c r="C160" t="s">
        <v>3</v>
      </c>
      <c r="D160" t="s">
        <v>4</v>
      </c>
      <c r="E160">
        <v>22.5</v>
      </c>
      <c r="F160">
        <v>106.52</v>
      </c>
      <c r="G160">
        <v>69.97</v>
      </c>
      <c r="H160">
        <f t="shared" si="52"/>
        <v>1.5223667285979705</v>
      </c>
      <c r="I160">
        <v>21</v>
      </c>
      <c r="J160">
        <v>39.340000000000003</v>
      </c>
      <c r="K160">
        <v>66.22</v>
      </c>
      <c r="L160" s="3">
        <f t="shared" si="54"/>
        <v>1</v>
      </c>
      <c r="M160" s="3">
        <f t="shared" si="55"/>
        <v>0</v>
      </c>
      <c r="N160" s="3">
        <f t="shared" si="56"/>
        <v>0</v>
      </c>
      <c r="Y160" t="s">
        <v>1053</v>
      </c>
      <c r="Z160" t="s">
        <v>1010</v>
      </c>
      <c r="AA160" s="4" t="s">
        <v>3</v>
      </c>
      <c r="AB160" s="4" t="s">
        <v>5</v>
      </c>
      <c r="AC160" s="4">
        <v>21.5</v>
      </c>
      <c r="AD160" s="4">
        <v>62.29</v>
      </c>
      <c r="AE160" s="4">
        <v>67.47</v>
      </c>
      <c r="AF160" s="4">
        <f t="shared" si="53"/>
        <v>0.92322513709796949</v>
      </c>
      <c r="AG160" s="4">
        <v>21</v>
      </c>
      <c r="AH160" s="4">
        <v>55.36</v>
      </c>
      <c r="AI160" s="4">
        <v>66.22</v>
      </c>
      <c r="AJ160" s="4">
        <f t="shared" si="57"/>
        <v>0</v>
      </c>
      <c r="AK160" s="4">
        <f t="shared" si="58"/>
        <v>0</v>
      </c>
      <c r="AL160" s="4">
        <f t="shared" si="59"/>
        <v>1</v>
      </c>
    </row>
    <row r="161" spans="1:38" x14ac:dyDescent="0.35">
      <c r="A161" t="s">
        <v>1054</v>
      </c>
      <c r="B161" t="s">
        <v>1010</v>
      </c>
      <c r="C161" s="4" t="s">
        <v>3</v>
      </c>
      <c r="D161" s="4" t="s">
        <v>4</v>
      </c>
      <c r="E161" s="4">
        <v>22.5</v>
      </c>
      <c r="F161" s="4">
        <v>57.47</v>
      </c>
      <c r="G161" s="4">
        <v>69.97</v>
      </c>
      <c r="H161" s="4">
        <f t="shared" si="52"/>
        <v>0.82135200800343</v>
      </c>
      <c r="I161" s="4">
        <v>22</v>
      </c>
      <c r="J161" s="4">
        <v>40.43</v>
      </c>
      <c r="K161" s="4">
        <v>68.72</v>
      </c>
      <c r="L161" s="4">
        <f t="shared" si="54"/>
        <v>0</v>
      </c>
      <c r="M161" s="4">
        <f t="shared" si="55"/>
        <v>0</v>
      </c>
      <c r="N161" s="4">
        <f t="shared" si="56"/>
        <v>1</v>
      </c>
      <c r="Y161" t="s">
        <v>1054</v>
      </c>
      <c r="Z161" t="s">
        <v>1010</v>
      </c>
      <c r="AA161" t="s">
        <v>3</v>
      </c>
      <c r="AB161" t="s">
        <v>5</v>
      </c>
      <c r="AC161">
        <v>22</v>
      </c>
      <c r="AD161">
        <v>72.31</v>
      </c>
      <c r="AE161">
        <v>68.72</v>
      </c>
      <c r="AF161">
        <f t="shared" si="53"/>
        <v>1.0522409778812574</v>
      </c>
      <c r="AG161">
        <v>21.5</v>
      </c>
      <c r="AH161">
        <v>44.54</v>
      </c>
      <c r="AI161">
        <v>67.47</v>
      </c>
      <c r="AJ161" s="3">
        <f t="shared" si="57"/>
        <v>0</v>
      </c>
      <c r="AK161" s="3">
        <f t="shared" si="58"/>
        <v>1</v>
      </c>
      <c r="AL161" s="3">
        <f t="shared" si="59"/>
        <v>0</v>
      </c>
    </row>
    <row r="162" spans="1:38" x14ac:dyDescent="0.35">
      <c r="A162" t="s">
        <v>1055</v>
      </c>
      <c r="B162" t="s">
        <v>1010</v>
      </c>
      <c r="C162" s="4" t="s">
        <v>3</v>
      </c>
      <c r="D162" s="4" t="s">
        <v>4</v>
      </c>
      <c r="E162" s="4">
        <v>18</v>
      </c>
      <c r="F162" s="4">
        <v>37.47</v>
      </c>
      <c r="G162" s="4">
        <v>58.64</v>
      </c>
      <c r="H162" s="4">
        <f t="shared" si="52"/>
        <v>0.63898362892223737</v>
      </c>
      <c r="I162" s="4">
        <v>17.5</v>
      </c>
      <c r="J162" s="4">
        <v>33.880000000000003</v>
      </c>
      <c r="K162" s="4">
        <v>57.36</v>
      </c>
      <c r="L162" s="4">
        <f t="shared" si="54"/>
        <v>0</v>
      </c>
      <c r="M162" s="4">
        <f t="shared" si="55"/>
        <v>0</v>
      </c>
      <c r="N162" s="4">
        <f t="shared" si="56"/>
        <v>1</v>
      </c>
      <c r="Y162" t="s">
        <v>1055</v>
      </c>
      <c r="Z162" t="s">
        <v>1010</v>
      </c>
      <c r="AA162" s="4" t="s">
        <v>3</v>
      </c>
      <c r="AB162" s="4" t="s">
        <v>5</v>
      </c>
      <c r="AC162" s="4">
        <v>15.5</v>
      </c>
      <c r="AD162" s="4">
        <v>33.869999999999997</v>
      </c>
      <c r="AE162" s="4">
        <v>52.21</v>
      </c>
      <c r="AF162" s="4">
        <f t="shared" si="53"/>
        <v>0.64872629764412937</v>
      </c>
      <c r="AG162" s="4">
        <v>15</v>
      </c>
      <c r="AH162" s="4">
        <v>22.39</v>
      </c>
      <c r="AI162" s="4">
        <v>50.91</v>
      </c>
      <c r="AJ162" s="4">
        <f t="shared" si="57"/>
        <v>0</v>
      </c>
      <c r="AK162" s="4">
        <f t="shared" si="58"/>
        <v>0</v>
      </c>
      <c r="AL162" s="4">
        <f t="shared" si="59"/>
        <v>1</v>
      </c>
    </row>
    <row r="163" spans="1:38" x14ac:dyDescent="0.35">
      <c r="A163" t="s">
        <v>1056</v>
      </c>
      <c r="B163" t="s">
        <v>1010</v>
      </c>
      <c r="C163" s="4" t="s">
        <v>3</v>
      </c>
      <c r="D163" s="4" t="s">
        <v>4</v>
      </c>
      <c r="E163" s="4">
        <v>15</v>
      </c>
      <c r="F163" s="4">
        <v>40.049999999999997</v>
      </c>
      <c r="G163" s="4">
        <v>50.91</v>
      </c>
      <c r="H163" s="4">
        <f t="shared" si="52"/>
        <v>0.78668238067177376</v>
      </c>
      <c r="I163" s="4">
        <v>15</v>
      </c>
      <c r="J163" s="4">
        <v>40.049999999999997</v>
      </c>
      <c r="K163" s="4">
        <v>50.91</v>
      </c>
      <c r="L163" s="4">
        <f t="shared" si="54"/>
        <v>0</v>
      </c>
      <c r="M163" s="4">
        <f t="shared" si="55"/>
        <v>0</v>
      </c>
      <c r="N163" s="4">
        <f t="shared" si="56"/>
        <v>1</v>
      </c>
      <c r="Y163" t="s">
        <v>1056</v>
      </c>
      <c r="Z163" t="s">
        <v>1010</v>
      </c>
      <c r="AA163" s="4" t="s">
        <v>3</v>
      </c>
      <c r="AB163" s="4" t="s">
        <v>5</v>
      </c>
      <c r="AC163" s="4">
        <v>34.5</v>
      </c>
      <c r="AD163" s="4">
        <v>91.58</v>
      </c>
      <c r="AE163" s="4">
        <v>99.24</v>
      </c>
      <c r="AF163" s="4">
        <f t="shared" si="53"/>
        <v>0.92281338170092708</v>
      </c>
      <c r="AG163" s="4">
        <v>34</v>
      </c>
      <c r="AH163" s="4">
        <v>65.39</v>
      </c>
      <c r="AI163" s="4">
        <v>98.04</v>
      </c>
      <c r="AJ163" s="4">
        <f t="shared" si="57"/>
        <v>0</v>
      </c>
      <c r="AK163" s="4">
        <f t="shared" si="58"/>
        <v>0</v>
      </c>
      <c r="AL163" s="4">
        <f t="shared" si="59"/>
        <v>1</v>
      </c>
    </row>
    <row r="164" spans="1:38" x14ac:dyDescent="0.35">
      <c r="A164" t="s">
        <v>1057</v>
      </c>
      <c r="B164" t="s">
        <v>1010</v>
      </c>
      <c r="C164" s="4" t="s">
        <v>3</v>
      </c>
      <c r="D164" s="4" t="s">
        <v>4</v>
      </c>
      <c r="E164" s="4">
        <v>22.5</v>
      </c>
      <c r="F164" s="4">
        <v>53.01</v>
      </c>
      <c r="G164" s="4">
        <v>69.97</v>
      </c>
      <c r="H164" s="4">
        <f t="shared" si="52"/>
        <v>0.75761040445905381</v>
      </c>
      <c r="I164" s="4">
        <v>22</v>
      </c>
      <c r="J164" s="4">
        <v>38.770000000000003</v>
      </c>
      <c r="K164" s="4">
        <v>68.72</v>
      </c>
      <c r="L164" s="4">
        <f t="shared" si="54"/>
        <v>0</v>
      </c>
      <c r="M164" s="4">
        <f t="shared" si="55"/>
        <v>0</v>
      </c>
      <c r="N164" s="4">
        <f t="shared" si="56"/>
        <v>1</v>
      </c>
      <c r="Y164" t="s">
        <v>1057</v>
      </c>
      <c r="Z164" t="s">
        <v>1010</v>
      </c>
      <c r="AA164" s="4" t="s">
        <v>3</v>
      </c>
      <c r="AB164" s="4" t="s">
        <v>5</v>
      </c>
      <c r="AC164" s="4">
        <v>24</v>
      </c>
      <c r="AD164" s="4">
        <v>71.52</v>
      </c>
      <c r="AE164" s="4">
        <v>73.7</v>
      </c>
      <c r="AF164" s="4">
        <f t="shared" si="53"/>
        <v>0.97042062415196739</v>
      </c>
      <c r="AG164" s="4">
        <v>23.5</v>
      </c>
      <c r="AH164" s="4">
        <v>58.19</v>
      </c>
      <c r="AI164" s="4">
        <v>72.459999999999994</v>
      </c>
      <c r="AJ164" s="4">
        <f t="shared" si="57"/>
        <v>0</v>
      </c>
      <c r="AK164" s="4">
        <f t="shared" si="58"/>
        <v>0</v>
      </c>
      <c r="AL164" s="4">
        <f t="shared" si="59"/>
        <v>1</v>
      </c>
    </row>
    <row r="165" spans="1:38" x14ac:dyDescent="0.35">
      <c r="A165" t="s">
        <v>1058</v>
      </c>
      <c r="B165" t="s">
        <v>1010</v>
      </c>
      <c r="C165" s="4" t="s">
        <v>3</v>
      </c>
      <c r="D165" s="4" t="s">
        <v>4</v>
      </c>
      <c r="E165" s="4">
        <v>24</v>
      </c>
      <c r="F165" s="4">
        <v>73.400000000000006</v>
      </c>
      <c r="G165" s="4">
        <v>73.7</v>
      </c>
      <c r="H165" s="4">
        <f t="shared" si="52"/>
        <v>0.99592944369063774</v>
      </c>
      <c r="I165" s="4">
        <v>23.5</v>
      </c>
      <c r="J165" s="4">
        <v>67.59</v>
      </c>
      <c r="K165" s="4">
        <v>72.459999999999994</v>
      </c>
      <c r="L165" s="4">
        <f t="shared" si="54"/>
        <v>0</v>
      </c>
      <c r="M165" s="4">
        <f t="shared" si="55"/>
        <v>0</v>
      </c>
      <c r="N165" s="4">
        <f t="shared" si="56"/>
        <v>1</v>
      </c>
      <c r="Y165" t="s">
        <v>1058</v>
      </c>
      <c r="Z165" t="s">
        <v>1010</v>
      </c>
      <c r="AA165" t="s">
        <v>3</v>
      </c>
      <c r="AB165" t="s">
        <v>5</v>
      </c>
      <c r="AC165">
        <v>16.5</v>
      </c>
      <c r="AD165">
        <v>56.56</v>
      </c>
      <c r="AE165">
        <v>54.79</v>
      </c>
      <c r="AF165">
        <f t="shared" si="53"/>
        <v>1.032305165176127</v>
      </c>
      <c r="AG165">
        <v>16</v>
      </c>
      <c r="AH165">
        <v>30.99</v>
      </c>
      <c r="AI165">
        <v>53.5</v>
      </c>
      <c r="AJ165" s="3">
        <f t="shared" si="57"/>
        <v>0</v>
      </c>
      <c r="AK165" s="3">
        <f t="shared" si="58"/>
        <v>1</v>
      </c>
      <c r="AL165" s="3">
        <f t="shared" si="59"/>
        <v>0</v>
      </c>
    </row>
    <row r="166" spans="1:38" x14ac:dyDescent="0.35">
      <c r="A166" t="s">
        <v>1059</v>
      </c>
      <c r="B166" t="s">
        <v>1010</v>
      </c>
      <c r="C166" s="4" t="s">
        <v>3</v>
      </c>
      <c r="D166" s="4" t="s">
        <v>4</v>
      </c>
      <c r="E166" s="4">
        <v>21.5</v>
      </c>
      <c r="F166" s="4">
        <v>54.91</v>
      </c>
      <c r="G166" s="4">
        <v>67.47</v>
      </c>
      <c r="H166" s="4">
        <f t="shared" si="52"/>
        <v>0.81384318956573287</v>
      </c>
      <c r="I166" s="4">
        <v>21</v>
      </c>
      <c r="J166" s="4">
        <v>40.98</v>
      </c>
      <c r="K166" s="4">
        <v>66.22</v>
      </c>
      <c r="L166" s="4">
        <f t="shared" si="54"/>
        <v>0</v>
      </c>
      <c r="M166" s="4">
        <f t="shared" si="55"/>
        <v>0</v>
      </c>
      <c r="N166" s="4">
        <f t="shared" si="56"/>
        <v>1</v>
      </c>
      <c r="Y166" t="s">
        <v>1059</v>
      </c>
      <c r="Z166" t="s">
        <v>1010</v>
      </c>
      <c r="AA166" s="4" t="s">
        <v>3</v>
      </c>
      <c r="AB166" s="4" t="s">
        <v>5</v>
      </c>
      <c r="AC166" s="4">
        <v>34.5</v>
      </c>
      <c r="AD166" s="4">
        <v>94.93</v>
      </c>
      <c r="AE166" s="4">
        <v>99.24</v>
      </c>
      <c r="AF166" s="4">
        <f t="shared" si="53"/>
        <v>0.95656993147924241</v>
      </c>
      <c r="AG166" s="4">
        <v>34</v>
      </c>
      <c r="AH166" s="4">
        <v>71.5</v>
      </c>
      <c r="AI166" s="4">
        <v>98.04</v>
      </c>
      <c r="AJ166" s="4">
        <f t="shared" si="57"/>
        <v>0</v>
      </c>
      <c r="AK166" s="4">
        <f t="shared" si="58"/>
        <v>0</v>
      </c>
      <c r="AL166" s="4">
        <f t="shared" si="59"/>
        <v>1</v>
      </c>
    </row>
    <row r="167" spans="1:38" x14ac:dyDescent="0.35">
      <c r="A167" t="s">
        <v>1060</v>
      </c>
      <c r="B167" t="s">
        <v>1010</v>
      </c>
      <c r="C167" s="4" t="s">
        <v>3</v>
      </c>
      <c r="D167" s="4" t="s">
        <v>4</v>
      </c>
      <c r="E167" s="4">
        <v>29</v>
      </c>
      <c r="F167" s="4">
        <v>85.77</v>
      </c>
      <c r="G167" s="4">
        <v>85.96</v>
      </c>
      <c r="H167" s="4">
        <f t="shared" si="52"/>
        <v>0.99778966961377391</v>
      </c>
      <c r="I167" s="4">
        <v>28.5</v>
      </c>
      <c r="J167" s="4">
        <v>58.21</v>
      </c>
      <c r="K167" s="4">
        <v>84.74</v>
      </c>
      <c r="L167" s="4">
        <f t="shared" si="54"/>
        <v>0</v>
      </c>
      <c r="M167" s="4">
        <f t="shared" si="55"/>
        <v>0</v>
      </c>
      <c r="N167" s="4">
        <f t="shared" si="56"/>
        <v>1</v>
      </c>
      <c r="Y167" t="s">
        <v>1060</v>
      </c>
      <c r="Z167" t="s">
        <v>1010</v>
      </c>
      <c r="AA167" t="s">
        <v>3</v>
      </c>
      <c r="AB167" t="s">
        <v>5</v>
      </c>
      <c r="AC167">
        <v>19</v>
      </c>
      <c r="AD167">
        <v>61.54</v>
      </c>
      <c r="AE167">
        <v>61.18</v>
      </c>
      <c r="AF167">
        <f t="shared" si="53"/>
        <v>1.0058842759071591</v>
      </c>
      <c r="AG167">
        <v>18.5</v>
      </c>
      <c r="AH167">
        <v>31.89</v>
      </c>
      <c r="AI167">
        <v>59.91</v>
      </c>
      <c r="AJ167" s="3">
        <f t="shared" si="57"/>
        <v>0</v>
      </c>
      <c r="AK167" s="3">
        <f t="shared" si="58"/>
        <v>1</v>
      </c>
      <c r="AL167" s="3">
        <f t="shared" si="59"/>
        <v>0</v>
      </c>
    </row>
    <row r="168" spans="1:38" x14ac:dyDescent="0.35">
      <c r="A168" t="s">
        <v>1061</v>
      </c>
      <c r="B168" t="s">
        <v>1010</v>
      </c>
      <c r="C168" s="4" t="s">
        <v>3</v>
      </c>
      <c r="D168" s="4" t="s">
        <v>4</v>
      </c>
      <c r="E168" s="4">
        <v>24</v>
      </c>
      <c r="F168" s="4">
        <v>67.14</v>
      </c>
      <c r="G168" s="4">
        <v>73.7</v>
      </c>
      <c r="H168" s="4">
        <f t="shared" si="52"/>
        <v>0.91099050203527809</v>
      </c>
      <c r="I168" s="4">
        <v>23.5</v>
      </c>
      <c r="J168" s="4">
        <v>60.79</v>
      </c>
      <c r="K168" s="4">
        <v>72.459999999999994</v>
      </c>
      <c r="L168" s="4">
        <f t="shared" si="54"/>
        <v>0</v>
      </c>
      <c r="M168" s="4">
        <f t="shared" si="55"/>
        <v>0</v>
      </c>
      <c r="N168" s="4">
        <f t="shared" si="56"/>
        <v>1</v>
      </c>
      <c r="Y168" t="s">
        <v>1061</v>
      </c>
      <c r="Z168" t="s">
        <v>1010</v>
      </c>
      <c r="AA168" s="4" t="s">
        <v>3</v>
      </c>
      <c r="AB168" s="4" t="s">
        <v>5</v>
      </c>
      <c r="AC168" s="4">
        <v>29</v>
      </c>
      <c r="AD168" s="4">
        <v>77.45</v>
      </c>
      <c r="AE168" s="4">
        <v>85.96</v>
      </c>
      <c r="AF168" s="4">
        <f t="shared" si="53"/>
        <v>0.90100046533271294</v>
      </c>
      <c r="AG168" s="4">
        <v>28.5</v>
      </c>
      <c r="AH168" s="4">
        <v>52.09</v>
      </c>
      <c r="AI168" s="4">
        <v>84.74</v>
      </c>
      <c r="AJ168" s="4">
        <f t="shared" si="57"/>
        <v>0</v>
      </c>
      <c r="AK168" s="4">
        <f t="shared" si="58"/>
        <v>0</v>
      </c>
      <c r="AL168" s="4">
        <f t="shared" si="59"/>
        <v>1</v>
      </c>
    </row>
    <row r="169" spans="1:38" x14ac:dyDescent="0.35">
      <c r="A169" t="s">
        <v>1062</v>
      </c>
      <c r="B169" t="s">
        <v>1010</v>
      </c>
      <c r="C169" s="4" t="s">
        <v>3</v>
      </c>
      <c r="D169" s="4" t="s">
        <v>4</v>
      </c>
      <c r="E169" s="4">
        <v>23.5</v>
      </c>
      <c r="F169" s="4">
        <v>61.43</v>
      </c>
      <c r="G169" s="4">
        <v>72.459999999999994</v>
      </c>
      <c r="H169" s="4">
        <f t="shared" si="52"/>
        <v>0.84777808446039205</v>
      </c>
      <c r="I169" s="4">
        <v>23</v>
      </c>
      <c r="J169" s="4">
        <v>52.33</v>
      </c>
      <c r="K169" s="4">
        <v>71.22</v>
      </c>
      <c r="L169" s="4">
        <f t="shared" si="54"/>
        <v>0</v>
      </c>
      <c r="M169" s="4">
        <f t="shared" si="55"/>
        <v>0</v>
      </c>
      <c r="N169" s="4">
        <f t="shared" si="56"/>
        <v>1</v>
      </c>
      <c r="Y169" t="s">
        <v>1062</v>
      </c>
      <c r="Z169" t="s">
        <v>1010</v>
      </c>
      <c r="AA169" s="4" t="s">
        <v>3</v>
      </c>
      <c r="AB169" s="4" t="s">
        <v>5</v>
      </c>
      <c r="AC169" s="4">
        <v>25</v>
      </c>
      <c r="AD169" s="4">
        <v>73.33</v>
      </c>
      <c r="AE169" s="4">
        <v>76.17</v>
      </c>
      <c r="AF169" s="4">
        <f t="shared" si="53"/>
        <v>0.96271497965078112</v>
      </c>
      <c r="AG169" s="4">
        <v>24.5</v>
      </c>
      <c r="AH169" s="4">
        <v>48.58</v>
      </c>
      <c r="AI169" s="4">
        <v>74.930000000000007</v>
      </c>
      <c r="AJ169" s="4">
        <f t="shared" si="57"/>
        <v>0</v>
      </c>
      <c r="AK169" s="4">
        <f t="shared" si="58"/>
        <v>0</v>
      </c>
      <c r="AL169" s="4">
        <f t="shared" si="59"/>
        <v>1</v>
      </c>
    </row>
    <row r="170" spans="1:38" x14ac:dyDescent="0.35">
      <c r="A170" t="s">
        <v>858</v>
      </c>
      <c r="B170" t="s">
        <v>843</v>
      </c>
      <c r="C170" s="4" t="s">
        <v>3</v>
      </c>
      <c r="D170" s="4" t="s">
        <v>1</v>
      </c>
      <c r="E170" s="4">
        <v>25.5</v>
      </c>
      <c r="F170" s="4">
        <v>65.73</v>
      </c>
      <c r="G170" s="4">
        <v>77.400000000000006</v>
      </c>
      <c r="H170" s="4">
        <f t="shared" si="52"/>
        <v>0.84922480620155039</v>
      </c>
      <c r="I170" s="4">
        <v>25</v>
      </c>
      <c r="J170" s="4">
        <v>42.11</v>
      </c>
      <c r="K170" s="4">
        <v>76.17</v>
      </c>
      <c r="L170" s="4">
        <f t="shared" si="54"/>
        <v>0</v>
      </c>
      <c r="M170" s="4">
        <f t="shared" si="55"/>
        <v>0</v>
      </c>
      <c r="N170" s="4">
        <f t="shared" si="56"/>
        <v>1</v>
      </c>
      <c r="Y170" t="s">
        <v>858</v>
      </c>
      <c r="Z170" t="s">
        <v>843</v>
      </c>
      <c r="AA170" s="4" t="s">
        <v>3</v>
      </c>
      <c r="AB170" s="4" t="s">
        <v>2</v>
      </c>
      <c r="AC170" s="4">
        <v>24</v>
      </c>
      <c r="AD170" s="4">
        <v>73.13</v>
      </c>
      <c r="AE170" s="4">
        <v>73.7</v>
      </c>
      <c r="AF170" s="4">
        <f t="shared" si="53"/>
        <v>0.9922659430122116</v>
      </c>
      <c r="AG170" s="4">
        <v>23.5</v>
      </c>
      <c r="AH170" s="4">
        <v>50.5</v>
      </c>
      <c r="AI170" s="4">
        <v>72.459999999999994</v>
      </c>
      <c r="AJ170" s="4">
        <f t="shared" si="57"/>
        <v>0</v>
      </c>
      <c r="AK170" s="4">
        <f t="shared" si="58"/>
        <v>0</v>
      </c>
      <c r="AL170" s="4">
        <f t="shared" si="59"/>
        <v>1</v>
      </c>
    </row>
    <row r="171" spans="1:38" x14ac:dyDescent="0.35">
      <c r="A171" t="s">
        <v>859</v>
      </c>
      <c r="B171" t="s">
        <v>843</v>
      </c>
      <c r="C171" s="4" t="s">
        <v>3</v>
      </c>
      <c r="D171" s="4" t="s">
        <v>1</v>
      </c>
      <c r="E171" s="4">
        <v>17.5</v>
      </c>
      <c r="F171" s="4">
        <v>42.61</v>
      </c>
      <c r="G171" s="4">
        <v>57.36</v>
      </c>
      <c r="H171" s="4">
        <f t="shared" si="52"/>
        <v>0.74285216178521618</v>
      </c>
      <c r="I171" s="4">
        <v>17</v>
      </c>
      <c r="J171" s="4">
        <v>35.72</v>
      </c>
      <c r="K171" s="4">
        <v>56.08</v>
      </c>
      <c r="L171" s="4">
        <f t="shared" si="54"/>
        <v>0</v>
      </c>
      <c r="M171" s="4">
        <f t="shared" si="55"/>
        <v>0</v>
      </c>
      <c r="N171" s="4">
        <f t="shared" si="56"/>
        <v>1</v>
      </c>
      <c r="Y171" t="s">
        <v>859</v>
      </c>
      <c r="Z171" t="s">
        <v>843</v>
      </c>
      <c r="AA171" t="s">
        <v>3</v>
      </c>
      <c r="AB171" t="s">
        <v>2</v>
      </c>
      <c r="AC171">
        <v>24</v>
      </c>
      <c r="AD171">
        <v>83.93</v>
      </c>
      <c r="AE171">
        <v>73.7</v>
      </c>
      <c r="AF171">
        <f t="shared" si="53"/>
        <v>1.1388059701492539</v>
      </c>
      <c r="AG171">
        <v>23.5</v>
      </c>
      <c r="AH171">
        <v>65.709999999999994</v>
      </c>
      <c r="AI171">
        <v>72.459999999999994</v>
      </c>
      <c r="AJ171" s="3">
        <f t="shared" si="57"/>
        <v>0</v>
      </c>
      <c r="AK171" s="3">
        <f t="shared" si="58"/>
        <v>1</v>
      </c>
      <c r="AL171" s="3">
        <f t="shared" si="59"/>
        <v>0</v>
      </c>
    </row>
    <row r="172" spans="1:38" x14ac:dyDescent="0.35">
      <c r="A172" t="s">
        <v>860</v>
      </c>
      <c r="B172" t="s">
        <v>843</v>
      </c>
      <c r="C172" s="4" t="s">
        <v>3</v>
      </c>
      <c r="D172" s="4" t="s">
        <v>1</v>
      </c>
      <c r="E172" s="4">
        <v>28</v>
      </c>
      <c r="F172" s="4">
        <v>79.7</v>
      </c>
      <c r="G172" s="4">
        <v>83.53</v>
      </c>
      <c r="H172" s="4">
        <f t="shared" si="52"/>
        <v>0.95414821022387164</v>
      </c>
      <c r="I172" s="4">
        <v>27.5</v>
      </c>
      <c r="J172" s="4">
        <v>58.32</v>
      </c>
      <c r="K172" s="4">
        <v>82.3</v>
      </c>
      <c r="L172" s="4">
        <f t="shared" si="54"/>
        <v>0</v>
      </c>
      <c r="M172" s="4">
        <f t="shared" si="55"/>
        <v>0</v>
      </c>
      <c r="N172" s="4">
        <f t="shared" si="56"/>
        <v>1</v>
      </c>
      <c r="Y172" t="s">
        <v>860</v>
      </c>
      <c r="Z172" t="s">
        <v>843</v>
      </c>
      <c r="AA172" t="s">
        <v>3</v>
      </c>
      <c r="AB172" t="s">
        <v>2</v>
      </c>
      <c r="AC172">
        <v>24</v>
      </c>
      <c r="AD172">
        <v>87.34</v>
      </c>
      <c r="AE172">
        <v>73.7</v>
      </c>
      <c r="AF172">
        <f t="shared" si="53"/>
        <v>1.1850746268656716</v>
      </c>
      <c r="AG172">
        <v>23.5</v>
      </c>
      <c r="AH172">
        <v>72.22</v>
      </c>
      <c r="AI172">
        <v>72.459999999999994</v>
      </c>
      <c r="AJ172" s="3">
        <f t="shared" si="57"/>
        <v>0</v>
      </c>
      <c r="AK172" s="3">
        <f t="shared" si="58"/>
        <v>1</v>
      </c>
      <c r="AL172" s="3">
        <f t="shared" si="59"/>
        <v>0</v>
      </c>
    </row>
    <row r="173" spans="1:38" x14ac:dyDescent="0.35">
      <c r="A173" t="s">
        <v>861</v>
      </c>
      <c r="B173" t="s">
        <v>843</v>
      </c>
      <c r="C173" s="4" t="s">
        <v>3</v>
      </c>
      <c r="D173" s="4" t="s">
        <v>1</v>
      </c>
      <c r="E173" s="4">
        <v>30.5</v>
      </c>
      <c r="F173" s="4">
        <v>82.75</v>
      </c>
      <c r="G173" s="4">
        <v>89.6</v>
      </c>
      <c r="H173" s="4">
        <f t="shared" si="52"/>
        <v>0.92354910714285721</v>
      </c>
      <c r="I173" s="4">
        <v>30</v>
      </c>
      <c r="J173" s="4">
        <v>61.32</v>
      </c>
      <c r="K173" s="4">
        <v>88.39</v>
      </c>
      <c r="L173" s="4">
        <f t="shared" si="54"/>
        <v>0</v>
      </c>
      <c r="M173" s="4">
        <f t="shared" si="55"/>
        <v>0</v>
      </c>
      <c r="N173" s="4">
        <f t="shared" si="56"/>
        <v>1</v>
      </c>
      <c r="Y173" t="s">
        <v>861</v>
      </c>
      <c r="Z173" t="s">
        <v>843</v>
      </c>
      <c r="AA173" s="4" t="s">
        <v>3</v>
      </c>
      <c r="AB173" s="4" t="s">
        <v>2</v>
      </c>
      <c r="AC173" s="4">
        <v>24.5</v>
      </c>
      <c r="AD173" s="4">
        <v>73.34</v>
      </c>
      <c r="AE173" s="4">
        <v>74.930000000000007</v>
      </c>
      <c r="AF173" s="4">
        <f t="shared" si="53"/>
        <v>0.9787801948485253</v>
      </c>
      <c r="AG173" s="4">
        <v>24</v>
      </c>
      <c r="AH173" s="4">
        <v>70.3</v>
      </c>
      <c r="AI173" s="4">
        <v>73.7</v>
      </c>
      <c r="AJ173" s="4">
        <f t="shared" si="57"/>
        <v>0</v>
      </c>
      <c r="AK173" s="4">
        <f t="shared" si="58"/>
        <v>0</v>
      </c>
      <c r="AL173" s="4">
        <f t="shared" si="59"/>
        <v>1</v>
      </c>
    </row>
    <row r="174" spans="1:38" x14ac:dyDescent="0.35">
      <c r="A174" t="s">
        <v>862</v>
      </c>
      <c r="B174" t="s">
        <v>843</v>
      </c>
      <c r="C174" t="s">
        <v>3</v>
      </c>
      <c r="D174" t="s">
        <v>1</v>
      </c>
      <c r="E174">
        <v>22</v>
      </c>
      <c r="F174">
        <v>68.88</v>
      </c>
      <c r="G174">
        <v>68.72</v>
      </c>
      <c r="H174">
        <f t="shared" si="52"/>
        <v>1.0023282887077998</v>
      </c>
      <c r="I174">
        <v>21.5</v>
      </c>
      <c r="J174">
        <v>54.22</v>
      </c>
      <c r="K174">
        <v>67.47</v>
      </c>
      <c r="L174" s="3">
        <f t="shared" si="54"/>
        <v>0</v>
      </c>
      <c r="M174" s="3">
        <f t="shared" si="55"/>
        <v>1</v>
      </c>
      <c r="N174" s="3">
        <f t="shared" si="56"/>
        <v>0</v>
      </c>
      <c r="Y174" t="s">
        <v>862</v>
      </c>
      <c r="Z174" t="s">
        <v>843</v>
      </c>
      <c r="AA174" t="s">
        <v>3</v>
      </c>
      <c r="AB174" t="s">
        <v>2</v>
      </c>
      <c r="AC174">
        <v>24</v>
      </c>
      <c r="AD174">
        <v>168.99</v>
      </c>
      <c r="AE174">
        <v>73.7</v>
      </c>
      <c r="AF174">
        <f t="shared" si="53"/>
        <v>2.2929443690637723</v>
      </c>
      <c r="AG174">
        <v>22</v>
      </c>
      <c r="AH174">
        <v>58.73</v>
      </c>
      <c r="AI174">
        <v>68.72</v>
      </c>
      <c r="AJ174" s="3">
        <f t="shared" si="57"/>
        <v>1</v>
      </c>
      <c r="AK174" s="3">
        <f t="shared" si="58"/>
        <v>0</v>
      </c>
      <c r="AL174" s="3">
        <f t="shared" si="59"/>
        <v>0</v>
      </c>
    </row>
    <row r="175" spans="1:38" x14ac:dyDescent="0.35">
      <c r="A175" t="s">
        <v>863</v>
      </c>
      <c r="B175" t="s">
        <v>843</v>
      </c>
      <c r="C175" t="s">
        <v>3</v>
      </c>
      <c r="D175" t="s">
        <v>1</v>
      </c>
      <c r="E175">
        <v>23</v>
      </c>
      <c r="F175">
        <v>105.68</v>
      </c>
      <c r="G175">
        <v>71.22</v>
      </c>
      <c r="H175">
        <f t="shared" si="52"/>
        <v>1.4838528503229431</v>
      </c>
      <c r="I175">
        <v>22</v>
      </c>
      <c r="J175">
        <v>52.12</v>
      </c>
      <c r="K175">
        <v>68.72</v>
      </c>
      <c r="L175" s="3">
        <f t="shared" si="54"/>
        <v>0</v>
      </c>
      <c r="M175" s="3">
        <f t="shared" si="55"/>
        <v>1</v>
      </c>
      <c r="N175" s="3">
        <f t="shared" si="56"/>
        <v>0</v>
      </c>
      <c r="Y175" t="s">
        <v>863</v>
      </c>
      <c r="Z175" t="s">
        <v>843</v>
      </c>
      <c r="AA175" t="s">
        <v>3</v>
      </c>
      <c r="AB175" t="s">
        <v>2</v>
      </c>
      <c r="AC175">
        <v>24</v>
      </c>
      <c r="AD175">
        <v>141.88999999999999</v>
      </c>
      <c r="AE175">
        <v>73.7</v>
      </c>
      <c r="AF175">
        <f t="shared" si="53"/>
        <v>1.925237449118046</v>
      </c>
      <c r="AG175">
        <v>22</v>
      </c>
      <c r="AH175">
        <v>68.13</v>
      </c>
      <c r="AI175">
        <v>68.72</v>
      </c>
      <c r="AJ175" s="3">
        <f t="shared" si="57"/>
        <v>1</v>
      </c>
      <c r="AK175" s="3">
        <f t="shared" si="58"/>
        <v>0</v>
      </c>
      <c r="AL175" s="3">
        <f t="shared" si="59"/>
        <v>0</v>
      </c>
    </row>
    <row r="176" spans="1:38" x14ac:dyDescent="0.35">
      <c r="A176" t="s">
        <v>864</v>
      </c>
      <c r="B176" t="s">
        <v>843</v>
      </c>
      <c r="C176" s="4" t="s">
        <v>3</v>
      </c>
      <c r="D176" s="4" t="s">
        <v>1</v>
      </c>
      <c r="E176" s="4">
        <v>20</v>
      </c>
      <c r="F176" s="4">
        <v>56.53</v>
      </c>
      <c r="G176" s="4">
        <v>63.71</v>
      </c>
      <c r="H176" s="4">
        <f t="shared" si="52"/>
        <v>0.88730183644639771</v>
      </c>
      <c r="I176" s="4">
        <v>19.5</v>
      </c>
      <c r="J176" s="4">
        <v>28.31</v>
      </c>
      <c r="K176" s="4">
        <v>62.44</v>
      </c>
      <c r="L176" s="4">
        <f t="shared" si="54"/>
        <v>0</v>
      </c>
      <c r="M176" s="4">
        <f t="shared" si="55"/>
        <v>0</v>
      </c>
      <c r="N176" s="4">
        <f t="shared" si="56"/>
        <v>1</v>
      </c>
      <c r="Y176" t="s">
        <v>864</v>
      </c>
      <c r="Z176" t="s">
        <v>843</v>
      </c>
      <c r="AA176" t="s">
        <v>3</v>
      </c>
      <c r="AB176" t="s">
        <v>2</v>
      </c>
      <c r="AC176">
        <v>24</v>
      </c>
      <c r="AD176">
        <v>113.28</v>
      </c>
      <c r="AE176">
        <v>73.7</v>
      </c>
      <c r="AF176">
        <f t="shared" si="53"/>
        <v>1.5370420624151968</v>
      </c>
      <c r="AG176">
        <v>23</v>
      </c>
      <c r="AH176">
        <v>67.56</v>
      </c>
      <c r="AI176">
        <v>71.22</v>
      </c>
      <c r="AJ176" s="3">
        <f t="shared" si="57"/>
        <v>1</v>
      </c>
      <c r="AK176" s="3">
        <f t="shared" si="58"/>
        <v>0</v>
      </c>
      <c r="AL176" s="3">
        <f t="shared" si="59"/>
        <v>0</v>
      </c>
    </row>
    <row r="177" spans="1:38" x14ac:dyDescent="0.35">
      <c r="A177" t="s">
        <v>865</v>
      </c>
      <c r="B177" t="s">
        <v>843</v>
      </c>
      <c r="C177" t="s">
        <v>3</v>
      </c>
      <c r="D177" t="s">
        <v>1</v>
      </c>
      <c r="E177">
        <v>23.5</v>
      </c>
      <c r="F177">
        <v>79.02</v>
      </c>
      <c r="G177">
        <v>72.459999999999994</v>
      </c>
      <c r="H177">
        <f t="shared" si="52"/>
        <v>1.0905327077008005</v>
      </c>
      <c r="I177">
        <v>23</v>
      </c>
      <c r="J177">
        <v>66.42</v>
      </c>
      <c r="K177">
        <v>71.22</v>
      </c>
      <c r="L177" s="3">
        <f t="shared" si="54"/>
        <v>0</v>
      </c>
      <c r="M177" s="3">
        <f t="shared" si="55"/>
        <v>1</v>
      </c>
      <c r="N177" s="3">
        <f t="shared" si="56"/>
        <v>0</v>
      </c>
      <c r="Y177" t="s">
        <v>865</v>
      </c>
      <c r="Z177" t="s">
        <v>843</v>
      </c>
      <c r="AA177" t="s">
        <v>3</v>
      </c>
      <c r="AB177" t="s">
        <v>2</v>
      </c>
      <c r="AC177">
        <v>24</v>
      </c>
      <c r="AD177">
        <v>96.77</v>
      </c>
      <c r="AE177">
        <v>73.7</v>
      </c>
      <c r="AF177">
        <f t="shared" si="53"/>
        <v>1.3130257801899592</v>
      </c>
      <c r="AG177">
        <v>23.5</v>
      </c>
      <c r="AH177">
        <v>69.77</v>
      </c>
      <c r="AI177">
        <v>72.459999999999994</v>
      </c>
      <c r="AJ177" s="3">
        <f t="shared" si="57"/>
        <v>0</v>
      </c>
      <c r="AK177" s="3">
        <f t="shared" si="58"/>
        <v>1</v>
      </c>
      <c r="AL177" s="3">
        <f t="shared" si="59"/>
        <v>0</v>
      </c>
    </row>
    <row r="178" spans="1:38" x14ac:dyDescent="0.35">
      <c r="A178" t="s">
        <v>866</v>
      </c>
      <c r="B178" t="s">
        <v>843</v>
      </c>
      <c r="C178" s="4" t="s">
        <v>3</v>
      </c>
      <c r="D178" s="4" t="s">
        <v>1</v>
      </c>
      <c r="E178" s="4">
        <v>22</v>
      </c>
      <c r="F178" s="4">
        <v>59.46</v>
      </c>
      <c r="G178" s="4">
        <v>68.72</v>
      </c>
      <c r="H178" s="4">
        <f t="shared" si="52"/>
        <v>0.86525029103608853</v>
      </c>
      <c r="I178" s="4">
        <v>21.5</v>
      </c>
      <c r="J178" s="4">
        <v>49.43</v>
      </c>
      <c r="K178" s="4">
        <v>67.47</v>
      </c>
      <c r="L178" s="4">
        <f t="shared" si="54"/>
        <v>0</v>
      </c>
      <c r="M178" s="4">
        <f t="shared" si="55"/>
        <v>0</v>
      </c>
      <c r="N178" s="4">
        <f t="shared" si="56"/>
        <v>1</v>
      </c>
      <c r="Y178" t="s">
        <v>866</v>
      </c>
      <c r="Z178" t="s">
        <v>843</v>
      </c>
      <c r="AA178" t="s">
        <v>3</v>
      </c>
      <c r="AB178" t="s">
        <v>2</v>
      </c>
      <c r="AC178">
        <v>22.5</v>
      </c>
      <c r="AD178">
        <v>70.709999999999994</v>
      </c>
      <c r="AE178">
        <v>69.97</v>
      </c>
      <c r="AF178">
        <f t="shared" si="53"/>
        <v>1.0105759611261969</v>
      </c>
      <c r="AG178">
        <v>22</v>
      </c>
      <c r="AH178">
        <v>49.46</v>
      </c>
      <c r="AI178">
        <v>68.72</v>
      </c>
      <c r="AJ178" s="3">
        <f t="shared" si="57"/>
        <v>0</v>
      </c>
      <c r="AK178" s="3">
        <f t="shared" si="58"/>
        <v>1</v>
      </c>
      <c r="AL178" s="3">
        <f t="shared" si="59"/>
        <v>0</v>
      </c>
    </row>
    <row r="179" spans="1:38" x14ac:dyDescent="0.35">
      <c r="A179" t="s">
        <v>867</v>
      </c>
      <c r="B179" t="s">
        <v>843</v>
      </c>
      <c r="C179" t="s">
        <v>3</v>
      </c>
      <c r="D179" t="s">
        <v>1</v>
      </c>
      <c r="E179">
        <v>23</v>
      </c>
      <c r="F179">
        <v>84.2</v>
      </c>
      <c r="G179">
        <v>71.22</v>
      </c>
      <c r="H179">
        <f t="shared" si="52"/>
        <v>1.1822521763549565</v>
      </c>
      <c r="I179">
        <v>22</v>
      </c>
      <c r="J179">
        <v>56.39</v>
      </c>
      <c r="K179">
        <v>68.72</v>
      </c>
      <c r="L179" s="3">
        <f t="shared" si="54"/>
        <v>0</v>
      </c>
      <c r="M179" s="3">
        <f t="shared" si="55"/>
        <v>1</v>
      </c>
      <c r="N179" s="3">
        <f t="shared" si="56"/>
        <v>0</v>
      </c>
      <c r="Y179" t="s">
        <v>867</v>
      </c>
      <c r="Z179" t="s">
        <v>843</v>
      </c>
      <c r="AA179" t="s">
        <v>3</v>
      </c>
      <c r="AB179" t="s">
        <v>2</v>
      </c>
      <c r="AC179">
        <v>24</v>
      </c>
      <c r="AD179">
        <v>134.53</v>
      </c>
      <c r="AE179">
        <v>73.7</v>
      </c>
      <c r="AF179">
        <f t="shared" si="53"/>
        <v>1.8253731343283581</v>
      </c>
      <c r="AG179">
        <v>22.5</v>
      </c>
      <c r="AH179">
        <v>60.9</v>
      </c>
      <c r="AI179">
        <v>69.97</v>
      </c>
      <c r="AJ179" s="3">
        <f t="shared" si="57"/>
        <v>1</v>
      </c>
      <c r="AK179" s="3">
        <f t="shared" si="58"/>
        <v>0</v>
      </c>
      <c r="AL179" s="3">
        <f t="shared" si="59"/>
        <v>0</v>
      </c>
    </row>
    <row r="180" spans="1:38" x14ac:dyDescent="0.35">
      <c r="A180" t="s">
        <v>884</v>
      </c>
      <c r="B180" t="s">
        <v>843</v>
      </c>
      <c r="C180" s="4" t="s">
        <v>3</v>
      </c>
      <c r="D180" s="4" t="s">
        <v>4</v>
      </c>
      <c r="E180" s="4">
        <v>15</v>
      </c>
      <c r="F180" s="4">
        <v>44.36</v>
      </c>
      <c r="G180" s="4">
        <v>50.91</v>
      </c>
      <c r="H180" s="4">
        <f t="shared" si="52"/>
        <v>0.87134158318601462</v>
      </c>
      <c r="I180" s="4">
        <v>15</v>
      </c>
      <c r="J180" s="4">
        <v>44.36</v>
      </c>
      <c r="K180" s="4">
        <v>50.91</v>
      </c>
      <c r="L180" s="4">
        <f t="shared" si="54"/>
        <v>0</v>
      </c>
      <c r="M180" s="4">
        <f t="shared" si="55"/>
        <v>0</v>
      </c>
      <c r="N180" s="4">
        <f t="shared" si="56"/>
        <v>1</v>
      </c>
      <c r="Y180" t="s">
        <v>884</v>
      </c>
      <c r="Z180" t="s">
        <v>843</v>
      </c>
      <c r="AA180" s="4" t="s">
        <v>3</v>
      </c>
      <c r="AB180" s="4" t="s">
        <v>5</v>
      </c>
      <c r="AC180" s="4">
        <v>23</v>
      </c>
      <c r="AD180" s="4">
        <v>68.75</v>
      </c>
      <c r="AE180" s="4">
        <v>71.22</v>
      </c>
      <c r="AF180" s="4">
        <f t="shared" si="53"/>
        <v>0.96531873069362539</v>
      </c>
      <c r="AG180" s="4">
        <v>22.5</v>
      </c>
      <c r="AH180" s="4">
        <v>57.9</v>
      </c>
      <c r="AI180" s="4">
        <v>69.97</v>
      </c>
      <c r="AJ180" s="4">
        <f t="shared" si="57"/>
        <v>0</v>
      </c>
      <c r="AK180" s="4">
        <f t="shared" si="58"/>
        <v>0</v>
      </c>
      <c r="AL180" s="4">
        <f t="shared" si="59"/>
        <v>1</v>
      </c>
    </row>
    <row r="181" spans="1:38" x14ac:dyDescent="0.35">
      <c r="A181" t="s">
        <v>885</v>
      </c>
      <c r="B181" t="s">
        <v>843</v>
      </c>
      <c r="C181" s="4" t="s">
        <v>3</v>
      </c>
      <c r="D181" s="4" t="s">
        <v>4</v>
      </c>
      <c r="E181" s="4">
        <v>22</v>
      </c>
      <c r="F181" s="4">
        <v>56.42</v>
      </c>
      <c r="G181" s="4">
        <v>68.72</v>
      </c>
      <c r="H181" s="4">
        <f t="shared" si="52"/>
        <v>0.82101280558789291</v>
      </c>
      <c r="I181" s="4">
        <v>21.5</v>
      </c>
      <c r="J181" s="4">
        <v>41.29</v>
      </c>
      <c r="K181" s="4">
        <v>67.47</v>
      </c>
      <c r="L181" s="4">
        <f t="shared" si="54"/>
        <v>0</v>
      </c>
      <c r="M181" s="4">
        <f t="shared" si="55"/>
        <v>0</v>
      </c>
      <c r="N181" s="4">
        <f t="shared" si="56"/>
        <v>1</v>
      </c>
      <c r="Y181" t="s">
        <v>885</v>
      </c>
      <c r="Z181" t="s">
        <v>843</v>
      </c>
      <c r="AA181" s="4" t="s">
        <v>3</v>
      </c>
      <c r="AB181" s="4" t="s">
        <v>5</v>
      </c>
      <c r="AC181" s="4">
        <v>22.5</v>
      </c>
      <c r="AD181" s="4">
        <v>66.55</v>
      </c>
      <c r="AE181" s="4">
        <v>69.97</v>
      </c>
      <c r="AF181" s="4">
        <f t="shared" si="53"/>
        <v>0.9511219093897384</v>
      </c>
      <c r="AG181" s="4">
        <v>22</v>
      </c>
      <c r="AH181" s="4">
        <v>36.49</v>
      </c>
      <c r="AI181" s="4">
        <v>68.72</v>
      </c>
      <c r="AJ181" s="4">
        <f t="shared" si="57"/>
        <v>0</v>
      </c>
      <c r="AK181" s="4">
        <f t="shared" si="58"/>
        <v>0</v>
      </c>
      <c r="AL181" s="4">
        <f t="shared" si="59"/>
        <v>1</v>
      </c>
    </row>
    <row r="182" spans="1:38" x14ac:dyDescent="0.35">
      <c r="A182" t="s">
        <v>886</v>
      </c>
      <c r="B182" t="s">
        <v>843</v>
      </c>
      <c r="C182" t="s">
        <v>3</v>
      </c>
      <c r="D182" t="s">
        <v>4</v>
      </c>
      <c r="E182">
        <v>23.5</v>
      </c>
      <c r="F182">
        <v>76.72</v>
      </c>
      <c r="G182">
        <v>72.459999999999994</v>
      </c>
      <c r="H182">
        <f t="shared" si="52"/>
        <v>1.058791057134971</v>
      </c>
      <c r="I182">
        <v>23</v>
      </c>
      <c r="J182">
        <v>52.49</v>
      </c>
      <c r="K182">
        <v>71.22</v>
      </c>
      <c r="L182" s="3">
        <f t="shared" si="54"/>
        <v>0</v>
      </c>
      <c r="M182" s="3">
        <f t="shared" si="55"/>
        <v>1</v>
      </c>
      <c r="N182" s="3">
        <f t="shared" si="56"/>
        <v>0</v>
      </c>
      <c r="Y182" t="s">
        <v>886</v>
      </c>
      <c r="Z182" t="s">
        <v>843</v>
      </c>
      <c r="AA182" s="4" t="s">
        <v>3</v>
      </c>
      <c r="AB182" s="4" t="s">
        <v>5</v>
      </c>
      <c r="AC182" s="4">
        <v>17.5</v>
      </c>
      <c r="AD182" s="4">
        <v>42.89</v>
      </c>
      <c r="AE182" s="4">
        <v>57.36</v>
      </c>
      <c r="AF182" s="4">
        <f t="shared" si="53"/>
        <v>0.74773361227336121</v>
      </c>
      <c r="AG182" s="4">
        <v>17</v>
      </c>
      <c r="AH182" s="4">
        <v>33.56</v>
      </c>
      <c r="AI182" s="4">
        <v>56.08</v>
      </c>
      <c r="AJ182" s="4">
        <f t="shared" si="57"/>
        <v>0</v>
      </c>
      <c r="AK182" s="4">
        <f t="shared" si="58"/>
        <v>0</v>
      </c>
      <c r="AL182" s="4">
        <f t="shared" si="59"/>
        <v>1</v>
      </c>
    </row>
    <row r="183" spans="1:38" x14ac:dyDescent="0.35">
      <c r="A183" t="s">
        <v>887</v>
      </c>
      <c r="B183" t="s">
        <v>843</v>
      </c>
      <c r="C183" s="4" t="s">
        <v>3</v>
      </c>
      <c r="D183" s="4" t="s">
        <v>4</v>
      </c>
      <c r="E183" s="4">
        <v>18</v>
      </c>
      <c r="F183" s="4">
        <v>50.3</v>
      </c>
      <c r="G183" s="4">
        <v>58.64</v>
      </c>
      <c r="H183" s="4">
        <f t="shared" si="52"/>
        <v>0.8577762619372441</v>
      </c>
      <c r="I183" s="4">
        <v>17.5</v>
      </c>
      <c r="J183" s="4">
        <v>35.86</v>
      </c>
      <c r="K183" s="4">
        <v>57.36</v>
      </c>
      <c r="L183" s="4">
        <f t="shared" si="54"/>
        <v>0</v>
      </c>
      <c r="M183" s="4">
        <f t="shared" si="55"/>
        <v>0</v>
      </c>
      <c r="N183" s="4">
        <f t="shared" si="56"/>
        <v>1</v>
      </c>
      <c r="Y183" t="s">
        <v>887</v>
      </c>
      <c r="Z183" t="s">
        <v>843</v>
      </c>
      <c r="AA183" s="4" t="s">
        <v>3</v>
      </c>
      <c r="AB183" s="4" t="s">
        <v>5</v>
      </c>
      <c r="AC183" s="4">
        <v>23</v>
      </c>
      <c r="AD183" s="4">
        <v>66.510000000000005</v>
      </c>
      <c r="AE183" s="4">
        <v>71.22</v>
      </c>
      <c r="AF183" s="4">
        <f t="shared" si="53"/>
        <v>0.93386689132266221</v>
      </c>
      <c r="AG183" s="4">
        <v>22.5</v>
      </c>
      <c r="AH183" s="4">
        <v>59.56</v>
      </c>
      <c r="AI183" s="4">
        <v>69.97</v>
      </c>
      <c r="AJ183" s="4">
        <f t="shared" si="57"/>
        <v>0</v>
      </c>
      <c r="AK183" s="4">
        <f t="shared" si="58"/>
        <v>0</v>
      </c>
      <c r="AL183" s="4">
        <f t="shared" si="59"/>
        <v>1</v>
      </c>
    </row>
    <row r="184" spans="1:38" x14ac:dyDescent="0.35">
      <c r="A184" t="s">
        <v>888</v>
      </c>
      <c r="B184" t="s">
        <v>843</v>
      </c>
      <c r="C184" s="4" t="s">
        <v>3</v>
      </c>
      <c r="D184" s="4" t="s">
        <v>4</v>
      </c>
      <c r="E184" s="4">
        <v>23</v>
      </c>
      <c r="F184" s="4">
        <v>69.11</v>
      </c>
      <c r="G184" s="4">
        <v>71.22</v>
      </c>
      <c r="H184" s="4">
        <f t="shared" si="52"/>
        <v>0.9703734905925302</v>
      </c>
      <c r="I184" s="4">
        <v>22.5</v>
      </c>
      <c r="J184" s="4">
        <v>56.51</v>
      </c>
      <c r="K184" s="4">
        <v>69.97</v>
      </c>
      <c r="L184" s="4">
        <f t="shared" si="54"/>
        <v>0</v>
      </c>
      <c r="M184" s="4">
        <f t="shared" si="55"/>
        <v>0</v>
      </c>
      <c r="N184" s="4">
        <f t="shared" si="56"/>
        <v>1</v>
      </c>
      <c r="Y184" t="s">
        <v>888</v>
      </c>
      <c r="Z184" t="s">
        <v>843</v>
      </c>
      <c r="AA184" t="s">
        <v>3</v>
      </c>
      <c r="AB184" t="s">
        <v>5</v>
      </c>
      <c r="AC184">
        <v>24.5</v>
      </c>
      <c r="AD184">
        <v>81.16</v>
      </c>
      <c r="AE184">
        <v>74.930000000000007</v>
      </c>
      <c r="AF184">
        <f t="shared" si="53"/>
        <v>1.0831442679834511</v>
      </c>
      <c r="AG184">
        <v>24</v>
      </c>
      <c r="AH184">
        <v>55.46</v>
      </c>
      <c r="AI184">
        <v>73.7</v>
      </c>
      <c r="AJ184" s="3">
        <f t="shared" si="57"/>
        <v>0</v>
      </c>
      <c r="AK184" s="3">
        <f t="shared" si="58"/>
        <v>1</v>
      </c>
      <c r="AL184" s="3">
        <f t="shared" si="59"/>
        <v>0</v>
      </c>
    </row>
    <row r="185" spans="1:38" x14ac:dyDescent="0.35">
      <c r="A185" t="s">
        <v>889</v>
      </c>
      <c r="B185" t="s">
        <v>843</v>
      </c>
      <c r="C185" s="4" t="s">
        <v>3</v>
      </c>
      <c r="D185" s="4" t="s">
        <v>4</v>
      </c>
      <c r="E185" s="4">
        <v>25.5</v>
      </c>
      <c r="F185" s="4">
        <v>68.180000000000007</v>
      </c>
      <c r="G185" s="4">
        <v>77.400000000000006</v>
      </c>
      <c r="H185" s="4">
        <f t="shared" si="52"/>
        <v>0.88087855297157625</v>
      </c>
      <c r="I185" s="4">
        <v>25</v>
      </c>
      <c r="J185" s="4">
        <v>51.19</v>
      </c>
      <c r="K185" s="4">
        <v>76.17</v>
      </c>
      <c r="L185" s="4">
        <f t="shared" si="54"/>
        <v>0</v>
      </c>
      <c r="M185" s="4">
        <f t="shared" si="55"/>
        <v>0</v>
      </c>
      <c r="N185" s="4">
        <f t="shared" si="56"/>
        <v>1</v>
      </c>
      <c r="Y185" t="s">
        <v>889</v>
      </c>
      <c r="Z185" t="s">
        <v>843</v>
      </c>
      <c r="AA185" s="4" t="s">
        <v>3</v>
      </c>
      <c r="AB185" s="4" t="s">
        <v>5</v>
      </c>
      <c r="AC185" s="4">
        <v>19.5</v>
      </c>
      <c r="AD185" s="4">
        <v>52.68</v>
      </c>
      <c r="AE185" s="4">
        <v>62.44</v>
      </c>
      <c r="AF185" s="4">
        <f t="shared" si="53"/>
        <v>0.84368994234465089</v>
      </c>
      <c r="AG185" s="4">
        <v>19</v>
      </c>
      <c r="AH185" s="4">
        <v>40.520000000000003</v>
      </c>
      <c r="AI185" s="4">
        <v>61.18</v>
      </c>
      <c r="AJ185" s="4">
        <f t="shared" si="57"/>
        <v>0</v>
      </c>
      <c r="AK185" s="4">
        <f t="shared" si="58"/>
        <v>0</v>
      </c>
      <c r="AL185" s="4">
        <f t="shared" si="59"/>
        <v>1</v>
      </c>
    </row>
    <row r="186" spans="1:38" x14ac:dyDescent="0.35">
      <c r="A186" t="s">
        <v>890</v>
      </c>
      <c r="B186" t="s">
        <v>843</v>
      </c>
      <c r="C186" s="4" t="s">
        <v>3</v>
      </c>
      <c r="D186" s="4" t="s">
        <v>4</v>
      </c>
      <c r="E186" s="4">
        <v>15.5</v>
      </c>
      <c r="F186" s="4">
        <v>43.99</v>
      </c>
      <c r="G186" s="4">
        <v>52.21</v>
      </c>
      <c r="H186" s="4">
        <f t="shared" si="52"/>
        <v>0.84255889676307227</v>
      </c>
      <c r="I186" s="4">
        <v>15</v>
      </c>
      <c r="J186" s="4">
        <v>26.35</v>
      </c>
      <c r="K186" s="4">
        <v>50.91</v>
      </c>
      <c r="L186" s="4">
        <f t="shared" si="54"/>
        <v>0</v>
      </c>
      <c r="M186" s="4">
        <f t="shared" si="55"/>
        <v>0</v>
      </c>
      <c r="N186" s="4">
        <f t="shared" si="56"/>
        <v>1</v>
      </c>
      <c r="Y186" t="s">
        <v>890</v>
      </c>
      <c r="Z186" t="s">
        <v>843</v>
      </c>
      <c r="AA186" s="4" t="s">
        <v>3</v>
      </c>
      <c r="AB186" s="4" t="s">
        <v>5</v>
      </c>
      <c r="AC186" s="4">
        <v>22.5</v>
      </c>
      <c r="AD186" s="4">
        <v>60.65</v>
      </c>
      <c r="AE186" s="4">
        <v>69.97</v>
      </c>
      <c r="AF186" s="4">
        <f t="shared" si="53"/>
        <v>0.86680005716735742</v>
      </c>
      <c r="AG186" s="4">
        <v>22</v>
      </c>
      <c r="AH186" s="4">
        <v>36.04</v>
      </c>
      <c r="AI186" s="4">
        <v>68.72</v>
      </c>
      <c r="AJ186" s="4">
        <f t="shared" si="57"/>
        <v>0</v>
      </c>
      <c r="AK186" s="4">
        <f t="shared" si="58"/>
        <v>0</v>
      </c>
      <c r="AL186" s="4">
        <f t="shared" si="59"/>
        <v>1</v>
      </c>
    </row>
    <row r="187" spans="1:38" x14ac:dyDescent="0.35">
      <c r="A187" t="s">
        <v>891</v>
      </c>
      <c r="B187" t="s">
        <v>843</v>
      </c>
      <c r="C187" s="4" t="s">
        <v>3</v>
      </c>
      <c r="D187" s="4" t="s">
        <v>4</v>
      </c>
      <c r="E187" s="4">
        <v>25.5</v>
      </c>
      <c r="F187" s="4">
        <v>76.38</v>
      </c>
      <c r="G187" s="4">
        <v>77.400000000000006</v>
      </c>
      <c r="H187" s="4">
        <f t="shared" si="52"/>
        <v>0.9868217054263565</v>
      </c>
      <c r="I187" s="4">
        <v>25</v>
      </c>
      <c r="J187" s="4">
        <v>53.46</v>
      </c>
      <c r="K187" s="4">
        <v>76.17</v>
      </c>
      <c r="L187" s="4">
        <f t="shared" si="54"/>
        <v>0</v>
      </c>
      <c r="M187" s="4">
        <f t="shared" si="55"/>
        <v>0</v>
      </c>
      <c r="N187" s="4">
        <f t="shared" si="56"/>
        <v>1</v>
      </c>
      <c r="Y187" t="s">
        <v>891</v>
      </c>
      <c r="Z187" t="s">
        <v>843</v>
      </c>
      <c r="AA187" s="4" t="s">
        <v>3</v>
      </c>
      <c r="AB187" s="4" t="s">
        <v>5</v>
      </c>
      <c r="AC187" s="4">
        <v>22.5</v>
      </c>
      <c r="AD187" s="4">
        <v>69.41</v>
      </c>
      <c r="AE187" s="4">
        <v>69.97</v>
      </c>
      <c r="AF187" s="4">
        <f t="shared" si="53"/>
        <v>0.99199656995855368</v>
      </c>
      <c r="AG187" s="4">
        <v>22</v>
      </c>
      <c r="AH187" s="4">
        <v>64.209999999999994</v>
      </c>
      <c r="AI187" s="4">
        <v>68.72</v>
      </c>
      <c r="AJ187" s="4">
        <f t="shared" si="57"/>
        <v>0</v>
      </c>
      <c r="AK187" s="4">
        <f t="shared" si="58"/>
        <v>0</v>
      </c>
      <c r="AL187" s="4">
        <f t="shared" si="59"/>
        <v>1</v>
      </c>
    </row>
    <row r="188" spans="1:38" x14ac:dyDescent="0.35">
      <c r="A188" t="s">
        <v>892</v>
      </c>
      <c r="B188" t="s">
        <v>843</v>
      </c>
      <c r="C188" t="s">
        <v>3</v>
      </c>
      <c r="D188" t="s">
        <v>4</v>
      </c>
      <c r="E188">
        <v>30.5</v>
      </c>
      <c r="F188">
        <v>99.57</v>
      </c>
      <c r="G188">
        <v>89.6</v>
      </c>
      <c r="H188">
        <f t="shared" si="52"/>
        <v>1.1112723214285714</v>
      </c>
      <c r="I188">
        <v>30</v>
      </c>
      <c r="J188">
        <v>59.24</v>
      </c>
      <c r="K188">
        <v>88.39</v>
      </c>
      <c r="L188" s="3">
        <f t="shared" si="54"/>
        <v>0</v>
      </c>
      <c r="M188" s="3">
        <f t="shared" si="55"/>
        <v>1</v>
      </c>
      <c r="N188" s="3">
        <f t="shared" si="56"/>
        <v>0</v>
      </c>
      <c r="Y188" t="s">
        <v>892</v>
      </c>
      <c r="Z188" t="s">
        <v>843</v>
      </c>
      <c r="AA188" s="4" t="s">
        <v>3</v>
      </c>
      <c r="AB188" s="4" t="s">
        <v>5</v>
      </c>
      <c r="AC188" s="4">
        <v>17</v>
      </c>
      <c r="AD188" s="4">
        <v>45.39</v>
      </c>
      <c r="AE188" s="4">
        <v>56.08</v>
      </c>
      <c r="AF188" s="4">
        <f t="shared" si="53"/>
        <v>0.80937945791726107</v>
      </c>
      <c r="AG188" s="4">
        <v>16.5</v>
      </c>
      <c r="AH188" s="4">
        <v>26.22</v>
      </c>
      <c r="AI188" s="4">
        <v>54.79</v>
      </c>
      <c r="AJ188" s="4">
        <f t="shared" si="57"/>
        <v>0</v>
      </c>
      <c r="AK188" s="4">
        <f t="shared" si="58"/>
        <v>0</v>
      </c>
      <c r="AL188" s="4">
        <f t="shared" si="59"/>
        <v>1</v>
      </c>
    </row>
    <row r="189" spans="1:38" x14ac:dyDescent="0.35">
      <c r="A189" t="s">
        <v>893</v>
      </c>
      <c r="B189" t="s">
        <v>843</v>
      </c>
      <c r="C189" s="4" t="s">
        <v>3</v>
      </c>
      <c r="D189" s="4" t="s">
        <v>4</v>
      </c>
      <c r="E189" s="4">
        <v>30</v>
      </c>
      <c r="F189" s="4">
        <v>80.81</v>
      </c>
      <c r="G189" s="4">
        <v>88.39</v>
      </c>
      <c r="H189" s="4">
        <f t="shared" si="52"/>
        <v>0.9142436927254215</v>
      </c>
      <c r="I189" s="4">
        <v>29.5</v>
      </c>
      <c r="J189" s="4">
        <v>52.19</v>
      </c>
      <c r="K189" s="4">
        <v>87.18</v>
      </c>
      <c r="L189" s="4">
        <f t="shared" si="54"/>
        <v>0</v>
      </c>
      <c r="M189" s="4">
        <f t="shared" si="55"/>
        <v>0</v>
      </c>
      <c r="N189" s="4">
        <f t="shared" si="56"/>
        <v>1</v>
      </c>
      <c r="Y189" t="s">
        <v>893</v>
      </c>
      <c r="Z189" t="s">
        <v>843</v>
      </c>
      <c r="AA189" s="4" t="s">
        <v>3</v>
      </c>
      <c r="AB189" s="4" t="s">
        <v>5</v>
      </c>
      <c r="AC189" s="4">
        <v>33.5</v>
      </c>
      <c r="AD189" s="4">
        <v>86.79</v>
      </c>
      <c r="AE189" s="4">
        <v>96.84</v>
      </c>
      <c r="AF189" s="4">
        <f t="shared" si="53"/>
        <v>0.89622057001239164</v>
      </c>
      <c r="AG189" s="4">
        <v>33</v>
      </c>
      <c r="AH189" s="4">
        <v>59.79</v>
      </c>
      <c r="AI189" s="4">
        <v>95.64</v>
      </c>
      <c r="AJ189" s="4">
        <f t="shared" si="57"/>
        <v>0</v>
      </c>
      <c r="AK189" s="4">
        <f t="shared" si="58"/>
        <v>0</v>
      </c>
      <c r="AL189" s="4">
        <f t="shared" si="59"/>
        <v>1</v>
      </c>
    </row>
    <row r="190" spans="1:38" x14ac:dyDescent="0.35">
      <c r="A190" t="s">
        <v>894</v>
      </c>
      <c r="B190" t="s">
        <v>843</v>
      </c>
      <c r="C190" t="s">
        <v>3</v>
      </c>
      <c r="D190" t="s">
        <v>4</v>
      </c>
      <c r="E190">
        <v>23.5</v>
      </c>
      <c r="F190">
        <v>112.39</v>
      </c>
      <c r="G190">
        <v>72.459999999999994</v>
      </c>
      <c r="H190">
        <f t="shared" si="52"/>
        <v>1.5510626552580735</v>
      </c>
      <c r="I190">
        <v>22</v>
      </c>
      <c r="J190">
        <v>66.94</v>
      </c>
      <c r="K190">
        <v>68.72</v>
      </c>
      <c r="L190" s="3">
        <f t="shared" si="54"/>
        <v>1</v>
      </c>
      <c r="M190" s="3">
        <f t="shared" si="55"/>
        <v>0</v>
      </c>
      <c r="N190" s="3">
        <f t="shared" si="56"/>
        <v>0</v>
      </c>
      <c r="Y190" t="s">
        <v>894</v>
      </c>
      <c r="Z190" t="s">
        <v>843</v>
      </c>
      <c r="AA190" s="4" t="s">
        <v>3</v>
      </c>
      <c r="AB190" s="4" t="s">
        <v>5</v>
      </c>
      <c r="AC190" s="4">
        <v>15.5</v>
      </c>
      <c r="AD190" s="4">
        <v>44.13</v>
      </c>
      <c r="AE190" s="4">
        <v>52.21</v>
      </c>
      <c r="AF190" s="4">
        <f t="shared" si="53"/>
        <v>0.84524037540701014</v>
      </c>
      <c r="AG190" s="4">
        <v>15</v>
      </c>
      <c r="AH190" s="4">
        <v>20.16</v>
      </c>
      <c r="AI190" s="4">
        <v>50.91</v>
      </c>
      <c r="AJ190" s="4">
        <f t="shared" si="57"/>
        <v>0</v>
      </c>
      <c r="AK190" s="4">
        <f t="shared" si="58"/>
        <v>0</v>
      </c>
      <c r="AL190" s="4">
        <f t="shared" si="59"/>
        <v>1</v>
      </c>
    </row>
    <row r="191" spans="1:38" x14ac:dyDescent="0.35">
      <c r="A191" t="s">
        <v>895</v>
      </c>
      <c r="B191" t="s">
        <v>843</v>
      </c>
      <c r="C191" s="4" t="s">
        <v>3</v>
      </c>
      <c r="D191" s="4" t="s">
        <v>4</v>
      </c>
      <c r="E191" s="4">
        <v>24</v>
      </c>
      <c r="F191" s="4">
        <v>59.83</v>
      </c>
      <c r="G191" s="4">
        <v>73.7</v>
      </c>
      <c r="H191" s="4">
        <f t="shared" si="52"/>
        <v>0.81180461329715059</v>
      </c>
      <c r="I191" s="4">
        <v>23.5</v>
      </c>
      <c r="J191" s="4">
        <v>47.1</v>
      </c>
      <c r="K191" s="4">
        <v>72.459999999999994</v>
      </c>
      <c r="L191" s="4">
        <f t="shared" si="54"/>
        <v>0</v>
      </c>
      <c r="M191" s="4">
        <f t="shared" si="55"/>
        <v>0</v>
      </c>
      <c r="N191" s="4">
        <f t="shared" si="56"/>
        <v>1</v>
      </c>
      <c r="Y191" t="s">
        <v>895</v>
      </c>
      <c r="Z191" t="s">
        <v>843</v>
      </c>
      <c r="AA191" s="4" t="s">
        <v>3</v>
      </c>
      <c r="AB191" s="4" t="s">
        <v>5</v>
      </c>
      <c r="AC191" s="4">
        <v>27.5</v>
      </c>
      <c r="AD191" s="4">
        <v>79.760000000000005</v>
      </c>
      <c r="AE191" s="4">
        <v>82.3</v>
      </c>
      <c r="AF191" s="4">
        <f t="shared" si="53"/>
        <v>0.96913730255164043</v>
      </c>
      <c r="AG191" s="4">
        <v>27</v>
      </c>
      <c r="AH191" s="4">
        <v>33.880000000000003</v>
      </c>
      <c r="AI191" s="4">
        <v>81.08</v>
      </c>
      <c r="AJ191" s="4">
        <f t="shared" si="57"/>
        <v>0</v>
      </c>
      <c r="AK191" s="4">
        <f t="shared" si="58"/>
        <v>0</v>
      </c>
      <c r="AL191" s="4">
        <f t="shared" si="59"/>
        <v>1</v>
      </c>
    </row>
    <row r="192" spans="1:38" x14ac:dyDescent="0.35">
      <c r="A192" t="s">
        <v>911</v>
      </c>
      <c r="B192" t="s">
        <v>897</v>
      </c>
      <c r="C192" t="s">
        <v>3</v>
      </c>
      <c r="D192" t="s">
        <v>1</v>
      </c>
      <c r="E192">
        <v>23.5</v>
      </c>
      <c r="F192">
        <v>78.42</v>
      </c>
      <c r="G192">
        <v>72.459999999999994</v>
      </c>
      <c r="H192">
        <f t="shared" si="52"/>
        <v>1.0822522771184102</v>
      </c>
      <c r="I192">
        <v>23</v>
      </c>
      <c r="J192">
        <v>55.83</v>
      </c>
      <c r="K192">
        <v>71.22</v>
      </c>
      <c r="L192" s="3">
        <f t="shared" si="54"/>
        <v>0</v>
      </c>
      <c r="M192" s="3">
        <f t="shared" si="55"/>
        <v>1</v>
      </c>
      <c r="N192" s="3">
        <f t="shared" si="56"/>
        <v>0</v>
      </c>
      <c r="Y192" t="s">
        <v>911</v>
      </c>
      <c r="Z192" t="s">
        <v>897</v>
      </c>
      <c r="AA192" t="s">
        <v>3</v>
      </c>
      <c r="AB192" t="s">
        <v>2</v>
      </c>
      <c r="AC192">
        <v>24</v>
      </c>
      <c r="AD192">
        <v>86.64</v>
      </c>
      <c r="AE192">
        <v>73.7</v>
      </c>
      <c r="AF192">
        <f t="shared" si="53"/>
        <v>1.1755766621438264</v>
      </c>
      <c r="AG192">
        <v>23.5</v>
      </c>
      <c r="AH192">
        <v>53.78</v>
      </c>
      <c r="AI192">
        <v>72.459999999999994</v>
      </c>
      <c r="AJ192" s="3">
        <f t="shared" si="57"/>
        <v>0</v>
      </c>
      <c r="AK192" s="3">
        <f t="shared" si="58"/>
        <v>1</v>
      </c>
      <c r="AL192" s="3">
        <f t="shared" si="59"/>
        <v>0</v>
      </c>
    </row>
    <row r="193" spans="1:38" x14ac:dyDescent="0.35">
      <c r="A193" t="s">
        <v>912</v>
      </c>
      <c r="B193" t="s">
        <v>897</v>
      </c>
      <c r="C193" s="4" t="s">
        <v>3</v>
      </c>
      <c r="D193" s="4" t="s">
        <v>1</v>
      </c>
      <c r="E193" s="4">
        <v>17.5</v>
      </c>
      <c r="F193" s="4">
        <v>51.44</v>
      </c>
      <c r="G193" s="4">
        <v>57.36</v>
      </c>
      <c r="H193" s="4">
        <f t="shared" si="52"/>
        <v>0.89679218967921892</v>
      </c>
      <c r="I193" s="4">
        <v>17</v>
      </c>
      <c r="J193" s="4">
        <v>41.59</v>
      </c>
      <c r="K193" s="4">
        <v>56.08</v>
      </c>
      <c r="L193" s="4">
        <f t="shared" si="54"/>
        <v>0</v>
      </c>
      <c r="M193" s="4">
        <f t="shared" si="55"/>
        <v>0</v>
      </c>
      <c r="N193" s="4">
        <f t="shared" si="56"/>
        <v>1</v>
      </c>
      <c r="Y193" t="s">
        <v>912</v>
      </c>
      <c r="Z193" t="s">
        <v>897</v>
      </c>
      <c r="AA193" t="s">
        <v>3</v>
      </c>
      <c r="AB193" t="s">
        <v>2</v>
      </c>
      <c r="AC193">
        <v>24</v>
      </c>
      <c r="AD193">
        <v>100.24</v>
      </c>
      <c r="AE193">
        <v>73.7</v>
      </c>
      <c r="AF193">
        <f t="shared" si="53"/>
        <v>1.3601085481682496</v>
      </c>
      <c r="AG193">
        <v>23.5</v>
      </c>
      <c r="AH193">
        <v>50.56</v>
      </c>
      <c r="AI193">
        <v>72.459999999999994</v>
      </c>
      <c r="AJ193" s="3">
        <f t="shared" si="57"/>
        <v>0</v>
      </c>
      <c r="AK193" s="3">
        <f t="shared" si="58"/>
        <v>1</v>
      </c>
      <c r="AL193" s="3">
        <f t="shared" si="59"/>
        <v>0</v>
      </c>
    </row>
    <row r="194" spans="1:38" x14ac:dyDescent="0.35">
      <c r="A194" t="s">
        <v>913</v>
      </c>
      <c r="B194" t="s">
        <v>897</v>
      </c>
      <c r="C194" s="4" t="s">
        <v>3</v>
      </c>
      <c r="D194" s="4" t="s">
        <v>1</v>
      </c>
      <c r="E194" s="4">
        <v>23</v>
      </c>
      <c r="F194" s="4">
        <v>68.92</v>
      </c>
      <c r="G194" s="4">
        <v>71.22</v>
      </c>
      <c r="H194" s="4">
        <f t="shared" ref="H194:H218" si="60">F194/G194</f>
        <v>0.96770570064588601</v>
      </c>
      <c r="I194" s="4">
        <v>22.5</v>
      </c>
      <c r="J194" s="4">
        <v>61.47</v>
      </c>
      <c r="K194" s="4">
        <v>69.97</v>
      </c>
      <c r="L194" s="4">
        <f t="shared" si="54"/>
        <v>0</v>
      </c>
      <c r="M194" s="4">
        <f t="shared" si="55"/>
        <v>0</v>
      </c>
      <c r="N194" s="4">
        <f t="shared" si="56"/>
        <v>1</v>
      </c>
      <c r="Y194" t="s">
        <v>913</v>
      </c>
      <c r="Z194" t="s">
        <v>897</v>
      </c>
      <c r="AA194" t="s">
        <v>3</v>
      </c>
      <c r="AB194" t="s">
        <v>2</v>
      </c>
      <c r="AC194">
        <v>24.5</v>
      </c>
      <c r="AD194">
        <v>104.37</v>
      </c>
      <c r="AE194">
        <v>74.930000000000007</v>
      </c>
      <c r="AF194">
        <f t="shared" ref="AF194:AF218" si="61">AD194/AE194</f>
        <v>1.3929000400373681</v>
      </c>
      <c r="AG194">
        <v>23.5</v>
      </c>
      <c r="AH194">
        <v>63.98</v>
      </c>
      <c r="AI194">
        <v>72.459999999999994</v>
      </c>
      <c r="AJ194" s="3">
        <f t="shared" si="57"/>
        <v>0</v>
      </c>
      <c r="AK194" s="3">
        <f t="shared" si="58"/>
        <v>1</v>
      </c>
      <c r="AL194" s="3">
        <f t="shared" si="59"/>
        <v>0</v>
      </c>
    </row>
    <row r="195" spans="1:38" x14ac:dyDescent="0.35">
      <c r="A195" t="s">
        <v>914</v>
      </c>
      <c r="B195" t="s">
        <v>897</v>
      </c>
      <c r="C195" s="4" t="s">
        <v>3</v>
      </c>
      <c r="D195" s="4" t="s">
        <v>1</v>
      </c>
      <c r="E195" s="4">
        <v>18.5</v>
      </c>
      <c r="F195" s="4">
        <v>47.6</v>
      </c>
      <c r="G195" s="4">
        <v>59.91</v>
      </c>
      <c r="H195" s="4">
        <f t="shared" si="60"/>
        <v>0.79452512101485573</v>
      </c>
      <c r="I195" s="4">
        <v>18</v>
      </c>
      <c r="J195" s="4">
        <v>34.75</v>
      </c>
      <c r="K195" s="4">
        <v>58.64</v>
      </c>
      <c r="L195" s="4">
        <f t="shared" ref="L195:L218" si="62">IF(H195&gt;1.5,1,0)</f>
        <v>0</v>
      </c>
      <c r="M195" s="4">
        <f t="shared" ref="M195:M218" si="63">IF((AND(H195&gt;1,H195&lt;1.5)),1,0)</f>
        <v>0</v>
      </c>
      <c r="N195" s="4">
        <f t="shared" ref="N195:N218" si="64">IF(H195&lt;1,1,0)</f>
        <v>1</v>
      </c>
      <c r="Y195" t="s">
        <v>914</v>
      </c>
      <c r="Z195" t="s">
        <v>897</v>
      </c>
      <c r="AA195" t="s">
        <v>3</v>
      </c>
      <c r="AB195" t="s">
        <v>2</v>
      </c>
      <c r="AC195">
        <v>24</v>
      </c>
      <c r="AD195">
        <v>82.38</v>
      </c>
      <c r="AE195">
        <v>73.7</v>
      </c>
      <c r="AF195">
        <f t="shared" si="61"/>
        <v>1.1177747625508818</v>
      </c>
      <c r="AG195">
        <v>23.5</v>
      </c>
      <c r="AH195">
        <v>67.709999999999994</v>
      </c>
      <c r="AI195">
        <v>72.459999999999994</v>
      </c>
      <c r="AJ195" s="3">
        <f t="shared" ref="AJ195:AJ218" si="65">IF(AF195&gt;1.5,1,0)</f>
        <v>0</v>
      </c>
      <c r="AK195" s="3">
        <f t="shared" ref="AK195:AK218" si="66">IF((AND(AF195&gt;1,AF195&lt;1.5)),1,0)</f>
        <v>1</v>
      </c>
      <c r="AL195" s="3">
        <f t="shared" ref="AL195:AL218" si="67">IF(AF195&lt;1,1,0)</f>
        <v>0</v>
      </c>
    </row>
    <row r="196" spans="1:38" x14ac:dyDescent="0.35">
      <c r="A196" t="s">
        <v>915</v>
      </c>
      <c r="B196" t="s">
        <v>897</v>
      </c>
      <c r="C196" t="s">
        <v>3</v>
      </c>
      <c r="D196" t="s">
        <v>1</v>
      </c>
      <c r="E196">
        <v>23.5</v>
      </c>
      <c r="F196">
        <v>124.42</v>
      </c>
      <c r="G196">
        <v>72.459999999999994</v>
      </c>
      <c r="H196">
        <f t="shared" si="60"/>
        <v>1.7170852884349987</v>
      </c>
      <c r="I196">
        <v>21.5</v>
      </c>
      <c r="J196">
        <v>54.48</v>
      </c>
      <c r="K196">
        <v>67.47</v>
      </c>
      <c r="L196" s="3">
        <f t="shared" si="62"/>
        <v>1</v>
      </c>
      <c r="M196" s="3">
        <f t="shared" si="63"/>
        <v>0</v>
      </c>
      <c r="N196" s="3">
        <f t="shared" si="64"/>
        <v>0</v>
      </c>
      <c r="Y196" t="s">
        <v>915</v>
      </c>
      <c r="Z196" t="s">
        <v>897</v>
      </c>
      <c r="AA196" t="s">
        <v>3</v>
      </c>
      <c r="AB196" t="s">
        <v>2</v>
      </c>
      <c r="AC196">
        <v>24</v>
      </c>
      <c r="AD196">
        <v>80.680000000000007</v>
      </c>
      <c r="AE196">
        <v>73.7</v>
      </c>
      <c r="AF196">
        <f t="shared" si="61"/>
        <v>1.0947082767978291</v>
      </c>
      <c r="AG196">
        <v>22.5</v>
      </c>
      <c r="AH196">
        <v>44.8</v>
      </c>
      <c r="AI196">
        <v>69.97</v>
      </c>
      <c r="AJ196" s="3">
        <f t="shared" si="65"/>
        <v>0</v>
      </c>
      <c r="AK196" s="3">
        <f t="shared" si="66"/>
        <v>1</v>
      </c>
      <c r="AL196" s="3">
        <f t="shared" si="67"/>
        <v>0</v>
      </c>
    </row>
    <row r="197" spans="1:38" x14ac:dyDescent="0.35">
      <c r="A197" t="s">
        <v>916</v>
      </c>
      <c r="B197" t="s">
        <v>897</v>
      </c>
      <c r="C197" t="s">
        <v>3</v>
      </c>
      <c r="D197" t="s">
        <v>1</v>
      </c>
      <c r="E197">
        <v>23.5</v>
      </c>
      <c r="F197">
        <v>80.349999999999994</v>
      </c>
      <c r="G197">
        <v>72.459999999999994</v>
      </c>
      <c r="H197">
        <f t="shared" si="60"/>
        <v>1.1088876621584323</v>
      </c>
      <c r="I197">
        <v>23</v>
      </c>
      <c r="J197">
        <v>62.78</v>
      </c>
      <c r="K197">
        <v>71.22</v>
      </c>
      <c r="L197" s="3">
        <f t="shared" si="62"/>
        <v>0</v>
      </c>
      <c r="M197" s="3">
        <f t="shared" si="63"/>
        <v>1</v>
      </c>
      <c r="N197" s="3">
        <f t="shared" si="64"/>
        <v>0</v>
      </c>
      <c r="Y197" t="s">
        <v>916</v>
      </c>
      <c r="Z197" t="s">
        <v>897</v>
      </c>
      <c r="AA197" t="s">
        <v>3</v>
      </c>
      <c r="AB197" t="s">
        <v>2</v>
      </c>
      <c r="AC197">
        <v>24</v>
      </c>
      <c r="AD197">
        <v>112.93</v>
      </c>
      <c r="AE197">
        <v>73.7</v>
      </c>
      <c r="AF197">
        <f t="shared" si="61"/>
        <v>1.5322930800542742</v>
      </c>
      <c r="AG197">
        <v>16</v>
      </c>
      <c r="AH197">
        <v>68.13</v>
      </c>
      <c r="AI197">
        <v>53.5</v>
      </c>
      <c r="AJ197" s="3">
        <f t="shared" si="65"/>
        <v>1</v>
      </c>
      <c r="AK197" s="3">
        <f t="shared" si="66"/>
        <v>0</v>
      </c>
      <c r="AL197" s="3">
        <f t="shared" si="67"/>
        <v>0</v>
      </c>
    </row>
    <row r="198" spans="1:38" x14ac:dyDescent="0.35">
      <c r="A198" t="s">
        <v>917</v>
      </c>
      <c r="B198" t="s">
        <v>897</v>
      </c>
      <c r="C198" t="s">
        <v>3</v>
      </c>
      <c r="D198" t="s">
        <v>1</v>
      </c>
      <c r="E198">
        <v>24</v>
      </c>
      <c r="F198">
        <v>99.23</v>
      </c>
      <c r="G198">
        <v>73.7</v>
      </c>
      <c r="H198">
        <f t="shared" si="60"/>
        <v>1.34640434192673</v>
      </c>
      <c r="I198">
        <v>22.5</v>
      </c>
      <c r="J198">
        <v>40.19</v>
      </c>
      <c r="K198">
        <v>69.97</v>
      </c>
      <c r="L198" s="3">
        <f t="shared" si="62"/>
        <v>0</v>
      </c>
      <c r="M198" s="3">
        <f t="shared" si="63"/>
        <v>1</v>
      </c>
      <c r="N198" s="3">
        <f t="shared" si="64"/>
        <v>0</v>
      </c>
      <c r="Y198" t="s">
        <v>917</v>
      </c>
      <c r="Z198" t="s">
        <v>897</v>
      </c>
      <c r="AA198" t="s">
        <v>3</v>
      </c>
      <c r="AB198" t="s">
        <v>2</v>
      </c>
      <c r="AC198">
        <v>24</v>
      </c>
      <c r="AD198">
        <v>121.78</v>
      </c>
      <c r="AE198">
        <v>73.7</v>
      </c>
      <c r="AF198">
        <f t="shared" si="61"/>
        <v>1.6523744911804612</v>
      </c>
      <c r="AG198">
        <v>23</v>
      </c>
      <c r="AH198">
        <v>67.47</v>
      </c>
      <c r="AI198">
        <v>71.22</v>
      </c>
      <c r="AJ198" s="3">
        <f t="shared" si="65"/>
        <v>1</v>
      </c>
      <c r="AK198" s="3">
        <f t="shared" si="66"/>
        <v>0</v>
      </c>
      <c r="AL198" s="3">
        <f t="shared" si="67"/>
        <v>0</v>
      </c>
    </row>
    <row r="199" spans="1:38" x14ac:dyDescent="0.35">
      <c r="A199" t="s">
        <v>918</v>
      </c>
      <c r="B199" t="s">
        <v>897</v>
      </c>
      <c r="C199" s="4" t="s">
        <v>3</v>
      </c>
      <c r="D199" s="4" t="s">
        <v>1</v>
      </c>
      <c r="E199" s="4">
        <v>25</v>
      </c>
      <c r="F199" s="4">
        <v>71.37</v>
      </c>
      <c r="G199" s="4">
        <v>76.17</v>
      </c>
      <c r="H199" s="4">
        <f t="shared" si="60"/>
        <v>0.93698306419850341</v>
      </c>
      <c r="I199" s="4">
        <v>24.5</v>
      </c>
      <c r="J199" s="4">
        <v>62.25</v>
      </c>
      <c r="K199" s="4">
        <v>74.930000000000007</v>
      </c>
      <c r="L199" s="4">
        <f t="shared" si="62"/>
        <v>0</v>
      </c>
      <c r="M199" s="4">
        <f t="shared" si="63"/>
        <v>0</v>
      </c>
      <c r="N199" s="4">
        <f t="shared" si="64"/>
        <v>1</v>
      </c>
      <c r="Y199" t="s">
        <v>918</v>
      </c>
      <c r="Z199" t="s">
        <v>897</v>
      </c>
      <c r="AA199" t="s">
        <v>3</v>
      </c>
      <c r="AB199" t="s">
        <v>2</v>
      </c>
      <c r="AC199">
        <v>24</v>
      </c>
      <c r="AD199">
        <v>86.18</v>
      </c>
      <c r="AE199">
        <v>73.7</v>
      </c>
      <c r="AF199">
        <f t="shared" si="61"/>
        <v>1.1693351424694709</v>
      </c>
      <c r="AG199">
        <v>18</v>
      </c>
      <c r="AH199">
        <v>62.56</v>
      </c>
      <c r="AI199">
        <v>58.64</v>
      </c>
      <c r="AJ199" s="3">
        <f t="shared" si="65"/>
        <v>0</v>
      </c>
      <c r="AK199" s="3">
        <f t="shared" si="66"/>
        <v>1</v>
      </c>
      <c r="AL199" s="3">
        <f t="shared" si="67"/>
        <v>0</v>
      </c>
    </row>
    <row r="200" spans="1:38" x14ac:dyDescent="0.35">
      <c r="A200" t="s">
        <v>919</v>
      </c>
      <c r="B200" t="s">
        <v>897</v>
      </c>
      <c r="C200" t="s">
        <v>3</v>
      </c>
      <c r="D200" t="s">
        <v>1</v>
      </c>
      <c r="E200">
        <v>24</v>
      </c>
      <c r="F200">
        <v>103.06</v>
      </c>
      <c r="G200">
        <v>73.7</v>
      </c>
      <c r="H200">
        <f t="shared" si="60"/>
        <v>1.398371777476255</v>
      </c>
      <c r="I200">
        <v>22</v>
      </c>
      <c r="J200">
        <v>50.49</v>
      </c>
      <c r="K200">
        <v>68.72</v>
      </c>
      <c r="L200" s="3">
        <f t="shared" si="62"/>
        <v>0</v>
      </c>
      <c r="M200" s="3">
        <f t="shared" si="63"/>
        <v>1</v>
      </c>
      <c r="N200" s="3">
        <f t="shared" si="64"/>
        <v>0</v>
      </c>
      <c r="Y200" t="s">
        <v>919</v>
      </c>
      <c r="Z200" t="s">
        <v>897</v>
      </c>
      <c r="AA200" t="s">
        <v>3</v>
      </c>
      <c r="AB200" t="s">
        <v>2</v>
      </c>
      <c r="AC200">
        <v>24</v>
      </c>
      <c r="AD200">
        <v>73.739999999999995</v>
      </c>
      <c r="AE200">
        <v>73.7</v>
      </c>
      <c r="AF200">
        <f t="shared" si="61"/>
        <v>1.0005427408412482</v>
      </c>
      <c r="AG200">
        <v>23.5</v>
      </c>
      <c r="AH200">
        <v>57.03</v>
      </c>
      <c r="AI200">
        <v>72.459999999999994</v>
      </c>
      <c r="AJ200" s="3">
        <f t="shared" si="65"/>
        <v>0</v>
      </c>
      <c r="AK200" s="3">
        <f t="shared" si="66"/>
        <v>1</v>
      </c>
      <c r="AL200" s="3">
        <f t="shared" si="67"/>
        <v>0</v>
      </c>
    </row>
    <row r="201" spans="1:38" x14ac:dyDescent="0.35">
      <c r="A201" t="s">
        <v>920</v>
      </c>
      <c r="B201" t="s">
        <v>897</v>
      </c>
      <c r="C201" s="4" t="s">
        <v>3</v>
      </c>
      <c r="D201" s="4" t="s">
        <v>1</v>
      </c>
      <c r="E201" s="4">
        <v>19</v>
      </c>
      <c r="F201" s="4">
        <v>58.44</v>
      </c>
      <c r="G201" s="4">
        <v>61.18</v>
      </c>
      <c r="H201" s="4">
        <f t="shared" si="60"/>
        <v>0.95521412226217717</v>
      </c>
      <c r="I201" s="4">
        <v>18.5</v>
      </c>
      <c r="J201" s="4">
        <v>48.18</v>
      </c>
      <c r="K201" s="4">
        <v>59.91</v>
      </c>
      <c r="L201" s="4">
        <f t="shared" si="62"/>
        <v>0</v>
      </c>
      <c r="M201" s="4">
        <f t="shared" si="63"/>
        <v>0</v>
      </c>
      <c r="N201" s="4">
        <f t="shared" si="64"/>
        <v>1</v>
      </c>
      <c r="Y201" t="s">
        <v>920</v>
      </c>
      <c r="Z201" t="s">
        <v>897</v>
      </c>
      <c r="AA201" t="s">
        <v>3</v>
      </c>
      <c r="AB201" t="s">
        <v>2</v>
      </c>
      <c r="AC201">
        <v>24</v>
      </c>
      <c r="AD201">
        <v>110.21</v>
      </c>
      <c r="AE201">
        <v>73.7</v>
      </c>
      <c r="AF201">
        <f t="shared" si="61"/>
        <v>1.4953867028493892</v>
      </c>
      <c r="AG201">
        <v>23.5</v>
      </c>
      <c r="AH201">
        <v>55.72</v>
      </c>
      <c r="AI201">
        <v>72.459999999999994</v>
      </c>
      <c r="AJ201" s="3">
        <f t="shared" si="65"/>
        <v>0</v>
      </c>
      <c r="AK201" s="3">
        <f t="shared" si="66"/>
        <v>1</v>
      </c>
      <c r="AL201" s="3">
        <f t="shared" si="67"/>
        <v>0</v>
      </c>
    </row>
    <row r="202" spans="1:38" x14ac:dyDescent="0.35">
      <c r="A202" t="s">
        <v>921</v>
      </c>
      <c r="B202" t="s">
        <v>897</v>
      </c>
      <c r="C202" t="s">
        <v>3</v>
      </c>
      <c r="D202" t="s">
        <v>1</v>
      </c>
      <c r="E202">
        <v>24</v>
      </c>
      <c r="F202">
        <v>99.2</v>
      </c>
      <c r="G202">
        <v>73.7</v>
      </c>
      <c r="H202">
        <f t="shared" si="60"/>
        <v>1.3459972862957938</v>
      </c>
      <c r="I202">
        <v>22.5</v>
      </c>
      <c r="J202">
        <v>48.04</v>
      </c>
      <c r="K202">
        <v>69.97</v>
      </c>
      <c r="L202" s="3">
        <f t="shared" si="62"/>
        <v>0</v>
      </c>
      <c r="M202" s="3">
        <f t="shared" si="63"/>
        <v>1</v>
      </c>
      <c r="N202" s="3">
        <f t="shared" si="64"/>
        <v>0</v>
      </c>
      <c r="Y202" t="s">
        <v>921</v>
      </c>
      <c r="Z202" t="s">
        <v>897</v>
      </c>
      <c r="AA202" t="s">
        <v>3</v>
      </c>
      <c r="AB202" t="s">
        <v>2</v>
      </c>
      <c r="AC202">
        <v>24</v>
      </c>
      <c r="AD202">
        <v>165.22</v>
      </c>
      <c r="AE202">
        <v>73.7</v>
      </c>
      <c r="AF202">
        <f t="shared" si="61"/>
        <v>2.2417910447761193</v>
      </c>
      <c r="AG202">
        <v>16</v>
      </c>
      <c r="AH202">
        <v>64.540000000000006</v>
      </c>
      <c r="AI202">
        <v>53.5</v>
      </c>
      <c r="AJ202" s="3">
        <f t="shared" si="65"/>
        <v>1</v>
      </c>
      <c r="AK202" s="3">
        <f t="shared" si="66"/>
        <v>0</v>
      </c>
      <c r="AL202" s="3">
        <f t="shared" si="67"/>
        <v>0</v>
      </c>
    </row>
    <row r="203" spans="1:38" x14ac:dyDescent="0.35">
      <c r="A203" t="s">
        <v>922</v>
      </c>
      <c r="B203" t="s">
        <v>897</v>
      </c>
      <c r="C203" s="4" t="s">
        <v>3</v>
      </c>
      <c r="D203" s="4" t="s">
        <v>1</v>
      </c>
      <c r="E203" s="4">
        <v>20</v>
      </c>
      <c r="F203" s="4">
        <v>62.36</v>
      </c>
      <c r="G203" s="4">
        <v>63.71</v>
      </c>
      <c r="H203" s="4">
        <f t="shared" si="60"/>
        <v>0.97881023387223354</v>
      </c>
      <c r="I203" s="4">
        <v>19.5</v>
      </c>
      <c r="J203" s="4">
        <v>57.63</v>
      </c>
      <c r="K203" s="4">
        <v>62.44</v>
      </c>
      <c r="L203" s="4">
        <f t="shared" si="62"/>
        <v>0</v>
      </c>
      <c r="M203" s="4">
        <f t="shared" si="63"/>
        <v>0</v>
      </c>
      <c r="N203" s="4">
        <f t="shared" si="64"/>
        <v>1</v>
      </c>
      <c r="Y203" t="s">
        <v>922</v>
      </c>
      <c r="Z203" t="s">
        <v>897</v>
      </c>
      <c r="AA203" t="s">
        <v>3</v>
      </c>
      <c r="AB203" t="s">
        <v>2</v>
      </c>
      <c r="AC203">
        <v>24</v>
      </c>
      <c r="AD203">
        <v>108.2</v>
      </c>
      <c r="AE203">
        <v>73.7</v>
      </c>
      <c r="AF203">
        <f t="shared" si="61"/>
        <v>1.4681139755766621</v>
      </c>
      <c r="AG203">
        <v>15.5</v>
      </c>
      <c r="AH203">
        <v>61.25</v>
      </c>
      <c r="AI203">
        <v>52.21</v>
      </c>
      <c r="AJ203" s="3">
        <f t="shared" si="65"/>
        <v>0</v>
      </c>
      <c r="AK203" s="3">
        <f t="shared" si="66"/>
        <v>1</v>
      </c>
      <c r="AL203" s="3">
        <f t="shared" si="67"/>
        <v>0</v>
      </c>
    </row>
    <row r="204" spans="1:38" x14ac:dyDescent="0.35">
      <c r="A204" t="s">
        <v>923</v>
      </c>
      <c r="B204" t="s">
        <v>897</v>
      </c>
      <c r="C204" t="s">
        <v>3</v>
      </c>
      <c r="D204" t="s">
        <v>1</v>
      </c>
      <c r="E204">
        <v>24</v>
      </c>
      <c r="F204">
        <v>110.34</v>
      </c>
      <c r="G204">
        <v>73.7</v>
      </c>
      <c r="H204">
        <f t="shared" si="60"/>
        <v>1.4971506105834465</v>
      </c>
      <c r="I204">
        <v>23</v>
      </c>
      <c r="J204">
        <v>67.63</v>
      </c>
      <c r="K204">
        <v>71.22</v>
      </c>
      <c r="L204" s="3">
        <f t="shared" si="62"/>
        <v>0</v>
      </c>
      <c r="M204" s="3">
        <f t="shared" si="63"/>
        <v>1</v>
      </c>
      <c r="N204" s="3">
        <f t="shared" si="64"/>
        <v>0</v>
      </c>
      <c r="Y204" t="s">
        <v>923</v>
      </c>
      <c r="Z204" t="s">
        <v>897</v>
      </c>
      <c r="AA204" s="4" t="s">
        <v>3</v>
      </c>
      <c r="AB204" s="4" t="s">
        <v>2</v>
      </c>
      <c r="AC204" s="4">
        <v>18.5</v>
      </c>
      <c r="AD204" s="4">
        <v>53.29</v>
      </c>
      <c r="AE204" s="4">
        <v>59.91</v>
      </c>
      <c r="AF204" s="4">
        <f t="shared" si="61"/>
        <v>0.88950091804373232</v>
      </c>
      <c r="AG204" s="4">
        <v>18</v>
      </c>
      <c r="AH204" s="4">
        <v>41.48</v>
      </c>
      <c r="AI204" s="4">
        <v>58.64</v>
      </c>
      <c r="AJ204" s="4">
        <f t="shared" si="65"/>
        <v>0</v>
      </c>
      <c r="AK204" s="4">
        <f t="shared" si="66"/>
        <v>0</v>
      </c>
      <c r="AL204" s="4">
        <f t="shared" si="67"/>
        <v>1</v>
      </c>
    </row>
    <row r="205" spans="1:38" x14ac:dyDescent="0.35">
      <c r="A205" t="s">
        <v>937</v>
      </c>
      <c r="B205" t="s">
        <v>897</v>
      </c>
      <c r="C205" s="4" t="s">
        <v>3</v>
      </c>
      <c r="D205" s="4" t="s">
        <v>4</v>
      </c>
      <c r="E205" s="4">
        <v>22.5</v>
      </c>
      <c r="F205" s="4">
        <v>61.71</v>
      </c>
      <c r="G205" s="4">
        <v>69.97</v>
      </c>
      <c r="H205" s="4">
        <f t="shared" si="60"/>
        <v>0.88194940688866663</v>
      </c>
      <c r="I205" s="4">
        <v>22</v>
      </c>
      <c r="J205" s="4">
        <v>42.74</v>
      </c>
      <c r="K205" s="4">
        <v>68.72</v>
      </c>
      <c r="L205" s="4">
        <f t="shared" si="62"/>
        <v>0</v>
      </c>
      <c r="M205" s="4">
        <f t="shared" si="63"/>
        <v>0</v>
      </c>
      <c r="N205" s="4">
        <f t="shared" si="64"/>
        <v>1</v>
      </c>
      <c r="Y205" t="s">
        <v>937</v>
      </c>
      <c r="Z205" t="s">
        <v>897</v>
      </c>
      <c r="AA205" s="4" t="s">
        <v>3</v>
      </c>
      <c r="AB205" s="4" t="s">
        <v>5</v>
      </c>
      <c r="AC205" s="4">
        <v>21.5</v>
      </c>
      <c r="AD205" s="4">
        <v>62.91</v>
      </c>
      <c r="AE205" s="4">
        <v>67.47</v>
      </c>
      <c r="AF205" s="4">
        <f t="shared" si="61"/>
        <v>0.93241440640284567</v>
      </c>
      <c r="AG205" s="4">
        <v>21</v>
      </c>
      <c r="AH205" s="4">
        <v>28.67</v>
      </c>
      <c r="AI205" s="4">
        <v>66.22</v>
      </c>
      <c r="AJ205" s="4">
        <f t="shared" si="65"/>
        <v>0</v>
      </c>
      <c r="AK205" s="4">
        <f t="shared" si="66"/>
        <v>0</v>
      </c>
      <c r="AL205" s="4">
        <f t="shared" si="67"/>
        <v>1</v>
      </c>
    </row>
    <row r="206" spans="1:38" x14ac:dyDescent="0.35">
      <c r="A206" t="s">
        <v>938</v>
      </c>
      <c r="B206" t="s">
        <v>897</v>
      </c>
      <c r="C206" t="s">
        <v>3</v>
      </c>
      <c r="D206" t="s">
        <v>4</v>
      </c>
      <c r="E206">
        <v>23.5</v>
      </c>
      <c r="F206">
        <v>102.22</v>
      </c>
      <c r="G206">
        <v>72.459999999999994</v>
      </c>
      <c r="H206">
        <f t="shared" si="60"/>
        <v>1.4107093568865583</v>
      </c>
      <c r="I206">
        <v>21.5</v>
      </c>
      <c r="J206">
        <v>52.28</v>
      </c>
      <c r="K206">
        <v>67.47</v>
      </c>
      <c r="L206" s="3">
        <f t="shared" si="62"/>
        <v>0</v>
      </c>
      <c r="M206" s="3">
        <f t="shared" si="63"/>
        <v>1</v>
      </c>
      <c r="N206" s="3">
        <f t="shared" si="64"/>
        <v>0</v>
      </c>
      <c r="Y206" t="s">
        <v>938</v>
      </c>
      <c r="Z206" t="s">
        <v>897</v>
      </c>
      <c r="AA206" t="s">
        <v>3</v>
      </c>
      <c r="AB206" t="s">
        <v>5</v>
      </c>
      <c r="AC206">
        <v>22</v>
      </c>
      <c r="AD206">
        <v>73.92</v>
      </c>
      <c r="AE206">
        <v>68.72</v>
      </c>
      <c r="AF206">
        <f t="shared" si="61"/>
        <v>1.0756693830034925</v>
      </c>
      <c r="AG206">
        <v>21.5</v>
      </c>
      <c r="AH206">
        <v>50.87</v>
      </c>
      <c r="AI206">
        <v>67.47</v>
      </c>
      <c r="AJ206" s="3">
        <f t="shared" si="65"/>
        <v>0</v>
      </c>
      <c r="AK206" s="3">
        <f t="shared" si="66"/>
        <v>1</v>
      </c>
      <c r="AL206" s="3">
        <f t="shared" si="67"/>
        <v>0</v>
      </c>
    </row>
    <row r="207" spans="1:38" x14ac:dyDescent="0.35">
      <c r="A207" t="s">
        <v>939</v>
      </c>
      <c r="B207" t="s">
        <v>897</v>
      </c>
      <c r="C207" t="s">
        <v>3</v>
      </c>
      <c r="D207" t="s">
        <v>4</v>
      </c>
      <c r="E207">
        <v>23.5</v>
      </c>
      <c r="F207">
        <v>155.25</v>
      </c>
      <c r="G207">
        <v>72.459999999999994</v>
      </c>
      <c r="H207">
        <f t="shared" si="60"/>
        <v>2.1425614131934863</v>
      </c>
      <c r="I207">
        <v>21</v>
      </c>
      <c r="J207">
        <v>36.450000000000003</v>
      </c>
      <c r="K207">
        <v>66.22</v>
      </c>
      <c r="L207" s="3">
        <f t="shared" si="62"/>
        <v>1</v>
      </c>
      <c r="M207" s="3">
        <f t="shared" si="63"/>
        <v>0</v>
      </c>
      <c r="N207" s="3">
        <f t="shared" si="64"/>
        <v>0</v>
      </c>
      <c r="Y207" t="s">
        <v>939</v>
      </c>
      <c r="Z207" t="s">
        <v>897</v>
      </c>
      <c r="AA207" s="4" t="s">
        <v>3</v>
      </c>
      <c r="AB207" s="4" t="s">
        <v>5</v>
      </c>
      <c r="AC207" s="4">
        <v>25.5</v>
      </c>
      <c r="AD207" s="4">
        <v>71.53</v>
      </c>
      <c r="AE207" s="4">
        <v>77.400000000000006</v>
      </c>
      <c r="AF207" s="4">
        <f t="shared" si="61"/>
        <v>0.9241602067183462</v>
      </c>
      <c r="AG207" s="4">
        <v>25</v>
      </c>
      <c r="AH207" s="4">
        <v>55.67</v>
      </c>
      <c r="AI207" s="4">
        <v>76.17</v>
      </c>
      <c r="AJ207" s="4">
        <f t="shared" si="65"/>
        <v>0</v>
      </c>
      <c r="AK207" s="4">
        <f t="shared" si="66"/>
        <v>0</v>
      </c>
      <c r="AL207" s="4">
        <f t="shared" si="67"/>
        <v>1</v>
      </c>
    </row>
    <row r="208" spans="1:38" x14ac:dyDescent="0.35">
      <c r="A208" t="s">
        <v>940</v>
      </c>
      <c r="B208" t="s">
        <v>897</v>
      </c>
      <c r="C208" s="4" t="s">
        <v>3</v>
      </c>
      <c r="D208" s="4" t="s">
        <v>4</v>
      </c>
      <c r="E208" s="4">
        <v>23.5</v>
      </c>
      <c r="F208" s="4">
        <v>64.86</v>
      </c>
      <c r="G208" s="4">
        <v>72.459999999999994</v>
      </c>
      <c r="H208" s="4">
        <f t="shared" si="60"/>
        <v>0.89511454595638984</v>
      </c>
      <c r="I208" s="4">
        <v>23</v>
      </c>
      <c r="J208" s="4">
        <v>62.93</v>
      </c>
      <c r="K208" s="4">
        <v>71.22</v>
      </c>
      <c r="L208" s="4">
        <f t="shared" si="62"/>
        <v>0</v>
      </c>
      <c r="M208" s="4">
        <f t="shared" si="63"/>
        <v>0</v>
      </c>
      <c r="N208" s="4">
        <f t="shared" si="64"/>
        <v>1</v>
      </c>
      <c r="Y208" t="s">
        <v>940</v>
      </c>
      <c r="Z208" t="s">
        <v>897</v>
      </c>
      <c r="AA208" s="4" t="s">
        <v>3</v>
      </c>
      <c r="AB208" s="4" t="s">
        <v>5</v>
      </c>
      <c r="AC208" s="4">
        <v>22.5</v>
      </c>
      <c r="AD208" s="4">
        <v>55.47</v>
      </c>
      <c r="AE208" s="4">
        <v>69.97</v>
      </c>
      <c r="AF208" s="4">
        <f t="shared" si="61"/>
        <v>0.79276832928397889</v>
      </c>
      <c r="AG208" s="4">
        <v>22</v>
      </c>
      <c r="AH208" s="4">
        <v>50.93</v>
      </c>
      <c r="AI208" s="4">
        <v>68.72</v>
      </c>
      <c r="AJ208" s="4">
        <f t="shared" si="65"/>
        <v>0</v>
      </c>
      <c r="AK208" s="4">
        <f t="shared" si="66"/>
        <v>0</v>
      </c>
      <c r="AL208" s="4">
        <f t="shared" si="67"/>
        <v>1</v>
      </c>
    </row>
    <row r="209" spans="1:38" x14ac:dyDescent="0.35">
      <c r="A209" t="s">
        <v>941</v>
      </c>
      <c r="B209" t="s">
        <v>897</v>
      </c>
      <c r="C209" s="4" t="s">
        <v>3</v>
      </c>
      <c r="D209" s="4" t="s">
        <v>4</v>
      </c>
      <c r="E209" s="4">
        <v>33.5</v>
      </c>
      <c r="F209" s="4">
        <v>88.45</v>
      </c>
      <c r="G209" s="4">
        <v>96.84</v>
      </c>
      <c r="H209" s="4">
        <f t="shared" si="60"/>
        <v>0.91336224700536972</v>
      </c>
      <c r="I209" s="4">
        <v>33</v>
      </c>
      <c r="J209" s="4">
        <v>61.94</v>
      </c>
      <c r="K209" s="4">
        <v>95.64</v>
      </c>
      <c r="L209" s="4">
        <f t="shared" si="62"/>
        <v>0</v>
      </c>
      <c r="M209" s="4">
        <f t="shared" si="63"/>
        <v>0</v>
      </c>
      <c r="N209" s="4">
        <f t="shared" si="64"/>
        <v>1</v>
      </c>
      <c r="Y209" t="s">
        <v>941</v>
      </c>
      <c r="Z209" t="s">
        <v>897</v>
      </c>
      <c r="AA209" s="4" t="s">
        <v>3</v>
      </c>
      <c r="AB209" s="4" t="s">
        <v>5</v>
      </c>
      <c r="AC209" s="4">
        <v>21.5</v>
      </c>
      <c r="AD209" s="4">
        <v>50.49</v>
      </c>
      <c r="AE209" s="4">
        <v>67.47</v>
      </c>
      <c r="AF209" s="4">
        <f t="shared" si="61"/>
        <v>0.74833259226322812</v>
      </c>
      <c r="AG209" s="4">
        <v>21</v>
      </c>
      <c r="AH209" s="4">
        <v>45</v>
      </c>
      <c r="AI209" s="4">
        <v>66.22</v>
      </c>
      <c r="AJ209" s="4">
        <f t="shared" si="65"/>
        <v>0</v>
      </c>
      <c r="AK209" s="4">
        <f t="shared" si="66"/>
        <v>0</v>
      </c>
      <c r="AL209" s="4">
        <f t="shared" si="67"/>
        <v>1</v>
      </c>
    </row>
    <row r="210" spans="1:38" x14ac:dyDescent="0.35">
      <c r="A210" t="s">
        <v>942</v>
      </c>
      <c r="B210" t="s">
        <v>897</v>
      </c>
      <c r="C210" s="4" t="s">
        <v>3</v>
      </c>
      <c r="D210" s="4" t="s">
        <v>4</v>
      </c>
      <c r="E210" s="4">
        <v>23.5</v>
      </c>
      <c r="F210" s="4">
        <v>72.27</v>
      </c>
      <c r="G210" s="4">
        <v>72.459999999999994</v>
      </c>
      <c r="H210" s="4">
        <f t="shared" si="60"/>
        <v>0.99737786364890979</v>
      </c>
      <c r="I210" s="4">
        <v>23</v>
      </c>
      <c r="J210" s="4">
        <v>44.27</v>
      </c>
      <c r="K210" s="4">
        <v>71.22</v>
      </c>
      <c r="L210" s="4">
        <f t="shared" si="62"/>
        <v>0</v>
      </c>
      <c r="M210" s="4">
        <f t="shared" si="63"/>
        <v>0</v>
      </c>
      <c r="N210" s="4">
        <f t="shared" si="64"/>
        <v>1</v>
      </c>
      <c r="Y210" t="s">
        <v>942</v>
      </c>
      <c r="Z210" t="s">
        <v>897</v>
      </c>
      <c r="AA210" s="4" t="s">
        <v>3</v>
      </c>
      <c r="AB210" s="4" t="s">
        <v>5</v>
      </c>
      <c r="AC210" s="4">
        <v>24</v>
      </c>
      <c r="AD210" s="4">
        <v>61.62</v>
      </c>
      <c r="AE210" s="4">
        <v>73.7</v>
      </c>
      <c r="AF210" s="4">
        <f t="shared" si="61"/>
        <v>0.83609226594301211</v>
      </c>
      <c r="AG210" s="4">
        <v>23.5</v>
      </c>
      <c r="AH210" s="4">
        <v>41.63</v>
      </c>
      <c r="AI210" s="4">
        <v>72.459999999999994</v>
      </c>
      <c r="AJ210" s="4">
        <f t="shared" si="65"/>
        <v>0</v>
      </c>
      <c r="AK210" s="4">
        <f t="shared" si="66"/>
        <v>0</v>
      </c>
      <c r="AL210" s="4">
        <f t="shared" si="67"/>
        <v>1</v>
      </c>
    </row>
    <row r="211" spans="1:38" x14ac:dyDescent="0.35">
      <c r="A211" t="s">
        <v>943</v>
      </c>
      <c r="B211" t="s">
        <v>897</v>
      </c>
      <c r="C211" t="s">
        <v>3</v>
      </c>
      <c r="D211" t="s">
        <v>4</v>
      </c>
      <c r="E211">
        <v>23.5</v>
      </c>
      <c r="F211">
        <v>115.78</v>
      </c>
      <c r="G211">
        <v>72.459999999999994</v>
      </c>
      <c r="H211">
        <f t="shared" si="60"/>
        <v>1.5978470880485787</v>
      </c>
      <c r="I211">
        <v>22</v>
      </c>
      <c r="J211">
        <v>53.06</v>
      </c>
      <c r="K211">
        <v>68.72</v>
      </c>
      <c r="L211" s="3">
        <f t="shared" si="62"/>
        <v>1</v>
      </c>
      <c r="M211" s="3">
        <f t="shared" si="63"/>
        <v>0</v>
      </c>
      <c r="N211" s="3">
        <f t="shared" si="64"/>
        <v>0</v>
      </c>
      <c r="Y211" t="s">
        <v>943</v>
      </c>
      <c r="Z211" t="s">
        <v>897</v>
      </c>
      <c r="AA211" s="4" t="s">
        <v>3</v>
      </c>
      <c r="AB211" s="4" t="s">
        <v>5</v>
      </c>
      <c r="AC211" s="4">
        <v>22</v>
      </c>
      <c r="AD211" s="4">
        <v>66.930000000000007</v>
      </c>
      <c r="AE211" s="4">
        <v>68.72</v>
      </c>
      <c r="AF211" s="4">
        <f t="shared" si="61"/>
        <v>0.97395227008149021</v>
      </c>
      <c r="AG211" s="4">
        <v>21.5</v>
      </c>
      <c r="AH211" s="4">
        <v>35.47</v>
      </c>
      <c r="AI211" s="4">
        <v>67.47</v>
      </c>
      <c r="AJ211" s="4">
        <f t="shared" si="65"/>
        <v>0</v>
      </c>
      <c r="AK211" s="4">
        <f t="shared" si="66"/>
        <v>0</v>
      </c>
      <c r="AL211" s="4">
        <f t="shared" si="67"/>
        <v>1</v>
      </c>
    </row>
    <row r="212" spans="1:38" x14ac:dyDescent="0.35">
      <c r="A212" t="s">
        <v>944</v>
      </c>
      <c r="B212" t="s">
        <v>897</v>
      </c>
      <c r="C212" s="4" t="s">
        <v>3</v>
      </c>
      <c r="D212" s="4" t="s">
        <v>4</v>
      </c>
      <c r="E212" s="4">
        <v>23</v>
      </c>
      <c r="F212" s="4">
        <v>69.989999999999995</v>
      </c>
      <c r="G212" s="4">
        <v>71.22</v>
      </c>
      <c r="H212" s="4">
        <f t="shared" si="60"/>
        <v>0.98272957034540853</v>
      </c>
      <c r="I212" s="4">
        <v>22.5</v>
      </c>
      <c r="J212" s="4">
        <v>65.010000000000005</v>
      </c>
      <c r="K212" s="4">
        <v>69.97</v>
      </c>
      <c r="L212" s="4">
        <f t="shared" si="62"/>
        <v>0</v>
      </c>
      <c r="M212" s="4">
        <f t="shared" si="63"/>
        <v>0</v>
      </c>
      <c r="N212" s="4">
        <f t="shared" si="64"/>
        <v>1</v>
      </c>
      <c r="Y212" t="s">
        <v>944</v>
      </c>
      <c r="Z212" t="s">
        <v>897</v>
      </c>
      <c r="AA212" s="4" t="s">
        <v>3</v>
      </c>
      <c r="AB212" s="4" t="s">
        <v>5</v>
      </c>
      <c r="AC212" s="4">
        <v>23</v>
      </c>
      <c r="AD212" s="4">
        <v>70.14</v>
      </c>
      <c r="AE212" s="4">
        <v>71.22</v>
      </c>
      <c r="AF212" s="4">
        <f t="shared" si="61"/>
        <v>0.98483572030328559</v>
      </c>
      <c r="AG212" s="4">
        <v>22.5</v>
      </c>
      <c r="AH212" s="4">
        <v>52.34</v>
      </c>
      <c r="AI212" s="4">
        <v>69.97</v>
      </c>
      <c r="AJ212" s="4">
        <f t="shared" si="65"/>
        <v>0</v>
      </c>
      <c r="AK212" s="4">
        <f t="shared" si="66"/>
        <v>0</v>
      </c>
      <c r="AL212" s="4">
        <f t="shared" si="67"/>
        <v>1</v>
      </c>
    </row>
    <row r="213" spans="1:38" x14ac:dyDescent="0.35">
      <c r="A213" t="s">
        <v>945</v>
      </c>
      <c r="B213" t="s">
        <v>897</v>
      </c>
      <c r="C213" s="4" t="s">
        <v>3</v>
      </c>
      <c r="D213" s="4" t="s">
        <v>4</v>
      </c>
      <c r="E213" s="4">
        <v>23</v>
      </c>
      <c r="F213" s="4">
        <v>66.22</v>
      </c>
      <c r="G213" s="4">
        <v>71.22</v>
      </c>
      <c r="H213" s="4">
        <f t="shared" si="60"/>
        <v>0.92979500140409999</v>
      </c>
      <c r="I213" s="4">
        <v>22.5</v>
      </c>
      <c r="J213" s="4">
        <v>46.75</v>
      </c>
      <c r="K213" s="4">
        <v>69.97</v>
      </c>
      <c r="L213" s="4">
        <f t="shared" si="62"/>
        <v>0</v>
      </c>
      <c r="M213" s="4">
        <f t="shared" si="63"/>
        <v>0</v>
      </c>
      <c r="N213" s="4">
        <f t="shared" si="64"/>
        <v>1</v>
      </c>
      <c r="Y213" t="s">
        <v>945</v>
      </c>
      <c r="Z213" t="s">
        <v>897</v>
      </c>
      <c r="AA213" s="4" t="s">
        <v>3</v>
      </c>
      <c r="AB213" s="4" t="s">
        <v>5</v>
      </c>
      <c r="AC213" s="4">
        <v>15.5</v>
      </c>
      <c r="AD213" s="4">
        <v>41.13</v>
      </c>
      <c r="AE213" s="4">
        <v>52.21</v>
      </c>
      <c r="AF213" s="4">
        <f t="shared" si="61"/>
        <v>0.78778011875119713</v>
      </c>
      <c r="AG213" s="4">
        <v>15</v>
      </c>
      <c r="AH213" s="4">
        <v>20.48</v>
      </c>
      <c r="AI213" s="4">
        <v>50.91</v>
      </c>
      <c r="AJ213" s="4">
        <f t="shared" si="65"/>
        <v>0</v>
      </c>
      <c r="AK213" s="4">
        <f t="shared" si="66"/>
        <v>0</v>
      </c>
      <c r="AL213" s="4">
        <f t="shared" si="67"/>
        <v>1</v>
      </c>
    </row>
    <row r="214" spans="1:38" x14ac:dyDescent="0.35">
      <c r="A214" t="s">
        <v>946</v>
      </c>
      <c r="B214" t="s">
        <v>897</v>
      </c>
      <c r="C214" s="4" t="s">
        <v>3</v>
      </c>
      <c r="D214" s="4" t="s">
        <v>4</v>
      </c>
      <c r="E214" s="4">
        <v>22.5</v>
      </c>
      <c r="F214" s="4">
        <v>50.41</v>
      </c>
      <c r="G214" s="4">
        <v>69.97</v>
      </c>
      <c r="H214" s="4">
        <f t="shared" si="60"/>
        <v>0.72045162212376734</v>
      </c>
      <c r="I214" s="4">
        <v>22</v>
      </c>
      <c r="J214" s="4">
        <v>46.75</v>
      </c>
      <c r="K214" s="4">
        <v>68.72</v>
      </c>
      <c r="L214" s="4">
        <f t="shared" si="62"/>
        <v>0</v>
      </c>
      <c r="M214" s="4">
        <f t="shared" si="63"/>
        <v>0</v>
      </c>
      <c r="N214" s="4">
        <f t="shared" si="64"/>
        <v>1</v>
      </c>
      <c r="Y214" t="s">
        <v>946</v>
      </c>
      <c r="Z214" t="s">
        <v>897</v>
      </c>
      <c r="AA214" s="4" t="s">
        <v>3</v>
      </c>
      <c r="AB214" s="4" t="s">
        <v>5</v>
      </c>
      <c r="AC214" s="4">
        <v>22</v>
      </c>
      <c r="AD214" s="4">
        <v>57.11</v>
      </c>
      <c r="AE214" s="4">
        <v>68.72</v>
      </c>
      <c r="AF214" s="4">
        <f t="shared" si="61"/>
        <v>0.83105355064027941</v>
      </c>
      <c r="AG214" s="4">
        <v>21.5</v>
      </c>
      <c r="AH214" s="4">
        <v>39</v>
      </c>
      <c r="AI214" s="4">
        <v>67.47</v>
      </c>
      <c r="AJ214" s="4">
        <f t="shared" si="65"/>
        <v>0</v>
      </c>
      <c r="AK214" s="4">
        <f t="shared" si="66"/>
        <v>0</v>
      </c>
      <c r="AL214" s="4">
        <f t="shared" si="67"/>
        <v>1</v>
      </c>
    </row>
    <row r="215" spans="1:38" x14ac:dyDescent="0.35">
      <c r="A215" t="s">
        <v>947</v>
      </c>
      <c r="B215" t="s">
        <v>897</v>
      </c>
      <c r="C215" s="4" t="s">
        <v>3</v>
      </c>
      <c r="D215" s="4" t="s">
        <v>4</v>
      </c>
      <c r="E215" s="4">
        <v>25</v>
      </c>
      <c r="F215" s="4">
        <v>57.25</v>
      </c>
      <c r="G215" s="4">
        <v>76.17</v>
      </c>
      <c r="H215" s="4">
        <f t="shared" si="60"/>
        <v>0.75160824471576737</v>
      </c>
      <c r="I215" s="4">
        <v>24.5</v>
      </c>
      <c r="J215" s="4">
        <v>35</v>
      </c>
      <c r="K215" s="4">
        <v>74.930000000000007</v>
      </c>
      <c r="L215" s="4">
        <f t="shared" si="62"/>
        <v>0</v>
      </c>
      <c r="M215" s="4">
        <f t="shared" si="63"/>
        <v>0</v>
      </c>
      <c r="N215" s="4">
        <f t="shared" si="64"/>
        <v>1</v>
      </c>
      <c r="Y215" t="s">
        <v>947</v>
      </c>
      <c r="Z215" t="s">
        <v>897</v>
      </c>
      <c r="AA215" s="4" t="s">
        <v>3</v>
      </c>
      <c r="AB215" s="4" t="s">
        <v>5</v>
      </c>
      <c r="AC215" s="4">
        <v>17.5</v>
      </c>
      <c r="AD215" s="4">
        <v>41.33</v>
      </c>
      <c r="AE215" s="4">
        <v>57.36</v>
      </c>
      <c r="AF215" s="4">
        <f t="shared" si="61"/>
        <v>0.7205369595536959</v>
      </c>
      <c r="AG215" s="4">
        <v>17</v>
      </c>
      <c r="AH215" s="4">
        <v>28.06</v>
      </c>
      <c r="AI215" s="4">
        <v>56.08</v>
      </c>
      <c r="AJ215" s="4">
        <f t="shared" si="65"/>
        <v>0</v>
      </c>
      <c r="AK215" s="4">
        <f t="shared" si="66"/>
        <v>0</v>
      </c>
      <c r="AL215" s="4">
        <f t="shared" si="67"/>
        <v>1</v>
      </c>
    </row>
    <row r="216" spans="1:38" x14ac:dyDescent="0.35">
      <c r="A216" t="s">
        <v>948</v>
      </c>
      <c r="B216" t="s">
        <v>897</v>
      </c>
      <c r="C216" s="4" t="s">
        <v>3</v>
      </c>
      <c r="D216" s="4" t="s">
        <v>4</v>
      </c>
      <c r="E216" s="4">
        <v>24.5</v>
      </c>
      <c r="F216" s="4">
        <v>67.7</v>
      </c>
      <c r="G216" s="4">
        <v>74.930000000000007</v>
      </c>
      <c r="H216" s="4">
        <f t="shared" si="60"/>
        <v>0.90350994261310547</v>
      </c>
      <c r="I216" s="4">
        <v>24</v>
      </c>
      <c r="J216" s="4">
        <v>49.38</v>
      </c>
      <c r="K216" s="4">
        <v>73.7</v>
      </c>
      <c r="L216" s="4">
        <f t="shared" si="62"/>
        <v>0</v>
      </c>
      <c r="M216" s="4">
        <f t="shared" si="63"/>
        <v>0</v>
      </c>
      <c r="N216" s="4">
        <f t="shared" si="64"/>
        <v>1</v>
      </c>
      <c r="Y216" t="s">
        <v>948</v>
      </c>
      <c r="Z216" t="s">
        <v>897</v>
      </c>
      <c r="AA216" s="4" t="s">
        <v>3</v>
      </c>
      <c r="AB216" s="4" t="s">
        <v>5</v>
      </c>
      <c r="AC216" s="4">
        <v>21.5</v>
      </c>
      <c r="AD216" s="4">
        <v>60.99</v>
      </c>
      <c r="AE216" s="4">
        <v>67.47</v>
      </c>
      <c r="AF216" s="4">
        <f t="shared" si="61"/>
        <v>0.90395731436193871</v>
      </c>
      <c r="AG216" s="4">
        <v>21</v>
      </c>
      <c r="AH216" s="4">
        <v>54.56</v>
      </c>
      <c r="AI216" s="4">
        <v>66.22</v>
      </c>
      <c r="AJ216" s="4">
        <f t="shared" si="65"/>
        <v>0</v>
      </c>
      <c r="AK216" s="4">
        <f t="shared" si="66"/>
        <v>0</v>
      </c>
      <c r="AL216" s="4">
        <f t="shared" si="67"/>
        <v>1</v>
      </c>
    </row>
    <row r="217" spans="1:38" x14ac:dyDescent="0.35">
      <c r="A217" t="s">
        <v>949</v>
      </c>
      <c r="B217" t="s">
        <v>897</v>
      </c>
      <c r="C217" s="4" t="s">
        <v>3</v>
      </c>
      <c r="D217" s="4" t="s">
        <v>4</v>
      </c>
      <c r="E217" s="4">
        <v>23</v>
      </c>
      <c r="F217" s="4">
        <v>60.61</v>
      </c>
      <c r="G217" s="4">
        <v>71.22</v>
      </c>
      <c r="H217" s="4">
        <f t="shared" si="60"/>
        <v>0.85102499297950018</v>
      </c>
      <c r="I217" s="4">
        <v>22.5</v>
      </c>
      <c r="J217" s="4">
        <v>52.93</v>
      </c>
      <c r="K217" s="4">
        <v>69.97</v>
      </c>
      <c r="L217" s="4">
        <f t="shared" si="62"/>
        <v>0</v>
      </c>
      <c r="M217" s="4">
        <f t="shared" si="63"/>
        <v>0</v>
      </c>
      <c r="N217" s="4">
        <f t="shared" si="64"/>
        <v>1</v>
      </c>
      <c r="Y217" t="s">
        <v>949</v>
      </c>
      <c r="Z217" t="s">
        <v>897</v>
      </c>
      <c r="AA217" s="4" t="s">
        <v>3</v>
      </c>
      <c r="AB217" s="4" t="s">
        <v>5</v>
      </c>
      <c r="AC217" s="4">
        <v>22</v>
      </c>
      <c r="AD217" s="4">
        <v>55.33</v>
      </c>
      <c r="AE217" s="4">
        <v>68.72</v>
      </c>
      <c r="AF217" s="4">
        <f t="shared" si="61"/>
        <v>0.80515133876600697</v>
      </c>
      <c r="AG217" s="4">
        <v>21.5</v>
      </c>
      <c r="AH217" s="4">
        <v>46.85</v>
      </c>
      <c r="AI217" s="4">
        <v>67.47</v>
      </c>
      <c r="AJ217" s="4">
        <f t="shared" si="65"/>
        <v>0</v>
      </c>
      <c r="AK217" s="4">
        <f t="shared" si="66"/>
        <v>0</v>
      </c>
      <c r="AL217" s="4">
        <f t="shared" si="67"/>
        <v>1</v>
      </c>
    </row>
    <row r="218" spans="1:38" x14ac:dyDescent="0.35">
      <c r="A218" t="s">
        <v>950</v>
      </c>
      <c r="B218" t="s">
        <v>897</v>
      </c>
      <c r="C218" s="4" t="s">
        <v>3</v>
      </c>
      <c r="D218" s="4" t="s">
        <v>4</v>
      </c>
      <c r="E218" s="4">
        <v>24</v>
      </c>
      <c r="F218" s="4">
        <v>62.27</v>
      </c>
      <c r="G218" s="4">
        <v>73.7</v>
      </c>
      <c r="H218" s="4">
        <f t="shared" si="60"/>
        <v>0.84491180461329718</v>
      </c>
      <c r="I218" s="4">
        <v>23.5</v>
      </c>
      <c r="J218" s="4">
        <v>55.05</v>
      </c>
      <c r="K218" s="4">
        <v>72.459999999999994</v>
      </c>
      <c r="L218" s="4">
        <f t="shared" si="62"/>
        <v>0</v>
      </c>
      <c r="M218" s="4">
        <f t="shared" si="63"/>
        <v>0</v>
      </c>
      <c r="N218" s="4">
        <f t="shared" si="64"/>
        <v>1</v>
      </c>
      <c r="Y218" t="s">
        <v>950</v>
      </c>
      <c r="Z218" t="s">
        <v>897</v>
      </c>
      <c r="AA218" s="4" t="s">
        <v>3</v>
      </c>
      <c r="AB218" s="4" t="s">
        <v>5</v>
      </c>
      <c r="AC218" s="4">
        <v>31</v>
      </c>
      <c r="AD218" s="4">
        <v>82.1</v>
      </c>
      <c r="AE218" s="4">
        <v>90.81</v>
      </c>
      <c r="AF218" s="4">
        <f t="shared" si="61"/>
        <v>0.90408545314392674</v>
      </c>
      <c r="AG218" s="4">
        <v>30.5</v>
      </c>
      <c r="AH218" s="4">
        <v>54.66</v>
      </c>
      <c r="AI218" s="4">
        <v>89.6</v>
      </c>
      <c r="AJ218" s="4">
        <f t="shared" si="65"/>
        <v>0</v>
      </c>
      <c r="AK218" s="4">
        <f t="shared" si="66"/>
        <v>0</v>
      </c>
      <c r="AL218" s="4">
        <f t="shared" si="67"/>
        <v>1</v>
      </c>
    </row>
  </sheetData>
  <sortState xmlns:xlrd2="http://schemas.microsoft.com/office/spreadsheetml/2017/richdata2" ref="A2:AI218">
    <sortCondition descending="1" ref="C2:C218"/>
    <sortCondition ref="B2:B218"/>
    <sortCondition ref="D2:D218"/>
    <sortCondition ref="A2:A21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PDF RNAis DFR 231204</vt:lpstr>
      <vt:lpstr>Analysis 231230</vt:lpstr>
      <vt:lpstr>Sheet2</vt:lpstr>
      <vt:lpstr>PDF RNAis 231122</vt:lpstr>
      <vt:lpstr>c929Gal4 NEW 240423</vt:lpstr>
      <vt:lpstr>dPdf5304- 230508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 M.J.</dc:creator>
  <cp:lastModifiedBy>Mike Price</cp:lastModifiedBy>
  <dcterms:created xsi:type="dcterms:W3CDTF">2022-05-10T14:49:01Z</dcterms:created>
  <dcterms:modified xsi:type="dcterms:W3CDTF">2025-03-13T16:08:12Z</dcterms:modified>
</cp:coreProperties>
</file>